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rza Muhit\OneDrive\Documents\excel works\"/>
    </mc:Choice>
  </mc:AlternateContent>
  <bookViews>
    <workbookView xWindow="0" yWindow="0" windowWidth="23040" windowHeight="9252" tabRatio="717" firstSheet="5" activeTab="8"/>
  </bookViews>
  <sheets>
    <sheet name="CSE-4201" sheetId="74" r:id="rId1"/>
    <sheet name="CSE-4202" sheetId="75" r:id="rId2"/>
    <sheet name="CSE-4213" sheetId="76" r:id="rId3"/>
    <sheet name="CSE-4214" sheetId="77" r:id="rId4"/>
    <sheet name="CSE-4225" sheetId="78" r:id="rId5"/>
    <sheet name="CSE-4226" sheetId="79" r:id="rId6"/>
    <sheet name="TS1" sheetId="54" r:id="rId7"/>
    <sheet name="TS2" sheetId="80" r:id="rId8"/>
    <sheet name="summary sheet (Final)" sheetId="55" r:id="rId9"/>
  </sheets>
  <definedNames>
    <definedName name="_xlnm.Print_Titles" localSheetId="8">'summary sheet (Final)'!$1:$9</definedName>
  </definedNames>
  <calcPr calcId="152511"/>
</workbook>
</file>

<file path=xl/calcChain.xml><?xml version="1.0" encoding="utf-8"?>
<calcChain xmlns="http://schemas.openxmlformats.org/spreadsheetml/2006/main">
  <c r="H44" i="55" l="1"/>
  <c r="H11" i="55"/>
  <c r="H12" i="55"/>
  <c r="H13" i="55"/>
  <c r="H14" i="55"/>
  <c r="H15" i="55"/>
  <c r="H16" i="55"/>
  <c r="H17" i="55"/>
  <c r="H18" i="55"/>
  <c r="H19" i="55"/>
  <c r="H20" i="55"/>
  <c r="H21" i="55"/>
  <c r="H22" i="55"/>
  <c r="H23" i="55"/>
  <c r="H24" i="55"/>
  <c r="H25" i="55"/>
  <c r="H26" i="55"/>
  <c r="H27" i="55"/>
  <c r="H28" i="55"/>
  <c r="H29" i="55"/>
  <c r="H30" i="55"/>
  <c r="H31" i="55"/>
  <c r="H32" i="55"/>
  <c r="H33" i="55"/>
  <c r="H34" i="55"/>
  <c r="H35" i="55"/>
  <c r="H36" i="55"/>
  <c r="H37" i="55"/>
  <c r="H38" i="55"/>
  <c r="H39" i="55"/>
  <c r="H40" i="55"/>
  <c r="H41" i="55"/>
  <c r="H42" i="55"/>
  <c r="H43" i="55"/>
  <c r="H10" i="55"/>
  <c r="AP22" i="80"/>
  <c r="AP23" i="80"/>
  <c r="AP24" i="80"/>
  <c r="AP25" i="80"/>
  <c r="AP26" i="80"/>
  <c r="AP27" i="80"/>
  <c r="AP28" i="80"/>
  <c r="AP29" i="80"/>
  <c r="AP30" i="80"/>
  <c r="AP31" i="80"/>
  <c r="AP32" i="80"/>
  <c r="AP33" i="80"/>
  <c r="AP34" i="80"/>
  <c r="AP35" i="80"/>
  <c r="AP36" i="80"/>
  <c r="AP37" i="80"/>
  <c r="AP21" i="80"/>
  <c r="AP23" i="54"/>
  <c r="AP24" i="54"/>
  <c r="AP25" i="54"/>
  <c r="AP26" i="54"/>
  <c r="AP27" i="54"/>
  <c r="AP28" i="54"/>
  <c r="AP29" i="54"/>
  <c r="AP30" i="54"/>
  <c r="AP31" i="54"/>
  <c r="AP32" i="54"/>
  <c r="AP33" i="54"/>
  <c r="AP34" i="54"/>
  <c r="AP35" i="54"/>
  <c r="AP36" i="54"/>
  <c r="AP37" i="54"/>
  <c r="AP38" i="54"/>
  <c r="AP22" i="54"/>
  <c r="AP21" i="54"/>
  <c r="H18" i="74" l="1"/>
  <c r="H19" i="74"/>
  <c r="H20" i="74"/>
  <c r="H21" i="74"/>
  <c r="H22" i="74"/>
  <c r="H23" i="74"/>
  <c r="H24" i="74"/>
  <c r="H25" i="74"/>
  <c r="H26" i="74"/>
  <c r="H27" i="74"/>
  <c r="H28" i="74"/>
  <c r="H29" i="74"/>
  <c r="H30" i="74"/>
  <c r="H31" i="74"/>
  <c r="H32" i="74"/>
  <c r="H33" i="74"/>
  <c r="H34" i="74"/>
  <c r="H35" i="74"/>
  <c r="H36" i="74"/>
  <c r="H37" i="74"/>
  <c r="H38" i="74"/>
  <c r="H39" i="74"/>
  <c r="H40" i="74"/>
  <c r="H41" i="74"/>
  <c r="H42" i="74"/>
  <c r="H43" i="74"/>
  <c r="H44" i="74"/>
  <c r="H45" i="74"/>
  <c r="H46" i="74"/>
  <c r="H47" i="74"/>
  <c r="H48" i="74"/>
  <c r="H49" i="74"/>
  <c r="H50" i="74"/>
  <c r="H51" i="74"/>
  <c r="H17" i="74"/>
  <c r="F44" i="74"/>
  <c r="F43" i="74"/>
  <c r="D31" i="74"/>
  <c r="F22" i="74"/>
  <c r="F18" i="74"/>
  <c r="F17" i="74"/>
  <c r="AI22" i="80" l="1"/>
  <c r="AI23" i="80"/>
  <c r="AI24" i="80"/>
  <c r="AI25" i="80"/>
  <c r="AI26" i="80"/>
  <c r="AI27" i="80"/>
  <c r="AI28" i="80"/>
  <c r="AI29" i="80"/>
  <c r="AI30" i="80"/>
  <c r="AI31" i="80"/>
  <c r="AI32" i="80"/>
  <c r="AI33" i="80"/>
  <c r="AI34" i="80"/>
  <c r="AI35" i="80"/>
  <c r="AI36" i="80"/>
  <c r="AI37" i="80"/>
  <c r="AI21" i="80"/>
  <c r="AD22" i="80"/>
  <c r="AD23" i="80"/>
  <c r="AD24" i="80"/>
  <c r="AD25" i="80"/>
  <c r="AD26" i="80"/>
  <c r="AD27" i="80"/>
  <c r="AD28" i="80"/>
  <c r="AD29" i="80"/>
  <c r="AD30" i="80"/>
  <c r="AD31" i="80"/>
  <c r="AD32" i="80"/>
  <c r="AD33" i="80"/>
  <c r="AD34" i="80"/>
  <c r="AD35" i="80"/>
  <c r="AD36" i="80"/>
  <c r="AD37" i="80"/>
  <c r="AD21" i="80"/>
  <c r="Y22" i="80"/>
  <c r="Y23" i="80"/>
  <c r="Y24" i="80"/>
  <c r="Y25" i="80"/>
  <c r="Y26" i="80"/>
  <c r="Y27" i="80"/>
  <c r="Y28" i="80"/>
  <c r="Y29" i="80"/>
  <c r="Y30" i="80"/>
  <c r="Y31" i="80"/>
  <c r="Y32" i="80"/>
  <c r="Y33" i="80"/>
  <c r="Y34" i="80"/>
  <c r="Y35" i="80"/>
  <c r="Y36" i="80"/>
  <c r="Y37" i="80"/>
  <c r="Y21" i="80"/>
  <c r="T22" i="80"/>
  <c r="T23" i="80"/>
  <c r="T24" i="80"/>
  <c r="T25" i="80"/>
  <c r="T26" i="80"/>
  <c r="T27" i="80"/>
  <c r="T28" i="80"/>
  <c r="T29" i="80"/>
  <c r="T30" i="80"/>
  <c r="T31" i="80"/>
  <c r="T32" i="80"/>
  <c r="T33" i="80"/>
  <c r="T34" i="80"/>
  <c r="T35" i="80"/>
  <c r="T36" i="80"/>
  <c r="T37" i="80"/>
  <c r="T21" i="80"/>
  <c r="O22" i="80"/>
  <c r="O23" i="80"/>
  <c r="O24" i="80"/>
  <c r="O25" i="80"/>
  <c r="O26" i="80"/>
  <c r="O27" i="80"/>
  <c r="O28" i="80"/>
  <c r="O29" i="80"/>
  <c r="O30" i="80"/>
  <c r="O31" i="80"/>
  <c r="O32" i="80"/>
  <c r="O33" i="80"/>
  <c r="O34" i="80"/>
  <c r="O35" i="80"/>
  <c r="O36" i="80"/>
  <c r="O37" i="80"/>
  <c r="O21" i="80"/>
  <c r="AJ22" i="80"/>
  <c r="AJ23" i="80"/>
  <c r="AJ24" i="80"/>
  <c r="AJ25" i="80"/>
  <c r="AJ26" i="80"/>
  <c r="AJ27" i="80"/>
  <c r="AJ28" i="80"/>
  <c r="AJ29" i="80"/>
  <c r="AJ30" i="80"/>
  <c r="AJ31" i="80"/>
  <c r="AJ32" i="80"/>
  <c r="AJ33" i="80"/>
  <c r="AJ34" i="80"/>
  <c r="AJ35" i="80"/>
  <c r="AJ36" i="80"/>
  <c r="AJ37" i="80"/>
  <c r="AJ21" i="80"/>
  <c r="AE22" i="80"/>
  <c r="AE23" i="80"/>
  <c r="AE24" i="80"/>
  <c r="AE25" i="80"/>
  <c r="AE26" i="80"/>
  <c r="AE27" i="80"/>
  <c r="AE28" i="80"/>
  <c r="AE29" i="80"/>
  <c r="AE30" i="80"/>
  <c r="AE31" i="80"/>
  <c r="AE32" i="80"/>
  <c r="AE33" i="80"/>
  <c r="AE34" i="80"/>
  <c r="AE35" i="80"/>
  <c r="AE36" i="80"/>
  <c r="AE37" i="80"/>
  <c r="AE21" i="80"/>
  <c r="Z22" i="80"/>
  <c r="Z23" i="80"/>
  <c r="Z24" i="80"/>
  <c r="Z25" i="80"/>
  <c r="Z26" i="80"/>
  <c r="Z27" i="80"/>
  <c r="Z28" i="80"/>
  <c r="Z29" i="80"/>
  <c r="Z30" i="80"/>
  <c r="Z31" i="80"/>
  <c r="Z32" i="80"/>
  <c r="Z33" i="80"/>
  <c r="Z34" i="80"/>
  <c r="Z35" i="80"/>
  <c r="Z36" i="80"/>
  <c r="Z37" i="80"/>
  <c r="Z21" i="80"/>
  <c r="U22" i="80"/>
  <c r="U23" i="80"/>
  <c r="U24" i="80"/>
  <c r="U25" i="80"/>
  <c r="U26" i="80"/>
  <c r="U27" i="80"/>
  <c r="U28" i="80"/>
  <c r="U29" i="80"/>
  <c r="U30" i="80"/>
  <c r="U31" i="80"/>
  <c r="U32" i="80"/>
  <c r="U33" i="80"/>
  <c r="U34" i="80"/>
  <c r="U35" i="80"/>
  <c r="U36" i="80"/>
  <c r="U37" i="80"/>
  <c r="U21" i="80"/>
  <c r="P22" i="80"/>
  <c r="P23" i="80"/>
  <c r="P24" i="80"/>
  <c r="P25" i="80"/>
  <c r="P26" i="80"/>
  <c r="P27" i="80"/>
  <c r="P28" i="80"/>
  <c r="P29" i="80"/>
  <c r="P30" i="80"/>
  <c r="P31" i="80"/>
  <c r="P32" i="80"/>
  <c r="P33" i="80"/>
  <c r="P34" i="80"/>
  <c r="P35" i="80"/>
  <c r="P36" i="80"/>
  <c r="P37" i="80"/>
  <c r="P21" i="80"/>
  <c r="AH22" i="80"/>
  <c r="AH23" i="80"/>
  <c r="AH24" i="80"/>
  <c r="AH25" i="80"/>
  <c r="AH26" i="80"/>
  <c r="AH27" i="80"/>
  <c r="AH28" i="80"/>
  <c r="AH29" i="80"/>
  <c r="AH30" i="80"/>
  <c r="AH31" i="80"/>
  <c r="AH32" i="80"/>
  <c r="AH33" i="80"/>
  <c r="AH34" i="80"/>
  <c r="AH35" i="80"/>
  <c r="AH36" i="80"/>
  <c r="AH37" i="80"/>
  <c r="AH21" i="80"/>
  <c r="AC22" i="80"/>
  <c r="AC23" i="80"/>
  <c r="AC24" i="80"/>
  <c r="AC25" i="80"/>
  <c r="AC26" i="80"/>
  <c r="AC27" i="80"/>
  <c r="AC28" i="80"/>
  <c r="AC29" i="80"/>
  <c r="AC30" i="80"/>
  <c r="AC31" i="80"/>
  <c r="AC32" i="80"/>
  <c r="AC33" i="80"/>
  <c r="AC34" i="80"/>
  <c r="AC35" i="80"/>
  <c r="AC36" i="80"/>
  <c r="AC37" i="80"/>
  <c r="AC21" i="80"/>
  <c r="X22" i="80"/>
  <c r="X23" i="80"/>
  <c r="X24" i="80"/>
  <c r="X25" i="80"/>
  <c r="X26" i="80"/>
  <c r="X27" i="80"/>
  <c r="X28" i="80"/>
  <c r="X29" i="80"/>
  <c r="X30" i="80"/>
  <c r="X31" i="80"/>
  <c r="X32" i="80"/>
  <c r="X33" i="80"/>
  <c r="X34" i="80"/>
  <c r="X35" i="80"/>
  <c r="X36" i="80"/>
  <c r="X37" i="80"/>
  <c r="X21" i="80"/>
  <c r="S22" i="80"/>
  <c r="S23" i="80"/>
  <c r="S24" i="80"/>
  <c r="S25" i="80"/>
  <c r="S26" i="80"/>
  <c r="S27" i="80"/>
  <c r="S28" i="80"/>
  <c r="S29" i="80"/>
  <c r="S30" i="80"/>
  <c r="S31" i="80"/>
  <c r="S32" i="80"/>
  <c r="S33" i="80"/>
  <c r="S34" i="80"/>
  <c r="S35" i="80"/>
  <c r="S36" i="80"/>
  <c r="S37" i="80"/>
  <c r="S21" i="80"/>
  <c r="N22" i="80"/>
  <c r="N23" i="80"/>
  <c r="N24" i="80"/>
  <c r="N25" i="80"/>
  <c r="N26" i="80"/>
  <c r="N27" i="80"/>
  <c r="N28" i="80"/>
  <c r="N29" i="80"/>
  <c r="N30" i="80"/>
  <c r="N31" i="80"/>
  <c r="N32" i="80"/>
  <c r="N33" i="80"/>
  <c r="N34" i="80"/>
  <c r="N35" i="80"/>
  <c r="N36" i="80"/>
  <c r="N37" i="80"/>
  <c r="N21" i="80"/>
  <c r="AG22" i="80"/>
  <c r="AG23" i="80"/>
  <c r="AG24" i="80"/>
  <c r="AG25" i="80"/>
  <c r="AG26" i="80"/>
  <c r="AG27" i="80"/>
  <c r="AG28" i="80"/>
  <c r="AG29" i="80"/>
  <c r="AG30" i="80"/>
  <c r="AG31" i="80"/>
  <c r="AG32" i="80"/>
  <c r="AG33" i="80"/>
  <c r="AG34" i="80"/>
  <c r="AG35" i="80"/>
  <c r="AG36" i="80"/>
  <c r="AG37" i="80"/>
  <c r="AG21" i="80"/>
  <c r="AF22" i="80"/>
  <c r="AF23" i="80"/>
  <c r="AF24" i="80"/>
  <c r="AF25" i="80"/>
  <c r="AF26" i="80"/>
  <c r="AF27" i="80"/>
  <c r="AF28" i="80"/>
  <c r="AF29" i="80"/>
  <c r="AF30" i="80"/>
  <c r="AF31" i="80"/>
  <c r="AF32" i="80"/>
  <c r="AF33" i="80"/>
  <c r="AF34" i="80"/>
  <c r="AF35" i="80"/>
  <c r="AF36" i="80"/>
  <c r="AF37" i="80"/>
  <c r="AF21" i="80"/>
  <c r="AB22" i="80"/>
  <c r="AB23" i="80"/>
  <c r="AB24" i="80"/>
  <c r="AB25" i="80"/>
  <c r="AB26" i="80"/>
  <c r="AB27" i="80"/>
  <c r="AB28" i="80"/>
  <c r="AB29" i="80"/>
  <c r="AB30" i="80"/>
  <c r="AB31" i="80"/>
  <c r="AB32" i="80"/>
  <c r="AB33" i="80"/>
  <c r="AB34" i="80"/>
  <c r="AB35" i="80"/>
  <c r="AB36" i="80"/>
  <c r="AB37" i="80"/>
  <c r="AB21" i="80"/>
  <c r="AA22" i="80"/>
  <c r="AA23" i="80"/>
  <c r="AA24" i="80"/>
  <c r="AA25" i="80"/>
  <c r="AA26" i="80"/>
  <c r="AA27" i="80"/>
  <c r="AA28" i="80"/>
  <c r="AA29" i="80"/>
  <c r="AA30" i="80"/>
  <c r="AA31" i="80"/>
  <c r="AA32" i="80"/>
  <c r="AA33" i="80"/>
  <c r="AA34" i="80"/>
  <c r="AA35" i="80"/>
  <c r="AA36" i="80"/>
  <c r="AA37" i="80"/>
  <c r="AA21" i="80"/>
  <c r="W22" i="80"/>
  <c r="W23" i="80"/>
  <c r="W24" i="80"/>
  <c r="W25" i="80"/>
  <c r="W26" i="80"/>
  <c r="W27" i="80"/>
  <c r="W28" i="80"/>
  <c r="W29" i="80"/>
  <c r="W30" i="80"/>
  <c r="W31" i="80"/>
  <c r="W32" i="80"/>
  <c r="W33" i="80"/>
  <c r="W34" i="80"/>
  <c r="W35" i="80"/>
  <c r="W36" i="80"/>
  <c r="W37" i="80"/>
  <c r="W21" i="80"/>
  <c r="V22" i="80"/>
  <c r="V23" i="80"/>
  <c r="V24" i="80"/>
  <c r="V25" i="80"/>
  <c r="V26" i="80"/>
  <c r="V27" i="80"/>
  <c r="V28" i="80"/>
  <c r="V29" i="80"/>
  <c r="V30" i="80"/>
  <c r="V31" i="80"/>
  <c r="V32" i="80"/>
  <c r="V33" i="80"/>
  <c r="V34" i="80"/>
  <c r="V35" i="80"/>
  <c r="V36" i="80"/>
  <c r="V37" i="80"/>
  <c r="V21" i="80"/>
  <c r="R22" i="80"/>
  <c r="R23" i="80"/>
  <c r="R24" i="80"/>
  <c r="R25" i="80"/>
  <c r="R26" i="80"/>
  <c r="R27" i="80"/>
  <c r="R28" i="80"/>
  <c r="R29" i="80"/>
  <c r="R30" i="80"/>
  <c r="R31" i="80"/>
  <c r="R32" i="80"/>
  <c r="R33" i="80"/>
  <c r="R34" i="80"/>
  <c r="R35" i="80"/>
  <c r="R36" i="80"/>
  <c r="R37" i="80"/>
  <c r="R21" i="80"/>
  <c r="Q22" i="80"/>
  <c r="Q23" i="80"/>
  <c r="Q24" i="80"/>
  <c r="Q25" i="80"/>
  <c r="Q26" i="80"/>
  <c r="Q27" i="80"/>
  <c r="Q28" i="80"/>
  <c r="Q29" i="80"/>
  <c r="Q30" i="80"/>
  <c r="Q31" i="80"/>
  <c r="Q32" i="80"/>
  <c r="Q33" i="80"/>
  <c r="Q34" i="80"/>
  <c r="Q35" i="80"/>
  <c r="Q36" i="80"/>
  <c r="Q37" i="80"/>
  <c r="Q21" i="80"/>
  <c r="M22" i="80"/>
  <c r="M23" i="80"/>
  <c r="M24" i="80"/>
  <c r="M25" i="80"/>
  <c r="M26" i="80"/>
  <c r="M27" i="80"/>
  <c r="M28" i="80"/>
  <c r="M29" i="80"/>
  <c r="M30" i="80"/>
  <c r="M31" i="80"/>
  <c r="M32" i="80"/>
  <c r="M33" i="80"/>
  <c r="M34" i="80"/>
  <c r="M35" i="80"/>
  <c r="M36" i="80"/>
  <c r="M37" i="80"/>
  <c r="M21" i="80"/>
  <c r="L22" i="80"/>
  <c r="L23" i="80"/>
  <c r="L24" i="80"/>
  <c r="L25" i="80"/>
  <c r="L26" i="80"/>
  <c r="L27" i="80"/>
  <c r="L28" i="80"/>
  <c r="L29" i="80"/>
  <c r="L30" i="80"/>
  <c r="L31" i="80"/>
  <c r="L32" i="80"/>
  <c r="L33" i="80"/>
  <c r="L34" i="80"/>
  <c r="L35" i="80"/>
  <c r="L36" i="80"/>
  <c r="L37" i="80"/>
  <c r="L21" i="80"/>
  <c r="H24" i="80"/>
  <c r="I24" i="80" s="1"/>
  <c r="G22" i="80"/>
  <c r="G23" i="80"/>
  <c r="G24" i="80"/>
  <c r="G25" i="80"/>
  <c r="G26" i="80"/>
  <c r="G27" i="80"/>
  <c r="G28" i="80"/>
  <c r="G29" i="80"/>
  <c r="G30" i="80"/>
  <c r="G31" i="80"/>
  <c r="G32" i="80"/>
  <c r="G33" i="80"/>
  <c r="G34" i="80"/>
  <c r="G35" i="80"/>
  <c r="G36" i="80"/>
  <c r="G37" i="80"/>
  <c r="G21" i="80"/>
  <c r="AJ22" i="54"/>
  <c r="AJ23" i="54"/>
  <c r="AJ24" i="54"/>
  <c r="AJ25" i="54"/>
  <c r="AJ26" i="54"/>
  <c r="AJ27" i="54"/>
  <c r="AJ28" i="54"/>
  <c r="AJ29" i="54"/>
  <c r="AJ30" i="54"/>
  <c r="AJ31" i="54"/>
  <c r="AJ32" i="54"/>
  <c r="AJ33" i="54"/>
  <c r="AJ34" i="54"/>
  <c r="AJ35" i="54"/>
  <c r="AJ36" i="54"/>
  <c r="AJ37" i="54"/>
  <c r="AJ38" i="54"/>
  <c r="AJ21" i="54"/>
  <c r="AE22" i="54"/>
  <c r="AE23" i="54"/>
  <c r="AE24" i="54"/>
  <c r="AE25" i="54"/>
  <c r="AE26" i="54"/>
  <c r="AE27" i="54"/>
  <c r="AE28" i="54"/>
  <c r="AE29" i="54"/>
  <c r="AE30" i="54"/>
  <c r="AE31" i="54"/>
  <c r="AE32" i="54"/>
  <c r="AE33" i="54"/>
  <c r="AE34" i="54"/>
  <c r="AE35" i="54"/>
  <c r="AE36" i="54"/>
  <c r="AE37" i="54"/>
  <c r="AE38" i="54"/>
  <c r="AE21" i="54"/>
  <c r="Z22" i="54"/>
  <c r="Z23" i="54"/>
  <c r="Z24" i="54"/>
  <c r="Z25" i="54"/>
  <c r="Z26" i="54"/>
  <c r="Z27" i="54"/>
  <c r="Z28" i="54"/>
  <c r="Z29" i="54"/>
  <c r="Z30" i="54"/>
  <c r="Z31" i="54"/>
  <c r="Z32" i="54"/>
  <c r="Z33" i="54"/>
  <c r="Z34" i="54"/>
  <c r="Z35" i="54"/>
  <c r="Z36" i="54"/>
  <c r="Z37" i="54"/>
  <c r="Z38" i="54"/>
  <c r="Z21" i="54"/>
  <c r="U22" i="54"/>
  <c r="U23" i="54"/>
  <c r="U24" i="54"/>
  <c r="U25" i="54"/>
  <c r="U26" i="54"/>
  <c r="U27" i="54"/>
  <c r="U28" i="54"/>
  <c r="U29" i="54"/>
  <c r="U30" i="54"/>
  <c r="U31" i="54"/>
  <c r="U32" i="54"/>
  <c r="U33" i="54"/>
  <c r="U34" i="54"/>
  <c r="U35" i="54"/>
  <c r="U36" i="54"/>
  <c r="U37" i="54"/>
  <c r="U38" i="54"/>
  <c r="U21" i="54"/>
  <c r="P22" i="54"/>
  <c r="P23" i="54"/>
  <c r="P24" i="54"/>
  <c r="P25" i="54"/>
  <c r="P26" i="54"/>
  <c r="P27" i="54"/>
  <c r="P28" i="54"/>
  <c r="P29" i="54"/>
  <c r="P30" i="54"/>
  <c r="P31" i="54"/>
  <c r="P32" i="54"/>
  <c r="P33" i="54"/>
  <c r="P34" i="54"/>
  <c r="P35" i="54"/>
  <c r="P36" i="54"/>
  <c r="P37" i="54"/>
  <c r="P38" i="54"/>
  <c r="P21" i="54"/>
  <c r="AI22" i="54"/>
  <c r="AI23" i="54"/>
  <c r="AI24" i="54"/>
  <c r="AI25" i="54"/>
  <c r="AI26" i="54"/>
  <c r="AI27" i="54"/>
  <c r="AI28" i="54"/>
  <c r="AI29" i="54"/>
  <c r="AI30" i="54"/>
  <c r="AI31" i="54"/>
  <c r="AI32" i="54"/>
  <c r="AI33" i="54"/>
  <c r="AI34" i="54"/>
  <c r="AI35" i="54"/>
  <c r="AI36" i="54"/>
  <c r="AI37" i="54"/>
  <c r="AI38" i="54"/>
  <c r="AI21" i="54"/>
  <c r="AD22" i="54"/>
  <c r="AD23" i="54"/>
  <c r="AD24" i="54"/>
  <c r="AD25" i="54"/>
  <c r="AD26" i="54"/>
  <c r="AD27" i="54"/>
  <c r="AD28" i="54"/>
  <c r="AD29" i="54"/>
  <c r="AD30" i="54"/>
  <c r="AD31" i="54"/>
  <c r="AD32" i="54"/>
  <c r="AD33" i="54"/>
  <c r="AD34" i="54"/>
  <c r="AD35" i="54"/>
  <c r="AD36" i="54"/>
  <c r="AD37" i="54"/>
  <c r="AD38" i="54"/>
  <c r="AD21" i="54"/>
  <c r="Y22" i="54"/>
  <c r="Y23" i="54"/>
  <c r="Y24" i="54"/>
  <c r="Y25" i="54"/>
  <c r="Y26" i="54"/>
  <c r="Y27" i="54"/>
  <c r="Y28" i="54"/>
  <c r="Y29" i="54"/>
  <c r="Y30" i="54"/>
  <c r="Y31" i="54"/>
  <c r="Y32" i="54"/>
  <c r="Y33" i="54"/>
  <c r="Y34" i="54"/>
  <c r="Y35" i="54"/>
  <c r="Y36" i="54"/>
  <c r="Y37" i="54"/>
  <c r="Y38" i="54"/>
  <c r="Y21" i="54"/>
  <c r="T22" i="54"/>
  <c r="T23" i="54"/>
  <c r="T24" i="54"/>
  <c r="T25" i="54"/>
  <c r="T26" i="54"/>
  <c r="T27" i="54"/>
  <c r="T28" i="54"/>
  <c r="T29" i="54"/>
  <c r="T30" i="54"/>
  <c r="T31" i="54"/>
  <c r="T32" i="54"/>
  <c r="T33" i="54"/>
  <c r="T34" i="54"/>
  <c r="T35" i="54"/>
  <c r="T36" i="54"/>
  <c r="T37" i="54"/>
  <c r="T38" i="54"/>
  <c r="T21" i="54"/>
  <c r="O22" i="54"/>
  <c r="O23" i="54"/>
  <c r="O24" i="54"/>
  <c r="O25" i="54"/>
  <c r="O26" i="54"/>
  <c r="O27" i="54"/>
  <c r="O28" i="54"/>
  <c r="O29" i="54"/>
  <c r="O30" i="54"/>
  <c r="O31" i="54"/>
  <c r="O32" i="54"/>
  <c r="O33" i="54"/>
  <c r="O34" i="54"/>
  <c r="O35" i="54"/>
  <c r="O36" i="54"/>
  <c r="O37" i="54"/>
  <c r="O38" i="54"/>
  <c r="O21" i="54"/>
  <c r="AH22" i="54"/>
  <c r="AH23" i="54"/>
  <c r="AH24" i="54"/>
  <c r="AH25" i="54"/>
  <c r="AH26" i="54"/>
  <c r="AH27" i="54"/>
  <c r="AH28" i="54"/>
  <c r="AH29" i="54"/>
  <c r="AH30" i="54"/>
  <c r="AH31" i="54"/>
  <c r="AH32" i="54"/>
  <c r="AH33" i="54"/>
  <c r="AH34" i="54"/>
  <c r="AH35" i="54"/>
  <c r="AH36" i="54"/>
  <c r="AH37" i="54"/>
  <c r="AH38" i="54"/>
  <c r="AH21" i="54"/>
  <c r="AC22" i="54"/>
  <c r="AC23" i="54"/>
  <c r="AC24" i="54"/>
  <c r="AC25" i="54"/>
  <c r="AC26" i="54"/>
  <c r="AC27" i="54"/>
  <c r="AC28" i="54"/>
  <c r="AC29" i="54"/>
  <c r="AC30" i="54"/>
  <c r="AC31" i="54"/>
  <c r="AC32" i="54"/>
  <c r="AC33" i="54"/>
  <c r="AC34" i="54"/>
  <c r="AC35" i="54"/>
  <c r="AC36" i="54"/>
  <c r="AC37" i="54"/>
  <c r="AC38" i="54"/>
  <c r="AC21" i="54"/>
  <c r="X22" i="54"/>
  <c r="X23" i="54"/>
  <c r="X24" i="54"/>
  <c r="X25" i="54"/>
  <c r="X26" i="54"/>
  <c r="X27" i="54"/>
  <c r="X28" i="54"/>
  <c r="X29" i="54"/>
  <c r="X30" i="54"/>
  <c r="X31" i="54"/>
  <c r="X32" i="54"/>
  <c r="X33" i="54"/>
  <c r="X34" i="54"/>
  <c r="X35" i="54"/>
  <c r="X36" i="54"/>
  <c r="X37" i="54"/>
  <c r="X38" i="54"/>
  <c r="X21" i="54"/>
  <c r="S22" i="54"/>
  <c r="S23" i="54"/>
  <c r="S24" i="54"/>
  <c r="S25" i="54"/>
  <c r="S26" i="54"/>
  <c r="S27" i="54"/>
  <c r="S28" i="54"/>
  <c r="S29" i="54"/>
  <c r="S30" i="54"/>
  <c r="S31" i="54"/>
  <c r="S32" i="54"/>
  <c r="S33" i="54"/>
  <c r="S34" i="54"/>
  <c r="S35" i="54"/>
  <c r="S36" i="54"/>
  <c r="S37" i="54"/>
  <c r="S38" i="54"/>
  <c r="S21" i="54"/>
  <c r="AG22" i="54"/>
  <c r="AG23" i="54"/>
  <c r="AG24" i="54"/>
  <c r="AG25" i="54"/>
  <c r="AG26" i="54"/>
  <c r="AG27" i="54"/>
  <c r="AG28" i="54"/>
  <c r="AG29" i="54"/>
  <c r="AG30" i="54"/>
  <c r="AG31" i="54"/>
  <c r="AG32" i="54"/>
  <c r="AG33" i="54"/>
  <c r="AG34" i="54"/>
  <c r="AG35" i="54"/>
  <c r="AG36" i="54"/>
  <c r="AG37" i="54"/>
  <c r="AG38" i="54"/>
  <c r="AF22" i="54"/>
  <c r="AF23" i="54"/>
  <c r="AF24" i="54"/>
  <c r="AF25" i="54"/>
  <c r="AF26" i="54"/>
  <c r="AF27" i="54"/>
  <c r="AF28" i="54"/>
  <c r="AF29" i="54"/>
  <c r="AF30" i="54"/>
  <c r="AF31" i="54"/>
  <c r="AF32" i="54"/>
  <c r="AF33" i="54"/>
  <c r="AF34" i="54"/>
  <c r="AF35" i="54"/>
  <c r="AF36" i="54"/>
  <c r="AF37" i="54"/>
  <c r="AF38" i="54"/>
  <c r="AB22" i="54"/>
  <c r="AB23" i="54"/>
  <c r="AB24" i="54"/>
  <c r="AB25" i="54"/>
  <c r="AB26" i="54"/>
  <c r="AB27" i="54"/>
  <c r="AB28" i="54"/>
  <c r="AB29" i="54"/>
  <c r="AB30" i="54"/>
  <c r="AB31" i="54"/>
  <c r="AB32" i="54"/>
  <c r="AB33" i="54"/>
  <c r="AB34" i="54"/>
  <c r="AB35" i="54"/>
  <c r="AB36" i="54"/>
  <c r="AB37" i="54"/>
  <c r="AB38" i="54"/>
  <c r="AA22" i="54"/>
  <c r="AA23" i="54"/>
  <c r="AA24" i="54"/>
  <c r="AA25" i="54"/>
  <c r="AA26" i="54"/>
  <c r="AA27" i="54"/>
  <c r="AA28" i="54"/>
  <c r="AA29" i="54"/>
  <c r="AA30" i="54"/>
  <c r="AA31" i="54"/>
  <c r="AA32" i="54"/>
  <c r="AA33" i="54"/>
  <c r="AA34" i="54"/>
  <c r="AA35" i="54"/>
  <c r="AA36" i="54"/>
  <c r="AA37" i="54"/>
  <c r="AA38" i="54"/>
  <c r="W22" i="54"/>
  <c r="W23" i="54"/>
  <c r="W24" i="54"/>
  <c r="W25" i="54"/>
  <c r="W26" i="54"/>
  <c r="W27" i="54"/>
  <c r="W28" i="54"/>
  <c r="W29" i="54"/>
  <c r="W30" i="54"/>
  <c r="W31" i="54"/>
  <c r="W32" i="54"/>
  <c r="W33" i="54"/>
  <c r="W34" i="54"/>
  <c r="W35" i="54"/>
  <c r="W36" i="54"/>
  <c r="W37" i="54"/>
  <c r="W38" i="54"/>
  <c r="V22" i="54"/>
  <c r="V23" i="54"/>
  <c r="V24" i="54"/>
  <c r="V25" i="54"/>
  <c r="V26" i="54"/>
  <c r="V27" i="54"/>
  <c r="V28" i="54"/>
  <c r="V29" i="54"/>
  <c r="V30" i="54"/>
  <c r="V31" i="54"/>
  <c r="V32" i="54"/>
  <c r="V33" i="54"/>
  <c r="V34" i="54"/>
  <c r="V35" i="54"/>
  <c r="V36" i="54"/>
  <c r="V37" i="54"/>
  <c r="V38" i="54"/>
  <c r="AG21" i="54"/>
  <c r="AF21" i="54"/>
  <c r="AB21" i="54"/>
  <c r="AA21" i="54"/>
  <c r="W21" i="54"/>
  <c r="V21" i="54"/>
  <c r="R22" i="54"/>
  <c r="R23" i="54"/>
  <c r="R24" i="54"/>
  <c r="R25" i="54"/>
  <c r="R26" i="54"/>
  <c r="R27" i="54"/>
  <c r="R28" i="54"/>
  <c r="R29" i="54"/>
  <c r="R30" i="54"/>
  <c r="R31" i="54"/>
  <c r="R32" i="54"/>
  <c r="R33" i="54"/>
  <c r="R34" i="54"/>
  <c r="R35" i="54"/>
  <c r="R36" i="54"/>
  <c r="R37" i="54"/>
  <c r="R38" i="54"/>
  <c r="R21" i="54"/>
  <c r="Q22" i="54"/>
  <c r="Q23" i="54"/>
  <c r="Q24" i="54"/>
  <c r="Q25" i="54"/>
  <c r="Q26" i="54"/>
  <c r="Q27" i="54"/>
  <c r="Q28" i="54"/>
  <c r="Q29" i="54"/>
  <c r="Q30" i="54"/>
  <c r="Q31" i="54"/>
  <c r="Q32" i="54"/>
  <c r="Q33" i="54"/>
  <c r="Q34" i="54"/>
  <c r="Q35" i="54"/>
  <c r="Q36" i="54"/>
  <c r="Q37" i="54"/>
  <c r="Q38" i="54"/>
  <c r="Q21" i="54"/>
  <c r="N22" i="54"/>
  <c r="N23" i="54"/>
  <c r="N24" i="54"/>
  <c r="N25" i="54"/>
  <c r="N26" i="54"/>
  <c r="N27" i="54"/>
  <c r="N28" i="54"/>
  <c r="N29" i="54"/>
  <c r="N30" i="54"/>
  <c r="N31" i="54"/>
  <c r="N32" i="54"/>
  <c r="N33" i="54"/>
  <c r="N34" i="54"/>
  <c r="N35" i="54"/>
  <c r="N36" i="54"/>
  <c r="N37" i="54"/>
  <c r="N38" i="54"/>
  <c r="N21" i="54"/>
  <c r="M22" i="54"/>
  <c r="M23" i="54"/>
  <c r="M24" i="54"/>
  <c r="M25" i="54"/>
  <c r="M26" i="54"/>
  <c r="M27" i="54"/>
  <c r="M28" i="54"/>
  <c r="M29" i="54"/>
  <c r="M30" i="54"/>
  <c r="M31" i="54"/>
  <c r="M32" i="54"/>
  <c r="M33" i="54"/>
  <c r="M34" i="54"/>
  <c r="M35" i="54"/>
  <c r="M36" i="54"/>
  <c r="M37" i="54"/>
  <c r="M38" i="54"/>
  <c r="M21" i="54"/>
  <c r="L22" i="54"/>
  <c r="L23" i="54"/>
  <c r="L24" i="54"/>
  <c r="L25" i="54"/>
  <c r="L26" i="54"/>
  <c r="L27" i="54"/>
  <c r="L28" i="54"/>
  <c r="L29" i="54"/>
  <c r="L30" i="54"/>
  <c r="L31" i="54"/>
  <c r="L32" i="54"/>
  <c r="L33" i="54"/>
  <c r="L34" i="54"/>
  <c r="L35" i="54"/>
  <c r="L36" i="54"/>
  <c r="L37" i="54"/>
  <c r="L38" i="54"/>
  <c r="L21" i="54"/>
  <c r="H23" i="54"/>
  <c r="I23" i="54" s="1"/>
  <c r="H24" i="54"/>
  <c r="I24" i="54" s="1"/>
  <c r="H29" i="54"/>
  <c r="I29" i="54" s="1"/>
  <c r="H30" i="54"/>
  <c r="I30" i="54" s="1"/>
  <c r="H34" i="54"/>
  <c r="I34" i="54" s="1"/>
  <c r="H35" i="54"/>
  <c r="I35" i="54" s="1"/>
  <c r="H18" i="78"/>
  <c r="H19" i="78"/>
  <c r="H20" i="78"/>
  <c r="H21" i="78"/>
  <c r="H22" i="78"/>
  <c r="H23" i="78"/>
  <c r="H24" i="78"/>
  <c r="H25" i="78"/>
  <c r="H26" i="78"/>
  <c r="H27" i="78"/>
  <c r="H28" i="78"/>
  <c r="H29" i="78"/>
  <c r="H30" i="78"/>
  <c r="H31" i="78"/>
  <c r="H32" i="78"/>
  <c r="H33" i="78"/>
  <c r="H34" i="78"/>
  <c r="H35" i="78"/>
  <c r="H36" i="78"/>
  <c r="H37" i="78"/>
  <c r="H38" i="78"/>
  <c r="H39" i="78"/>
  <c r="H40" i="78"/>
  <c r="H41" i="78"/>
  <c r="H42" i="78"/>
  <c r="H43" i="78"/>
  <c r="H44" i="78"/>
  <c r="H45" i="78"/>
  <c r="H46" i="78"/>
  <c r="H47" i="78"/>
  <c r="H48" i="78"/>
  <c r="H49" i="78"/>
  <c r="H50" i="78"/>
  <c r="H51" i="78"/>
  <c r="H17" i="78"/>
  <c r="H18" i="76"/>
  <c r="H19" i="76"/>
  <c r="H20" i="76"/>
  <c r="H21" i="76"/>
  <c r="H22" i="76"/>
  <c r="H23" i="76"/>
  <c r="H24" i="76"/>
  <c r="H25" i="76"/>
  <c r="H26" i="76"/>
  <c r="H27" i="76"/>
  <c r="H28" i="76"/>
  <c r="H29" i="76"/>
  <c r="H30" i="76"/>
  <c r="H31" i="76"/>
  <c r="H32" i="76"/>
  <c r="H33" i="76"/>
  <c r="H34" i="76"/>
  <c r="H35" i="76"/>
  <c r="H36" i="76"/>
  <c r="H37" i="76"/>
  <c r="H38" i="76"/>
  <c r="H39" i="76"/>
  <c r="H40" i="76"/>
  <c r="H41" i="76"/>
  <c r="H42" i="76"/>
  <c r="H43" i="76"/>
  <c r="H44" i="76"/>
  <c r="H45" i="76"/>
  <c r="H46" i="76"/>
  <c r="H47" i="76"/>
  <c r="H48" i="76"/>
  <c r="H49" i="76"/>
  <c r="H50" i="76"/>
  <c r="H51" i="76"/>
  <c r="H17" i="76"/>
  <c r="H22" i="54"/>
  <c r="I22" i="54" s="1"/>
  <c r="H25" i="54"/>
  <c r="I25" i="54" s="1"/>
  <c r="H26" i="54"/>
  <c r="I26" i="54" s="1"/>
  <c r="H27" i="54"/>
  <c r="I27" i="54" s="1"/>
  <c r="H28" i="54"/>
  <c r="I28" i="54" s="1"/>
  <c r="H31" i="54"/>
  <c r="I31" i="54" s="1"/>
  <c r="H32" i="54"/>
  <c r="I32" i="54" s="1"/>
  <c r="H33" i="54"/>
  <c r="I33" i="54" s="1"/>
  <c r="H36" i="54"/>
  <c r="I36" i="54" s="1"/>
  <c r="H37" i="54"/>
  <c r="I37" i="54" s="1"/>
  <c r="H38" i="54"/>
  <c r="I38" i="54" s="1"/>
  <c r="H21" i="80"/>
  <c r="I21" i="80" s="1"/>
  <c r="H22" i="80"/>
  <c r="I22" i="80" s="1"/>
  <c r="H23" i="80"/>
  <c r="I23" i="80" s="1"/>
  <c r="H25" i="80"/>
  <c r="I25" i="80" s="1"/>
  <c r="H26" i="80"/>
  <c r="I26" i="80" s="1"/>
  <c r="H27" i="80"/>
  <c r="I27" i="80" s="1"/>
  <c r="H28" i="80"/>
  <c r="I28" i="80" s="1"/>
  <c r="H29" i="80"/>
  <c r="I29" i="80" s="1"/>
  <c r="H30" i="80"/>
  <c r="I30" i="80" s="1"/>
  <c r="H31" i="80"/>
  <c r="I31" i="80" s="1"/>
  <c r="H32" i="80"/>
  <c r="I32" i="80" s="1"/>
  <c r="H33" i="80"/>
  <c r="I33" i="80" s="1"/>
  <c r="H34" i="80"/>
  <c r="I34" i="80" s="1"/>
  <c r="H35" i="80"/>
  <c r="I35" i="80" s="1"/>
  <c r="H36" i="80"/>
  <c r="I36" i="80" s="1"/>
  <c r="H37" i="80"/>
  <c r="I37" i="80" s="1"/>
  <c r="H21" i="54"/>
  <c r="I21" i="54" s="1"/>
  <c r="K21" i="54" s="1"/>
  <c r="G22" i="54"/>
  <c r="G23" i="54"/>
  <c r="G24" i="54"/>
  <c r="G25" i="54"/>
  <c r="G26" i="54"/>
  <c r="G27" i="54"/>
  <c r="G28" i="54"/>
  <c r="G29" i="54"/>
  <c r="G30" i="54"/>
  <c r="G31" i="54"/>
  <c r="G32" i="54"/>
  <c r="G33" i="54"/>
  <c r="G34" i="54"/>
  <c r="G35" i="54"/>
  <c r="G36" i="54"/>
  <c r="G37" i="54"/>
  <c r="G38" i="54"/>
  <c r="G21" i="54"/>
  <c r="F18" i="78"/>
  <c r="F19" i="78"/>
  <c r="F20" i="78"/>
  <c r="F21" i="78"/>
  <c r="F22" i="78"/>
  <c r="F23" i="78"/>
  <c r="F24" i="78"/>
  <c r="F25" i="78"/>
  <c r="F26" i="78"/>
  <c r="F27" i="78"/>
  <c r="F28" i="78"/>
  <c r="F29" i="78"/>
  <c r="F30" i="78"/>
  <c r="F31" i="78"/>
  <c r="F32" i="78"/>
  <c r="F33" i="78"/>
  <c r="F34" i="78"/>
  <c r="F35" i="78"/>
  <c r="F36" i="78"/>
  <c r="F37" i="78"/>
  <c r="F38" i="78"/>
  <c r="F39" i="78"/>
  <c r="F40" i="78"/>
  <c r="F41" i="78"/>
  <c r="F42" i="78"/>
  <c r="F43" i="78"/>
  <c r="F44" i="78"/>
  <c r="F45" i="78"/>
  <c r="F46" i="78"/>
  <c r="F47" i="78"/>
  <c r="F48" i="78"/>
  <c r="F49" i="78"/>
  <c r="F50" i="78"/>
  <c r="F51" i="78"/>
  <c r="F17" i="78"/>
  <c r="F18" i="76"/>
  <c r="F19" i="76"/>
  <c r="F20" i="76"/>
  <c r="F21" i="76"/>
  <c r="F22" i="76"/>
  <c r="F23" i="76"/>
  <c r="F24" i="76"/>
  <c r="F25" i="76"/>
  <c r="F26" i="76"/>
  <c r="F27" i="76"/>
  <c r="F28" i="76"/>
  <c r="F29" i="76"/>
  <c r="F30" i="76"/>
  <c r="F31" i="76"/>
  <c r="F32" i="76"/>
  <c r="F33" i="76"/>
  <c r="F34" i="76"/>
  <c r="F35" i="76"/>
  <c r="F36" i="76"/>
  <c r="F37" i="76"/>
  <c r="F38" i="76"/>
  <c r="F39" i="76"/>
  <c r="F40" i="76"/>
  <c r="F41" i="76"/>
  <c r="F42" i="76"/>
  <c r="F43" i="76"/>
  <c r="F44" i="76"/>
  <c r="F45" i="76"/>
  <c r="F46" i="76"/>
  <c r="F47" i="76"/>
  <c r="F48" i="76"/>
  <c r="F49" i="76"/>
  <c r="F50" i="76"/>
  <c r="F51" i="76"/>
  <c r="F17" i="76"/>
  <c r="F19" i="74"/>
  <c r="F20" i="74"/>
  <c r="F21" i="74"/>
  <c r="F23" i="74"/>
  <c r="F24" i="74"/>
  <c r="F25" i="74"/>
  <c r="F26" i="74"/>
  <c r="F27" i="74"/>
  <c r="F28" i="74"/>
  <c r="F29" i="74"/>
  <c r="F30" i="74"/>
  <c r="F31" i="74"/>
  <c r="F32" i="74"/>
  <c r="F33" i="74"/>
  <c r="F34" i="74"/>
  <c r="F35" i="74"/>
  <c r="F36" i="74"/>
  <c r="F37" i="74"/>
  <c r="F38" i="74"/>
  <c r="F39" i="74"/>
  <c r="F40" i="74"/>
  <c r="F41" i="74"/>
  <c r="F42" i="74"/>
  <c r="F45" i="74"/>
  <c r="F46" i="74"/>
  <c r="F47" i="74"/>
  <c r="F48" i="74"/>
  <c r="F49" i="74"/>
  <c r="F50" i="74"/>
  <c r="F51" i="74"/>
  <c r="K37" i="80" l="1"/>
  <c r="J37" i="80"/>
  <c r="J36" i="80"/>
  <c r="K36" i="80"/>
  <c r="K35" i="80"/>
  <c r="J35" i="80"/>
  <c r="K34" i="80"/>
  <c r="J34" i="80"/>
  <c r="K33" i="80"/>
  <c r="J33" i="80"/>
  <c r="J32" i="80"/>
  <c r="K32" i="80"/>
  <c r="K31" i="80"/>
  <c r="J31" i="80"/>
  <c r="J30" i="80"/>
  <c r="K30" i="80"/>
  <c r="J29" i="80"/>
  <c r="K29" i="80"/>
  <c r="K28" i="80"/>
  <c r="J28" i="80"/>
  <c r="K27" i="80"/>
  <c r="J27" i="80"/>
  <c r="K26" i="80"/>
  <c r="J26" i="80"/>
  <c r="K25" i="80"/>
  <c r="J25" i="80"/>
  <c r="K24" i="80"/>
  <c r="J24" i="80"/>
  <c r="K23" i="80"/>
  <c r="J23" i="80"/>
  <c r="J22" i="80"/>
  <c r="K22" i="80"/>
  <c r="J21" i="80"/>
  <c r="K21" i="80"/>
  <c r="K38" i="54"/>
  <c r="J38" i="54"/>
  <c r="K37" i="54"/>
  <c r="J37" i="54"/>
  <c r="K36" i="54"/>
  <c r="J36" i="54"/>
  <c r="K35" i="54"/>
  <c r="J35" i="54"/>
  <c r="K34" i="54"/>
  <c r="J34" i="54"/>
  <c r="K33" i="54"/>
  <c r="J33" i="54"/>
  <c r="K32" i="54"/>
  <c r="J32" i="54"/>
  <c r="K31" i="54"/>
  <c r="J31" i="54"/>
  <c r="K30" i="54"/>
  <c r="J30" i="54"/>
  <c r="K29" i="54"/>
  <c r="J29" i="54"/>
  <c r="K28" i="54"/>
  <c r="J28" i="54"/>
  <c r="K27" i="54"/>
  <c r="J27" i="54"/>
  <c r="K26" i="54"/>
  <c r="J26" i="54"/>
  <c r="K25" i="54"/>
  <c r="J25" i="54"/>
  <c r="K24" i="54"/>
  <c r="J24" i="54"/>
  <c r="K23" i="54"/>
  <c r="J23" i="54"/>
  <c r="K22" i="54"/>
  <c r="J22" i="54"/>
  <c r="AM21" i="54"/>
  <c r="AN21" i="54"/>
  <c r="J21" i="54"/>
  <c r="AN37" i="80" l="1"/>
  <c r="AM37" i="80"/>
  <c r="AN36" i="80"/>
  <c r="AM36" i="80"/>
  <c r="AN35" i="80"/>
  <c r="AM35" i="80"/>
  <c r="AN34" i="80"/>
  <c r="AM34" i="80"/>
  <c r="AM33" i="80"/>
  <c r="AN33" i="80"/>
  <c r="AN32" i="80"/>
  <c r="AM32" i="80"/>
  <c r="AM31" i="80"/>
  <c r="AN31" i="80"/>
  <c r="AM30" i="80"/>
  <c r="AN30" i="80"/>
  <c r="AM29" i="80"/>
  <c r="AN29" i="80"/>
  <c r="AM28" i="80"/>
  <c r="AN28" i="80"/>
  <c r="AN27" i="80"/>
  <c r="AM27" i="80"/>
  <c r="AN26" i="80"/>
  <c r="AM26" i="80"/>
  <c r="AM25" i="80"/>
  <c r="AN25" i="80"/>
  <c r="AM24" i="80"/>
  <c r="AN24" i="80"/>
  <c r="AN23" i="80"/>
  <c r="AM23" i="80"/>
  <c r="AN22" i="80"/>
  <c r="AM22" i="80"/>
  <c r="AM21" i="80"/>
  <c r="AN21" i="80"/>
  <c r="AN38" i="54"/>
  <c r="AM38" i="54"/>
  <c r="AM37" i="54"/>
  <c r="AN37" i="54"/>
  <c r="AN36" i="54"/>
  <c r="AM36" i="54"/>
  <c r="AM35" i="54"/>
  <c r="AN35" i="54"/>
  <c r="AM34" i="54"/>
  <c r="AN34" i="54"/>
  <c r="AM33" i="54"/>
  <c r="AN33" i="54"/>
  <c r="AM32" i="54"/>
  <c r="AN32" i="54"/>
  <c r="AM31" i="54"/>
  <c r="AN31" i="54"/>
  <c r="AM30" i="54"/>
  <c r="AN30" i="54"/>
  <c r="AM29" i="54"/>
  <c r="AN29" i="54"/>
  <c r="AN28" i="54"/>
  <c r="AM28" i="54"/>
  <c r="AM27" i="54"/>
  <c r="AN27" i="54"/>
  <c r="AM26" i="54"/>
  <c r="AN26" i="54"/>
  <c r="AM25" i="54"/>
  <c r="AN25" i="54"/>
  <c r="AN24" i="54"/>
  <c r="AM24" i="54"/>
  <c r="AM23" i="54"/>
  <c r="AN23" i="54"/>
  <c r="AN22" i="54"/>
  <c r="AM22" i="54"/>
  <c r="E10" i="55"/>
  <c r="G10" i="55" s="1"/>
  <c r="AO21" i="54"/>
  <c r="E44" i="55" l="1"/>
  <c r="G44" i="55" s="1"/>
  <c r="AO37" i="80"/>
  <c r="E43" i="55"/>
  <c r="G43" i="55" s="1"/>
  <c r="AO36" i="80"/>
  <c r="AO35" i="80"/>
  <c r="E42" i="55"/>
  <c r="G42" i="55" s="1"/>
  <c r="AO34" i="80"/>
  <c r="E41" i="55"/>
  <c r="G41" i="55" s="1"/>
  <c r="AO33" i="80"/>
  <c r="E40" i="55"/>
  <c r="G40" i="55" s="1"/>
  <c r="E39" i="55"/>
  <c r="G39" i="55" s="1"/>
  <c r="AO32" i="80"/>
  <c r="AO31" i="80"/>
  <c r="E38" i="55"/>
  <c r="G38" i="55" s="1"/>
  <c r="E37" i="55"/>
  <c r="G37" i="55" s="1"/>
  <c r="AO30" i="80"/>
  <c r="E36" i="55"/>
  <c r="G36" i="55" s="1"/>
  <c r="AO29" i="80"/>
  <c r="AO28" i="80"/>
  <c r="E35" i="55"/>
  <c r="G35" i="55" s="1"/>
  <c r="AO27" i="80"/>
  <c r="E34" i="55"/>
  <c r="G34" i="55" s="1"/>
  <c r="E33" i="55"/>
  <c r="G33" i="55" s="1"/>
  <c r="AO26" i="80"/>
  <c r="E32" i="55"/>
  <c r="G32" i="55" s="1"/>
  <c r="AO25" i="80"/>
  <c r="E31" i="55"/>
  <c r="G31" i="55" s="1"/>
  <c r="AO24" i="80"/>
  <c r="E30" i="55"/>
  <c r="G30" i="55" s="1"/>
  <c r="AO23" i="80"/>
  <c r="AO22" i="80"/>
  <c r="E29" i="55"/>
  <c r="G29" i="55" s="1"/>
  <c r="E28" i="55"/>
  <c r="G28" i="55" s="1"/>
  <c r="AO21" i="80"/>
  <c r="E27" i="55"/>
  <c r="G27" i="55" s="1"/>
  <c r="AO38" i="54"/>
  <c r="E26" i="55"/>
  <c r="G26" i="55" s="1"/>
  <c r="AO37" i="54"/>
  <c r="E25" i="55"/>
  <c r="G25" i="55" s="1"/>
  <c r="AO36" i="54"/>
  <c r="AO35" i="54"/>
  <c r="E24" i="55"/>
  <c r="G24" i="55" s="1"/>
  <c r="AO34" i="54"/>
  <c r="E23" i="55"/>
  <c r="G23" i="55" s="1"/>
  <c r="AO33" i="54"/>
  <c r="E22" i="55"/>
  <c r="G22" i="55" s="1"/>
  <c r="E21" i="55"/>
  <c r="G21" i="55" s="1"/>
  <c r="AO32" i="54"/>
  <c r="E20" i="55"/>
  <c r="G20" i="55" s="1"/>
  <c r="AO31" i="54"/>
  <c r="AO30" i="54"/>
  <c r="E19" i="55"/>
  <c r="G19" i="55" s="1"/>
  <c r="AO29" i="54"/>
  <c r="E18" i="55"/>
  <c r="G18" i="55" s="1"/>
  <c r="E17" i="55"/>
  <c r="G17" i="55" s="1"/>
  <c r="AO28" i="54"/>
  <c r="E16" i="55"/>
  <c r="G16" i="55" s="1"/>
  <c r="AO27" i="54"/>
  <c r="E15" i="55"/>
  <c r="G15" i="55" s="1"/>
  <c r="AO26" i="54"/>
  <c r="E14" i="55"/>
  <c r="G14" i="55" s="1"/>
  <c r="AO25" i="54"/>
  <c r="E13" i="55"/>
  <c r="G13" i="55" s="1"/>
  <c r="AO24" i="54"/>
  <c r="E12" i="55"/>
  <c r="G12" i="55" s="1"/>
  <c r="AO23" i="54"/>
  <c r="AO22" i="54"/>
  <c r="E11" i="55"/>
  <c r="G11" i="55" s="1"/>
</calcChain>
</file>

<file path=xl/sharedStrings.xml><?xml version="1.0" encoding="utf-8"?>
<sst xmlns="http://schemas.openxmlformats.org/spreadsheetml/2006/main" count="758" uniqueCount="196">
  <si>
    <t>Session</t>
  </si>
  <si>
    <t>LG</t>
  </si>
  <si>
    <t>GP</t>
  </si>
  <si>
    <t>Remarks</t>
  </si>
  <si>
    <t>Reg. No.</t>
  </si>
  <si>
    <t>Name of the Candidates</t>
  </si>
  <si>
    <t>Letter Grade</t>
  </si>
  <si>
    <t>A</t>
  </si>
  <si>
    <t>B</t>
  </si>
  <si>
    <t>C</t>
  </si>
  <si>
    <t>D</t>
  </si>
  <si>
    <t>F</t>
  </si>
  <si>
    <t>A+</t>
  </si>
  <si>
    <t>A-</t>
  </si>
  <si>
    <t>B+</t>
  </si>
  <si>
    <t>B-</t>
  </si>
  <si>
    <t>C+</t>
  </si>
  <si>
    <t>Total Marks:100</t>
  </si>
  <si>
    <t>INSTRUCTIONS</t>
  </si>
  <si>
    <t>Marks obtained</t>
  </si>
  <si>
    <t>Grade point</t>
  </si>
  <si>
    <t>University of Barisal</t>
  </si>
  <si>
    <t>Average Number Sheet</t>
  </si>
  <si>
    <t xml:space="preserve"> Final Marks of Course Teacher &amp; Examiners </t>
  </si>
  <si>
    <t>Difference</t>
  </si>
  <si>
    <t>Average Marks</t>
  </si>
  <si>
    <t xml:space="preserve"> Name of Tabulators:</t>
  </si>
  <si>
    <t>cixÿv wbqš¿‡Ki Kvh©vjq</t>
  </si>
  <si>
    <t>Exam. Roll</t>
  </si>
  <si>
    <t>Name of the Student</t>
  </si>
  <si>
    <t>Failed Course Code</t>
  </si>
  <si>
    <t>D‡jøL¨ †h, AmveavbZv I gy`ªYRwbZ †h †Kvb fzj ms‡kva‡bi ÿgZv KZ„©cÿ msiÿY K‡ib|</t>
  </si>
  <si>
    <t>Final Exam: 60</t>
  </si>
  <si>
    <t>In-Course Assesment: 40</t>
  </si>
  <si>
    <t>Semester Final Examination: 60</t>
  </si>
  <si>
    <t>Class Roll</t>
  </si>
  <si>
    <t xml:space="preserve">ZvwiL: </t>
  </si>
  <si>
    <t>Serial No.</t>
  </si>
  <si>
    <t>Exam. Roll No.</t>
  </si>
  <si>
    <t>In-Course Assessment: 40</t>
  </si>
  <si>
    <t>S.l</t>
  </si>
  <si>
    <t xml:space="preserve">Absent </t>
  </si>
  <si>
    <t>Passed</t>
  </si>
  <si>
    <t>Percentage</t>
  </si>
  <si>
    <t>3 Credits, Full Marks- 100</t>
  </si>
  <si>
    <t>1.5 Credits, Full Marks- 100</t>
  </si>
  <si>
    <t>Class Roll No.</t>
  </si>
  <si>
    <t>¯§viK bs weBD/cwb/cixÿv/ wmGmB(2013-14)/djvdj/57/</t>
  </si>
  <si>
    <t>80%-100%</t>
  </si>
  <si>
    <t>75%-79%</t>
  </si>
  <si>
    <t>70%-74%</t>
  </si>
  <si>
    <t>65%-69%</t>
  </si>
  <si>
    <t>60%-64%</t>
  </si>
  <si>
    <t>55%-59%</t>
  </si>
  <si>
    <t>50%-54%</t>
  </si>
  <si>
    <t>45%-49%</t>
  </si>
  <si>
    <t>40%-44%</t>
  </si>
  <si>
    <t>&lt;40%</t>
  </si>
  <si>
    <r>
      <rPr>
        <sz val="16"/>
        <color theme="1"/>
        <rFont val="SutonnyMJ"/>
      </rPr>
      <t>ewikvj wek¦we`¨vjq, KY©KvVx , ewikvj- 8200</t>
    </r>
    <r>
      <rPr>
        <sz val="18"/>
        <color theme="1"/>
        <rFont val="SutonnyMJ"/>
      </rPr>
      <t xml:space="preserve">
</t>
    </r>
    <r>
      <rPr>
        <sz val="12"/>
        <color theme="1"/>
        <rFont val="SutonnyMJ"/>
      </rPr>
      <t>‡dvb: 0431-2177780, wcGweG·: 1260,1261</t>
    </r>
  </si>
  <si>
    <t>CGPA</t>
  </si>
  <si>
    <t>CSE 026/8</t>
  </si>
  <si>
    <t>CSE 027/8</t>
  </si>
  <si>
    <t>CSE 028/8</t>
  </si>
  <si>
    <t>CSE 029/8</t>
  </si>
  <si>
    <t>CSE 030/8</t>
  </si>
  <si>
    <t>CSE 031/8</t>
  </si>
  <si>
    <t>CSE 032/8</t>
  </si>
  <si>
    <t>CSE 033/8</t>
  </si>
  <si>
    <t>CSE 034/8</t>
  </si>
  <si>
    <t>CSE 035/8</t>
  </si>
  <si>
    <t>CSE 001/8</t>
  </si>
  <si>
    <t>CSE 002/8</t>
  </si>
  <si>
    <t>CSE 003/8</t>
  </si>
  <si>
    <t>CSE 004/8</t>
  </si>
  <si>
    <t>CSE 005/8</t>
  </si>
  <si>
    <t>CSE 006/8</t>
  </si>
  <si>
    <t>CSE 007/8</t>
  </si>
  <si>
    <t>CSE 008/8</t>
  </si>
  <si>
    <t>CSE 009/8</t>
  </si>
  <si>
    <t>CSE 010/8</t>
  </si>
  <si>
    <t>CSE 011/8</t>
  </si>
  <si>
    <t>CSE 012/8</t>
  </si>
  <si>
    <t>CSE 013/8</t>
  </si>
  <si>
    <t>CSE 014/8</t>
  </si>
  <si>
    <t>CSE 015/8</t>
  </si>
  <si>
    <t>CSE 016/8</t>
  </si>
  <si>
    <t>CSE 017/8</t>
  </si>
  <si>
    <t>CSE 018/8</t>
  </si>
  <si>
    <t>CSE 019/8</t>
  </si>
  <si>
    <t>CSE 020/8</t>
  </si>
  <si>
    <t>CSE 021/8</t>
  </si>
  <si>
    <t>CSE 022/8</t>
  </si>
  <si>
    <t>CSE 023/8</t>
  </si>
  <si>
    <t>CSE 024/8</t>
  </si>
  <si>
    <t>CSE 025/8</t>
  </si>
  <si>
    <r>
      <t>Marks of 1</t>
    </r>
    <r>
      <rPr>
        <vertAlign val="superscript"/>
        <sz val="12"/>
        <rFont val="Times New Roman"/>
        <family val="1"/>
      </rPr>
      <t>st</t>
    </r>
    <r>
      <rPr>
        <sz val="12"/>
        <rFont val="Times New Roman"/>
        <family val="1"/>
      </rPr>
      <t xml:space="preserve"> Examiner</t>
    </r>
  </si>
  <si>
    <r>
      <t>Marks of 2</t>
    </r>
    <r>
      <rPr>
        <vertAlign val="superscript"/>
        <sz val="12"/>
        <rFont val="Times New Roman"/>
        <family val="1"/>
      </rPr>
      <t>nd</t>
    </r>
    <r>
      <rPr>
        <sz val="12"/>
        <rFont val="Times New Roman"/>
        <family val="1"/>
      </rPr>
      <t xml:space="preserve"> Examiner</t>
    </r>
  </si>
  <si>
    <r>
      <t>Marks of 3</t>
    </r>
    <r>
      <rPr>
        <vertAlign val="superscript"/>
        <sz val="11"/>
        <rFont val="Times New Roman"/>
        <family val="1"/>
      </rPr>
      <t>rd</t>
    </r>
    <r>
      <rPr>
        <sz val="11"/>
        <rFont val="Times New Roman"/>
        <family val="1"/>
      </rPr>
      <t xml:space="preserve"> Examiner  (If necessary)</t>
    </r>
  </si>
  <si>
    <t>Course Code: CSE-4201</t>
  </si>
  <si>
    <t>Title: Digital Image Processing</t>
  </si>
  <si>
    <t>Course Code: CSE-4202</t>
  </si>
  <si>
    <t>Title: Project and Thesis</t>
  </si>
  <si>
    <t>Course Code: CSE-4213</t>
  </si>
  <si>
    <t>Title: Machine Learning and Data Mining</t>
  </si>
  <si>
    <t>Title: Machine Learning and Data Mining Lab</t>
  </si>
  <si>
    <t>Course Code: CSE-4225</t>
  </si>
  <si>
    <t>Title: Mobile Computing</t>
  </si>
  <si>
    <t>Title: Mobile Computing Lab</t>
  </si>
  <si>
    <t>University of Barishal</t>
  </si>
  <si>
    <t>GP = Grade Point        LG= Letter Grade      GPA = Grade Point Average     GPE = Grade Point Earned      CGPA = Cumulative Grade Point Average</t>
  </si>
  <si>
    <r>
      <t xml:space="preserve"> NB: In case of 3</t>
    </r>
    <r>
      <rPr>
        <vertAlign val="superscript"/>
        <sz val="10"/>
        <rFont val="Times New Roman"/>
        <family val="1"/>
      </rPr>
      <t>rd</t>
    </r>
    <r>
      <rPr>
        <sz val="10"/>
        <rFont val="Times New Roman"/>
        <family val="1"/>
      </rPr>
      <t xml:space="preserve"> examination the nearest two will be accepted.</t>
    </r>
  </si>
  <si>
    <t>Course Code: CSE-4214</t>
  </si>
  <si>
    <t>Course Code: CSE-4226</t>
  </si>
  <si>
    <r>
      <t>4</t>
    </r>
    <r>
      <rPr>
        <vertAlign val="superscript"/>
        <sz val="11"/>
        <color theme="1"/>
        <rFont val="Times New Roman"/>
        <family val="1"/>
      </rPr>
      <t>th</t>
    </r>
    <r>
      <rPr>
        <sz val="11"/>
        <color theme="1"/>
        <rFont val="Times New Roman"/>
        <family val="1"/>
      </rPr>
      <t xml:space="preserve"> Year 2</t>
    </r>
    <r>
      <rPr>
        <vertAlign val="superscript"/>
        <sz val="11"/>
        <color theme="1"/>
        <rFont val="Times New Roman"/>
        <family val="1"/>
      </rPr>
      <t>nd</t>
    </r>
    <r>
      <rPr>
        <sz val="11"/>
        <color theme="1"/>
        <rFont val="Times New Roman"/>
        <family val="1"/>
      </rPr>
      <t xml:space="preserve"> Semester Credits</t>
    </r>
  </si>
  <si>
    <r>
      <t>4</t>
    </r>
    <r>
      <rPr>
        <vertAlign val="superscript"/>
        <sz val="11"/>
        <color theme="1"/>
        <rFont val="Times New Roman"/>
        <family val="1"/>
      </rPr>
      <t>th</t>
    </r>
    <r>
      <rPr>
        <sz val="11"/>
        <color theme="1"/>
        <rFont val="Times New Roman"/>
        <family val="1"/>
      </rPr>
      <t xml:space="preserve"> Year 2</t>
    </r>
    <r>
      <rPr>
        <vertAlign val="superscript"/>
        <sz val="11"/>
        <color theme="1"/>
        <rFont val="Times New Roman"/>
        <family val="1"/>
      </rPr>
      <t>nd</t>
    </r>
    <r>
      <rPr>
        <sz val="11"/>
        <color theme="1"/>
        <rFont val="Times New Roman"/>
        <family val="1"/>
      </rPr>
      <t xml:space="preserve"> Semester GPE</t>
    </r>
  </si>
  <si>
    <t>6 Credits, Full Marks- 100</t>
  </si>
  <si>
    <r>
      <t>4</t>
    </r>
    <r>
      <rPr>
        <vertAlign val="superscript"/>
        <sz val="11"/>
        <color theme="1"/>
        <rFont val="Times New Roman"/>
        <family val="1"/>
      </rPr>
      <t>th</t>
    </r>
    <r>
      <rPr>
        <sz val="11"/>
        <color theme="1"/>
        <rFont val="Times New Roman"/>
        <family val="1"/>
      </rPr>
      <t xml:space="preserve"> Year 2</t>
    </r>
    <r>
      <rPr>
        <vertAlign val="superscript"/>
        <sz val="11"/>
        <color theme="1"/>
        <rFont val="Times New Roman"/>
        <family val="1"/>
      </rPr>
      <t>nd</t>
    </r>
    <r>
      <rPr>
        <sz val="11"/>
        <color theme="1"/>
        <rFont val="Times New Roman"/>
        <family val="1"/>
      </rPr>
      <t xml:space="preserve"> Semester GPA</t>
    </r>
  </si>
  <si>
    <r>
      <t>4</t>
    </r>
    <r>
      <rPr>
        <vertAlign val="superscript"/>
        <sz val="11"/>
        <color theme="1"/>
        <rFont val="Times New Roman"/>
        <family val="1"/>
      </rPr>
      <t>th</t>
    </r>
    <r>
      <rPr>
        <sz val="11"/>
        <color theme="1"/>
        <rFont val="Times New Roman"/>
        <family val="1"/>
      </rPr>
      <t xml:space="preserve"> Year 2</t>
    </r>
    <r>
      <rPr>
        <vertAlign val="superscript"/>
        <sz val="11"/>
        <color theme="1"/>
        <rFont val="Times New Roman"/>
        <family val="1"/>
      </rPr>
      <t>nd</t>
    </r>
    <r>
      <rPr>
        <sz val="11"/>
        <color theme="1"/>
        <rFont val="Times New Roman"/>
        <family val="1"/>
      </rPr>
      <t xml:space="preserve"> Semester  Earn Credits (Out of 18)</t>
    </r>
  </si>
  <si>
    <r>
      <t>4</t>
    </r>
    <r>
      <rPr>
        <b/>
        <vertAlign val="superscript"/>
        <sz val="11"/>
        <color theme="1"/>
        <rFont val="Times New Roman"/>
        <family val="1"/>
      </rPr>
      <t>th</t>
    </r>
    <r>
      <rPr>
        <b/>
        <sz val="11"/>
        <color theme="1"/>
        <rFont val="Times New Roman"/>
        <family val="1"/>
      </rPr>
      <t xml:space="preserve"> Year 2</t>
    </r>
    <r>
      <rPr>
        <b/>
        <vertAlign val="superscript"/>
        <sz val="11"/>
        <color theme="1"/>
        <rFont val="Times New Roman"/>
        <family val="1"/>
      </rPr>
      <t>nd</t>
    </r>
    <r>
      <rPr>
        <b/>
        <sz val="11"/>
        <color theme="1"/>
        <rFont val="Times New Roman"/>
        <family val="1"/>
      </rPr>
      <t xml:space="preserve"> Semester GPA (Credit = 18)                        </t>
    </r>
  </si>
  <si>
    <t>08 ˆR¨ô 1426</t>
  </si>
  <si>
    <t>Course Code:</t>
  </si>
  <si>
    <t>Course Title:</t>
  </si>
  <si>
    <t xml:space="preserve">Examination Held in December </t>
  </si>
  <si>
    <t>Examination Held in December</t>
  </si>
  <si>
    <t xml:space="preserve">Course Code: </t>
  </si>
  <si>
    <t xml:space="preserve">Course Title: </t>
  </si>
  <si>
    <t>20 CSE 009</t>
  </si>
  <si>
    <t>20 CSE 011</t>
  </si>
  <si>
    <t>20 CSE 010</t>
  </si>
  <si>
    <t>20 CSE 012</t>
  </si>
  <si>
    <t>20 CSE 013</t>
  </si>
  <si>
    <t>20 CSE 014</t>
  </si>
  <si>
    <t>20 CSE 016</t>
  </si>
  <si>
    <t>20 CSE 017</t>
  </si>
  <si>
    <t>20 CSE 018</t>
  </si>
  <si>
    <t>20 CSE 015</t>
  </si>
  <si>
    <t>20 CSE 019</t>
  </si>
  <si>
    <t>20 CSE 020</t>
  </si>
  <si>
    <t>20 CSE 021</t>
  </si>
  <si>
    <t>20 CSE 022</t>
  </si>
  <si>
    <t>20 CSE 023</t>
  </si>
  <si>
    <t>20 CSE 024</t>
  </si>
  <si>
    <t>20 CSE 025</t>
  </si>
  <si>
    <t>20 CSE 026</t>
  </si>
  <si>
    <t>20 CSE 027</t>
  </si>
  <si>
    <t>20 CSE 028</t>
  </si>
  <si>
    <t>20 CSE 029</t>
  </si>
  <si>
    <t>20 CSE 030</t>
  </si>
  <si>
    <t>20 CSE 031</t>
  </si>
  <si>
    <t>20 CSE 032</t>
  </si>
  <si>
    <t>20 CSE 033</t>
  </si>
  <si>
    <t>20 CSE 034</t>
  </si>
  <si>
    <t>20 CSE 035</t>
  </si>
  <si>
    <t>20 CSE 001</t>
  </si>
  <si>
    <t>20 CSE 002</t>
  </si>
  <si>
    <t>20 CSE 003</t>
  </si>
  <si>
    <t>20 CSE 004</t>
  </si>
  <si>
    <t>20 CSE 005</t>
  </si>
  <si>
    <t>20 CSE 006</t>
  </si>
  <si>
    <t>20 CSE 007</t>
  </si>
  <si>
    <t>20 CSE 008</t>
  </si>
  <si>
    <t>Ayan</t>
  </si>
  <si>
    <t>Rafi</t>
  </si>
  <si>
    <t>Evan</t>
  </si>
  <si>
    <t>Omor</t>
  </si>
  <si>
    <t>Arif</t>
  </si>
  <si>
    <t>Saif</t>
  </si>
  <si>
    <t>Naim</t>
  </si>
  <si>
    <t>Emon</t>
  </si>
  <si>
    <t>Raju</t>
  </si>
  <si>
    <t>Sadia</t>
  </si>
  <si>
    <t>Onik</t>
  </si>
  <si>
    <t>Jami</t>
  </si>
  <si>
    <t>Rahi</t>
  </si>
  <si>
    <t>Rima</t>
  </si>
  <si>
    <t>Anya</t>
  </si>
  <si>
    <t>Eva</t>
  </si>
  <si>
    <t>Lima</t>
  </si>
  <si>
    <t>Tuli</t>
  </si>
  <si>
    <t>Riya</t>
  </si>
  <si>
    <t>Joya</t>
  </si>
  <si>
    <t>Mali</t>
  </si>
  <si>
    <t xml:space="preserve">Mitu </t>
  </si>
  <si>
    <t xml:space="preserve">Nira </t>
  </si>
  <si>
    <t>Asa</t>
  </si>
  <si>
    <t>Rani</t>
  </si>
  <si>
    <t>Bina</t>
  </si>
  <si>
    <t>Arin</t>
  </si>
  <si>
    <t>Navi</t>
  </si>
  <si>
    <t>Noor</t>
  </si>
  <si>
    <t>Mira</t>
  </si>
  <si>
    <t>Ebrahim</t>
  </si>
  <si>
    <t>Golam</t>
  </si>
  <si>
    <t>Jahid</t>
  </si>
  <si>
    <t>Makki</t>
  </si>
  <si>
    <t>Rimmi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</si>
</sst>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8" x14ac:knownFonts="1">
    <font>
      <sz val="11"/>
      <color theme="1"/>
      <name val="Calibri"/>
      <family val="2"/>
      <scheme val="minor"/>
    </font>
    <font>
      <sz val="8"/>
      <color theme="1"/>
      <name val="Times New Roman"/>
      <family val="1"/>
    </font>
    <font>
      <sz val="4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6.5"/>
      <color theme="1"/>
      <name val="Times New Roman"/>
      <family val="1"/>
    </font>
    <font>
      <b/>
      <sz val="8"/>
      <color theme="1"/>
      <name val="Times New Roman"/>
      <family val="1"/>
    </font>
    <font>
      <sz val="16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sz val="14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2"/>
      <color rgb="FF000000"/>
      <name val="Times New Roman"/>
      <family val="1"/>
    </font>
    <font>
      <sz val="36"/>
      <color theme="1"/>
      <name val="Times New Roman"/>
      <family val="1"/>
    </font>
    <font>
      <sz val="11"/>
      <name val="Times New Roman"/>
      <family val="1"/>
    </font>
    <font>
      <sz val="11"/>
      <color rgb="FF000000"/>
      <name val="Times New Roman"/>
      <family val="1"/>
    </font>
    <font>
      <vertAlign val="superscript"/>
      <sz val="11"/>
      <color theme="1"/>
      <name val="Times New Roman"/>
      <family val="1"/>
    </font>
    <font>
      <b/>
      <sz val="10"/>
      <name val="Times New Roman"/>
      <family val="1"/>
    </font>
    <font>
      <b/>
      <sz val="20"/>
      <name val="Times New Roman"/>
      <family val="1"/>
    </font>
    <font>
      <b/>
      <sz val="16"/>
      <name val="Times New Roman"/>
      <family val="1"/>
    </font>
    <font>
      <sz val="9"/>
      <name val="Times New Roman"/>
      <family val="1"/>
    </font>
    <font>
      <b/>
      <sz val="18"/>
      <name val="Times New Roman"/>
      <family val="1"/>
    </font>
    <font>
      <sz val="8"/>
      <name val="Times New Roman"/>
      <family val="1"/>
    </font>
    <font>
      <sz val="12"/>
      <name val="Times New Roman"/>
      <family val="1"/>
    </font>
    <font>
      <b/>
      <sz val="13"/>
      <name val="Times New Roman"/>
      <family val="1"/>
    </font>
    <font>
      <vertAlign val="superscript"/>
      <sz val="11"/>
      <name val="Times New Roman"/>
      <family val="1"/>
    </font>
    <font>
      <sz val="4"/>
      <color theme="1"/>
      <name val="Calibri"/>
      <family val="2"/>
      <scheme val="minor"/>
    </font>
    <font>
      <sz val="12"/>
      <color theme="1"/>
      <name val="SutonnyMJ"/>
    </font>
    <font>
      <sz val="10"/>
      <color theme="1"/>
      <name val="Calibri"/>
      <family val="2"/>
      <scheme val="minor"/>
    </font>
    <font>
      <sz val="12"/>
      <color rgb="FF000000"/>
      <name val="SutonnyMJ"/>
    </font>
    <font>
      <sz val="13"/>
      <color rgb="FF000000"/>
      <name val="SutonnyMJ"/>
    </font>
    <font>
      <sz val="11"/>
      <color theme="1"/>
      <name val="SutonnyMJ"/>
    </font>
    <font>
      <b/>
      <sz val="12"/>
      <color rgb="FF000000"/>
      <name val="SutonnyMJ"/>
    </font>
    <font>
      <sz val="14"/>
      <color theme="1"/>
      <name val="SutonnyMJ"/>
    </font>
    <font>
      <b/>
      <sz val="14"/>
      <color theme="1"/>
      <name val="SutonnyMJ"/>
    </font>
    <font>
      <sz val="10"/>
      <color rgb="FF000000"/>
      <name val="Times New Roman"/>
      <family val="1"/>
    </font>
    <font>
      <sz val="11"/>
      <color rgb="FF000000"/>
      <name val="SutonnyMJ"/>
    </font>
    <font>
      <sz val="7"/>
      <color theme="1"/>
      <name val="Times New Roman"/>
      <family val="1"/>
    </font>
    <font>
      <b/>
      <vertAlign val="superscript"/>
      <sz val="11"/>
      <color theme="1"/>
      <name val="Times New Roman"/>
      <family val="1"/>
    </font>
    <font>
      <sz val="25"/>
      <color theme="1"/>
      <name val="SutonnyMJ"/>
    </font>
    <font>
      <sz val="18"/>
      <color theme="1"/>
      <name val="SutonnyMJ"/>
    </font>
    <font>
      <sz val="16"/>
      <color theme="1"/>
      <name val="SutonnyMJ"/>
    </font>
    <font>
      <sz val="11"/>
      <name val="Calibri"/>
      <family val="2"/>
      <scheme val="minor"/>
    </font>
    <font>
      <b/>
      <sz val="11"/>
      <name val="Times New Roman"/>
      <family val="1"/>
    </font>
    <font>
      <vertAlign val="superscript"/>
      <sz val="12"/>
      <name val="Times New Roman"/>
      <family val="1"/>
    </font>
    <font>
      <sz val="10"/>
      <name val="Times New Roman"/>
      <family val="1"/>
    </font>
    <font>
      <vertAlign val="superscript"/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rgb="FF00B0F0"/>
      </left>
      <right style="thin">
        <color rgb="FF00B0F0"/>
      </right>
      <top style="thin">
        <color rgb="FF00B0F0"/>
      </top>
      <bottom style="thin">
        <color rgb="FF00B0F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00B0F0"/>
      </left>
      <right/>
      <top style="thin">
        <color rgb="FF00B0F0"/>
      </top>
      <bottom style="thin">
        <color rgb="FF00B0F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00B0F0"/>
      </bottom>
      <diagonal/>
    </border>
    <border>
      <left/>
      <right/>
      <top style="thin">
        <color rgb="FF00B0F0"/>
      </top>
      <bottom/>
      <diagonal/>
    </border>
    <border>
      <left/>
      <right style="thin">
        <color rgb="FF00B0F0"/>
      </right>
      <top style="thin">
        <color rgb="FF00B0F0"/>
      </top>
      <bottom/>
      <diagonal/>
    </border>
    <border>
      <left/>
      <right style="thin">
        <color rgb="FF00B0F0"/>
      </right>
      <top/>
      <bottom style="thin">
        <color rgb="FF00B0F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9" fillId="0" borderId="2">
      <alignment horizontal="center" vertical="center" wrapText="1"/>
    </xf>
  </cellStyleXfs>
  <cellXfs count="148">
    <xf numFmtId="0" fontId="0" fillId="0" borderId="0" xfId="0"/>
    <xf numFmtId="0" fontId="2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13" fillId="0" borderId="0" xfId="0" applyFont="1" applyAlignment="1">
      <alignment vertical="center" wrapText="1"/>
    </xf>
    <xf numFmtId="1" fontId="11" fillId="0" borderId="0" xfId="0" applyNumberFormat="1" applyFont="1" applyAlignment="1">
      <alignment horizontal="left" vertical="center" wrapText="1"/>
    </xf>
    <xf numFmtId="0" fontId="3" fillId="0" borderId="0" xfId="0" applyFont="1" applyAlignment="1">
      <alignment vertical="center"/>
    </xf>
    <xf numFmtId="0" fontId="11" fillId="0" borderId="0" xfId="0" applyFont="1" applyAlignment="1">
      <alignment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0" fontId="16" fillId="0" borderId="0" xfId="0" applyFont="1" applyAlignment="1">
      <alignment vertical="center"/>
    </xf>
    <xf numFmtId="0" fontId="19" fillId="0" borderId="0" xfId="0" applyFont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21" fillId="0" borderId="2" xfId="0" applyFont="1" applyBorder="1" applyAlignment="1">
      <alignment horizontal="center" vertical="center" wrapText="1"/>
    </xf>
    <xf numFmtId="0" fontId="23" fillId="0" borderId="2" xfId="0" applyFont="1" applyBorder="1" applyAlignment="1">
      <alignment horizontal="center" vertical="center" wrapText="1"/>
    </xf>
    <xf numFmtId="2" fontId="23" fillId="0" borderId="2" xfId="0" applyNumberFormat="1" applyFont="1" applyBorder="1" applyAlignment="1">
      <alignment horizontal="center" vertical="center" wrapText="1"/>
    </xf>
    <xf numFmtId="0" fontId="24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2" fontId="15" fillId="0" borderId="2" xfId="0" applyNumberFormat="1" applyFont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27" fillId="0" borderId="0" xfId="0" applyFont="1" applyAlignment="1">
      <alignment vertical="center" wrapText="1"/>
    </xf>
    <xf numFmtId="0" fontId="28" fillId="0" borderId="0" xfId="0" applyFont="1" applyAlignment="1">
      <alignment vertical="center"/>
    </xf>
    <xf numFmtId="0" fontId="28" fillId="0" borderId="0" xfId="0" applyFont="1" applyAlignment="1">
      <alignment vertical="center" wrapText="1"/>
    </xf>
    <xf numFmtId="0" fontId="28" fillId="0" borderId="0" xfId="0" applyFont="1" applyAlignment="1">
      <alignment horizontal="center" vertical="center" wrapText="1"/>
    </xf>
    <xf numFmtId="0" fontId="28" fillId="0" borderId="0" xfId="0" applyFont="1" applyAlignment="1">
      <alignment horizontal="right" vertical="center" wrapText="1"/>
    </xf>
    <xf numFmtId="0" fontId="12" fillId="0" borderId="2" xfId="0" applyFont="1" applyBorder="1" applyAlignment="1">
      <alignment horizontal="center" vertical="center" wrapText="1"/>
    </xf>
    <xf numFmtId="0" fontId="29" fillId="0" borderId="0" xfId="0" applyFont="1" applyAlignment="1">
      <alignment horizontal="center" vertical="center" wrapText="1"/>
    </xf>
    <xf numFmtId="0" fontId="29" fillId="0" borderId="0" xfId="0" applyFont="1" applyAlignment="1">
      <alignment vertical="center" wrapText="1"/>
    </xf>
    <xf numFmtId="0" fontId="27" fillId="0" borderId="0" xfId="0" applyFont="1" applyAlignment="1">
      <alignment horizontal="center" vertical="center" wrapText="1"/>
    </xf>
    <xf numFmtId="0" fontId="31" fillId="0" borderId="0" xfId="0" applyFont="1" applyAlignment="1">
      <alignment horizontal="center" vertical="center"/>
    </xf>
    <xf numFmtId="0" fontId="32" fillId="0" borderId="0" xfId="0" applyFont="1" applyAlignment="1">
      <alignment vertical="center" wrapText="1"/>
    </xf>
    <xf numFmtId="0" fontId="0" fillId="0" borderId="0" xfId="0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9" fontId="1" fillId="0" borderId="0" xfId="0" applyNumberFormat="1" applyFont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0" xfId="0" applyFont="1" applyAlignment="1">
      <alignment vertical="center"/>
    </xf>
    <xf numFmtId="0" fontId="15" fillId="0" borderId="1" xfId="0" applyFont="1" applyBorder="1" applyAlignment="1">
      <alignment horizontal="center" vertical="center" wrapText="1"/>
    </xf>
    <xf numFmtId="0" fontId="11" fillId="0" borderId="0" xfId="0" applyFont="1" applyAlignment="1">
      <alignment horizontal="left" vertical="center" wrapText="1"/>
    </xf>
    <xf numFmtId="0" fontId="8" fillId="0" borderId="0" xfId="0" applyFont="1" applyAlignment="1">
      <alignment wrapText="1"/>
    </xf>
    <xf numFmtId="0" fontId="11" fillId="0" borderId="2" xfId="0" applyFont="1" applyBorder="1" applyAlignment="1">
      <alignment horizontal="center" vertical="center" wrapText="1"/>
    </xf>
    <xf numFmtId="0" fontId="37" fillId="0" borderId="0" xfId="0" applyFont="1"/>
    <xf numFmtId="0" fontId="16" fillId="2" borderId="2" xfId="0" applyFont="1" applyFill="1" applyBorder="1" applyAlignment="1">
      <alignment horizontal="center" vertical="center"/>
    </xf>
    <xf numFmtId="0" fontId="15" fillId="0" borderId="0" xfId="0" applyFont="1" applyAlignment="1">
      <alignment horizontal="center"/>
    </xf>
    <xf numFmtId="0" fontId="10" fillId="0" borderId="0" xfId="0" applyFont="1" applyAlignment="1">
      <alignment horizontal="center" vertical="center" wrapText="1"/>
    </xf>
    <xf numFmtId="0" fontId="38" fillId="0" borderId="0" xfId="0" applyFont="1" applyAlignment="1">
      <alignment horizontal="center" vertical="center"/>
    </xf>
    <xf numFmtId="2" fontId="38" fillId="0" borderId="0" xfId="0" applyNumberFormat="1" applyFont="1" applyAlignment="1">
      <alignment horizontal="center" vertical="center"/>
    </xf>
    <xf numFmtId="0" fontId="7" fillId="0" borderId="0" xfId="0" applyFont="1" applyAlignment="1">
      <alignment wrapText="1"/>
    </xf>
    <xf numFmtId="0" fontId="7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2" fontId="1" fillId="0" borderId="0" xfId="0" applyNumberFormat="1" applyFont="1" applyAlignment="1">
      <alignment vertical="center" wrapText="1"/>
    </xf>
    <xf numFmtId="1" fontId="1" fillId="0" borderId="0" xfId="0" applyNumberFormat="1" applyFont="1" applyAlignment="1">
      <alignment vertical="center" wrapText="1"/>
    </xf>
    <xf numFmtId="9" fontId="9" fillId="0" borderId="0" xfId="0" applyNumberFormat="1" applyFont="1" applyAlignment="1">
      <alignment vertical="center" wrapText="1"/>
    </xf>
    <xf numFmtId="164" fontId="5" fillId="0" borderId="0" xfId="0" applyNumberFormat="1" applyFont="1" applyAlignment="1">
      <alignment horizontal="center" vertical="center" wrapText="1"/>
    </xf>
    <xf numFmtId="2" fontId="15" fillId="0" borderId="1" xfId="0" applyNumberFormat="1" applyFont="1" applyBorder="1" applyAlignment="1">
      <alignment horizontal="left" vertical="center"/>
    </xf>
    <xf numFmtId="2" fontId="15" fillId="0" borderId="1" xfId="0" applyNumberFormat="1" applyFont="1" applyBorder="1" applyAlignment="1">
      <alignment horizontal="left" vertical="center" wrapText="1"/>
    </xf>
    <xf numFmtId="2" fontId="11" fillId="0" borderId="1" xfId="0" applyNumberFormat="1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16" fontId="11" fillId="0" borderId="0" xfId="0" applyNumberFormat="1" applyFont="1" applyAlignment="1">
      <alignment horizontal="center" vertical="center" wrapText="1"/>
    </xf>
    <xf numFmtId="0" fontId="16" fillId="0" borderId="0" xfId="0" applyFont="1" applyAlignment="1">
      <alignment vertical="center" wrapText="1"/>
    </xf>
    <xf numFmtId="2" fontId="11" fillId="0" borderId="0" xfId="0" applyNumberFormat="1" applyFont="1" applyAlignment="1">
      <alignment horizontal="left" vertical="center" wrapText="1"/>
    </xf>
    <xf numFmtId="0" fontId="10" fillId="0" borderId="0" xfId="0" applyFont="1" applyAlignment="1">
      <alignment vertical="center"/>
    </xf>
    <xf numFmtId="0" fontId="11" fillId="0" borderId="0" xfId="0" applyFont="1"/>
    <xf numFmtId="0" fontId="12" fillId="0" borderId="2" xfId="0" applyFont="1" applyBorder="1" applyAlignment="1">
      <alignment horizontal="center" vertical="center" textRotation="90" wrapText="1"/>
    </xf>
    <xf numFmtId="0" fontId="11" fillId="0" borderId="6" xfId="0" applyFont="1" applyBorder="1" applyAlignment="1">
      <alignment horizontal="center" vertical="center" wrapText="1"/>
    </xf>
    <xf numFmtId="2" fontId="11" fillId="0" borderId="6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6" fillId="0" borderId="0" xfId="0" applyFont="1" applyAlignment="1">
      <alignment horizontal="center" vertical="center"/>
    </xf>
    <xf numFmtId="49" fontId="11" fillId="0" borderId="0" xfId="0" applyNumberFormat="1" applyFont="1" applyAlignment="1">
      <alignment horizontal="center" vertical="center" wrapText="1"/>
    </xf>
    <xf numFmtId="2" fontId="11" fillId="0" borderId="0" xfId="0" applyNumberFormat="1" applyFont="1" applyAlignment="1">
      <alignment horizontal="center" vertical="center" wrapText="1"/>
    </xf>
    <xf numFmtId="0" fontId="15" fillId="0" borderId="2" xfId="0" applyFont="1" applyBorder="1" applyAlignment="1">
      <alignment horizontal="center" vertical="center" textRotation="90" wrapText="1"/>
    </xf>
    <xf numFmtId="0" fontId="12" fillId="0" borderId="0" xfId="0" applyFont="1" applyAlignment="1">
      <alignment vertical="top"/>
    </xf>
    <xf numFmtId="0" fontId="16" fillId="2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vertical="center"/>
    </xf>
    <xf numFmtId="0" fontId="34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 wrapText="1"/>
    </xf>
    <xf numFmtId="2" fontId="23" fillId="0" borderId="1" xfId="0" applyNumberFormat="1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textRotation="90" wrapText="1"/>
    </xf>
    <xf numFmtId="2" fontId="11" fillId="0" borderId="1" xfId="0" applyNumberFormat="1" applyFont="1" applyBorder="1" applyAlignment="1">
      <alignment horizontal="left" vertical="center" wrapText="1"/>
    </xf>
    <xf numFmtId="0" fontId="12" fillId="0" borderId="0" xfId="0" applyFont="1" applyAlignment="1">
      <alignment horizontal="center" vertical="top" wrapText="1"/>
    </xf>
    <xf numFmtId="0" fontId="11" fillId="0" borderId="0" xfId="0" applyFont="1" applyAlignment="1">
      <alignment horizontal="center" wrapText="1"/>
    </xf>
    <xf numFmtId="0" fontId="11" fillId="0" borderId="0" xfId="0" applyFont="1" applyAlignment="1">
      <alignment horizontal="center" vertical="top" wrapText="1"/>
    </xf>
    <xf numFmtId="0" fontId="28" fillId="0" borderId="0" xfId="0" applyFont="1" applyAlignment="1">
      <alignment horizontal="right" vertical="center"/>
    </xf>
    <xf numFmtId="0" fontId="43" fillId="0" borderId="0" xfId="0" applyFont="1" applyAlignment="1">
      <alignment horizontal="center"/>
    </xf>
    <xf numFmtId="0" fontId="44" fillId="0" borderId="0" xfId="0" applyFont="1" applyAlignment="1">
      <alignment vertical="center"/>
    </xf>
    <xf numFmtId="0" fontId="24" fillId="0" borderId="2" xfId="0" applyFont="1" applyBorder="1" applyAlignment="1">
      <alignment horizontal="center" vertical="center" textRotation="90" wrapText="1"/>
    </xf>
    <xf numFmtId="2" fontId="15" fillId="0" borderId="12" xfId="0" applyNumberFormat="1" applyFont="1" applyBorder="1" applyAlignment="1">
      <alignment horizontal="center" vertical="center"/>
    </xf>
    <xf numFmtId="2" fontId="15" fillId="0" borderId="2" xfId="0" applyNumberFormat="1" applyFont="1" applyBorder="1" applyAlignment="1" applyProtection="1">
      <alignment horizontal="center" vertical="center"/>
      <protection hidden="1"/>
    </xf>
    <xf numFmtId="0" fontId="15" fillId="0" borderId="0" xfId="0" applyFont="1" applyAlignment="1">
      <alignment vertical="center"/>
    </xf>
    <xf numFmtId="0" fontId="15" fillId="0" borderId="3" xfId="0" applyFont="1" applyBorder="1" applyAlignment="1">
      <alignment vertical="center"/>
    </xf>
    <xf numFmtId="0" fontId="46" fillId="0" borderId="3" xfId="0" applyFont="1" applyBorder="1" applyAlignment="1">
      <alignment vertical="center"/>
    </xf>
    <xf numFmtId="2" fontId="0" fillId="0" borderId="0" xfId="0" applyNumberFormat="1"/>
    <xf numFmtId="2" fontId="11" fillId="0" borderId="0" xfId="0" applyNumberFormat="1" applyFont="1" applyAlignment="1">
      <alignment vertical="center" wrapText="1"/>
    </xf>
    <xf numFmtId="0" fontId="30" fillId="0" borderId="0" xfId="0" applyFont="1" applyAlignment="1">
      <alignment horizontal="center" wrapText="1"/>
    </xf>
    <xf numFmtId="0" fontId="30" fillId="0" borderId="11" xfId="0" applyFont="1" applyBorder="1" applyAlignment="1">
      <alignment horizontal="center" wrapText="1"/>
    </xf>
    <xf numFmtId="0" fontId="11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8" fillId="0" borderId="2" xfId="0" applyFont="1" applyBorder="1" applyAlignment="1">
      <alignment horizontal="center"/>
    </xf>
    <xf numFmtId="0" fontId="22" fillId="0" borderId="0" xfId="0" applyFont="1" applyAlignment="1">
      <alignment horizontal="center" wrapText="1"/>
    </xf>
    <xf numFmtId="0" fontId="25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44" fillId="0" borderId="0" xfId="0" applyFont="1" applyAlignment="1">
      <alignment horizontal="center" vertical="center"/>
    </xf>
    <xf numFmtId="0" fontId="15" fillId="0" borderId="0" xfId="0" applyFont="1" applyAlignment="1">
      <alignment horizontal="left" wrapText="1"/>
    </xf>
    <xf numFmtId="0" fontId="43" fillId="0" borderId="0" xfId="0" applyFont="1" applyAlignment="1">
      <alignment horizontal="left" vertical="center" wrapText="1"/>
    </xf>
    <xf numFmtId="0" fontId="15" fillId="0" borderId="0" xfId="0" applyFont="1" applyAlignment="1">
      <alignment horizontal="left" vertical="top" wrapText="1"/>
    </xf>
    <xf numFmtId="0" fontId="15" fillId="0" borderId="4" xfId="0" applyFont="1" applyBorder="1" applyAlignment="1">
      <alignment horizontal="left" vertical="top" wrapText="1"/>
    </xf>
    <xf numFmtId="0" fontId="24" fillId="0" borderId="2" xfId="0" applyFont="1" applyBorder="1" applyAlignment="1">
      <alignment horizontal="center" vertical="center" wrapText="1"/>
    </xf>
    <xf numFmtId="0" fontId="24" fillId="0" borderId="2" xfId="0" applyFont="1" applyBorder="1" applyAlignment="1">
      <alignment horizontal="center" vertical="center" textRotation="90" wrapText="1"/>
    </xf>
    <xf numFmtId="0" fontId="15" fillId="0" borderId="2" xfId="0" applyFont="1" applyBorder="1" applyAlignment="1">
      <alignment horizontal="center" vertical="center" textRotation="90" wrapText="1"/>
    </xf>
    <xf numFmtId="0" fontId="24" fillId="0" borderId="13" xfId="0" applyFont="1" applyBorder="1" applyAlignment="1">
      <alignment horizontal="center" vertical="center" wrapText="1"/>
    </xf>
    <xf numFmtId="0" fontId="24" fillId="0" borderId="6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textRotation="90" wrapText="1"/>
    </xf>
    <xf numFmtId="0" fontId="14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top" wrapText="1"/>
    </xf>
    <xf numFmtId="0" fontId="11" fillId="0" borderId="0" xfId="0" applyFont="1" applyAlignment="1">
      <alignment horizontal="center" vertical="top" wrapText="1"/>
    </xf>
    <xf numFmtId="0" fontId="11" fillId="0" borderId="0" xfId="0" applyFont="1" applyAlignment="1">
      <alignment horizontal="center" wrapText="1"/>
    </xf>
    <xf numFmtId="0" fontId="11" fillId="0" borderId="8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40" fillId="0" borderId="0" xfId="0" applyFont="1" applyAlignment="1">
      <alignment horizontal="center" vertical="center" wrapText="1"/>
    </xf>
    <xf numFmtId="0" fontId="41" fillId="0" borderId="4" xfId="0" applyFont="1" applyBorder="1" applyAlignment="1">
      <alignment horizontal="center" vertical="top" wrapText="1"/>
    </xf>
    <xf numFmtId="0" fontId="35" fillId="0" borderId="0" xfId="0" applyFont="1" applyAlignment="1">
      <alignment horizontal="center" vertical="center" wrapText="1"/>
    </xf>
    <xf numFmtId="0" fontId="30" fillId="0" borderId="0" xfId="0" applyFont="1" applyAlignment="1">
      <alignment horizontal="left" vertical="top"/>
    </xf>
    <xf numFmtId="0" fontId="33" fillId="0" borderId="0" xfId="0" applyFont="1" applyAlignment="1">
      <alignment horizontal="left"/>
    </xf>
    <xf numFmtId="0" fontId="32" fillId="0" borderId="0" xfId="0" applyFont="1" applyAlignment="1">
      <alignment horizontal="left" vertical="center"/>
    </xf>
    <xf numFmtId="0" fontId="28" fillId="0" borderId="0" xfId="0" applyFont="1" applyAlignment="1">
      <alignment horizontal="right" vertical="center"/>
    </xf>
    <xf numFmtId="0" fontId="11" fillId="0" borderId="2" xfId="0" applyFont="1" applyBorder="1" applyAlignment="1">
      <alignment horizontal="center"/>
    </xf>
  </cellXfs>
  <cellStyles count="2">
    <cellStyle name="Normal" xfId="0" builtinId="0"/>
    <cellStyle name="Style 1" xfId="1"/>
  </cellStyles>
  <dxfs count="14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714374</xdr:colOff>
      <xdr:row>0</xdr:row>
      <xdr:rowOff>28575</xdr:rowOff>
    </xdr:from>
    <xdr:to>
      <xdr:col>2</xdr:col>
      <xdr:colOff>66675</xdr:colOff>
      <xdr:row>1</xdr:row>
      <xdr:rowOff>295826</xdr:rowOff>
    </xdr:to>
    <xdr:pic>
      <xdr:nvPicPr>
        <xdr:cNvPr id="2" name="Picture 1" descr="BU-Logo-(Black)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666874" y="28575"/>
          <a:ext cx="449581" cy="4501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714374</xdr:colOff>
      <xdr:row>0</xdr:row>
      <xdr:rowOff>28575</xdr:rowOff>
    </xdr:from>
    <xdr:to>
      <xdr:col>2</xdr:col>
      <xdr:colOff>66675</xdr:colOff>
      <xdr:row>1</xdr:row>
      <xdr:rowOff>295826</xdr:rowOff>
    </xdr:to>
    <xdr:pic>
      <xdr:nvPicPr>
        <xdr:cNvPr id="2" name="Picture 1" descr="BU-Logo-(Black)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666874" y="28575"/>
          <a:ext cx="449581" cy="4501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714374</xdr:colOff>
      <xdr:row>0</xdr:row>
      <xdr:rowOff>28575</xdr:rowOff>
    </xdr:from>
    <xdr:to>
      <xdr:col>2</xdr:col>
      <xdr:colOff>66675</xdr:colOff>
      <xdr:row>1</xdr:row>
      <xdr:rowOff>295826</xdr:rowOff>
    </xdr:to>
    <xdr:pic>
      <xdr:nvPicPr>
        <xdr:cNvPr id="2" name="Picture 1" descr="BU-Logo-(Black)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666874" y="28575"/>
          <a:ext cx="449581" cy="4501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714374</xdr:colOff>
      <xdr:row>0</xdr:row>
      <xdr:rowOff>28575</xdr:rowOff>
    </xdr:from>
    <xdr:to>
      <xdr:col>2</xdr:col>
      <xdr:colOff>66675</xdr:colOff>
      <xdr:row>1</xdr:row>
      <xdr:rowOff>295826</xdr:rowOff>
    </xdr:to>
    <xdr:pic>
      <xdr:nvPicPr>
        <xdr:cNvPr id="2" name="Picture 1" descr="BU-Logo-(Black)">
          <a:extLst>
            <a:ext uri="{FF2B5EF4-FFF2-40B4-BE49-F238E27FC236}">
              <a16:creationId xmlns=""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666874" y="28575"/>
          <a:ext cx="449581" cy="4501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714374</xdr:colOff>
      <xdr:row>0</xdr:row>
      <xdr:rowOff>28575</xdr:rowOff>
    </xdr:from>
    <xdr:to>
      <xdr:col>2</xdr:col>
      <xdr:colOff>66675</xdr:colOff>
      <xdr:row>1</xdr:row>
      <xdr:rowOff>295826</xdr:rowOff>
    </xdr:to>
    <xdr:pic>
      <xdr:nvPicPr>
        <xdr:cNvPr id="2" name="Picture 1" descr="BU-Logo-(Black)">
          <a:extLst>
            <a:ext uri="{FF2B5EF4-FFF2-40B4-BE49-F238E27FC236}">
              <a16:creationId xmlns=""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666874" y="28575"/>
          <a:ext cx="449581" cy="4501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714374</xdr:colOff>
      <xdr:row>0</xdr:row>
      <xdr:rowOff>28575</xdr:rowOff>
    </xdr:from>
    <xdr:to>
      <xdr:col>2</xdr:col>
      <xdr:colOff>66675</xdr:colOff>
      <xdr:row>1</xdr:row>
      <xdr:rowOff>295826</xdr:rowOff>
    </xdr:to>
    <xdr:pic>
      <xdr:nvPicPr>
        <xdr:cNvPr id="2" name="Picture 1" descr="BU-Logo-(Black)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666874" y="28575"/>
          <a:ext cx="449581" cy="4501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297435</xdr:colOff>
      <xdr:row>2</xdr:row>
      <xdr:rowOff>31741</xdr:rowOff>
    </xdr:from>
    <xdr:to>
      <xdr:col>18</xdr:col>
      <xdr:colOff>57763</xdr:colOff>
      <xdr:row>9</xdr:row>
      <xdr:rowOff>7118</xdr:rowOff>
    </xdr:to>
    <xdr:pic>
      <xdr:nvPicPr>
        <xdr:cNvPr id="2" name="Picture 1" descr="BU-Logo-Colour.jpg">
          <a:extLst>
            <a:ext uri="{FF2B5EF4-FFF2-40B4-BE49-F238E27FC236}">
              <a16:creationId xmlns=""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546210" y="336541"/>
          <a:ext cx="1074778" cy="127712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297435</xdr:colOff>
      <xdr:row>2</xdr:row>
      <xdr:rowOff>31741</xdr:rowOff>
    </xdr:from>
    <xdr:to>
      <xdr:col>18</xdr:col>
      <xdr:colOff>57763</xdr:colOff>
      <xdr:row>9</xdr:row>
      <xdr:rowOff>7118</xdr:rowOff>
    </xdr:to>
    <xdr:pic>
      <xdr:nvPicPr>
        <xdr:cNvPr id="2" name="Picture 1" descr="BU-Logo-Colour.jpg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799575" y="336541"/>
          <a:ext cx="1109068" cy="1254267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0</xdr:row>
      <xdr:rowOff>28575</xdr:rowOff>
    </xdr:from>
    <xdr:to>
      <xdr:col>1</xdr:col>
      <xdr:colOff>571500</xdr:colOff>
      <xdr:row>1</xdr:row>
      <xdr:rowOff>342900</xdr:rowOff>
    </xdr:to>
    <xdr:pic>
      <xdr:nvPicPr>
        <xdr:cNvPr id="3" name="Picture 2" descr="BU-Logo-(Black)">
          <a:extLst>
            <a:ext uri="{FF2B5EF4-FFF2-40B4-BE49-F238E27FC236}">
              <a16:creationId xmlns="" xmlns:a16="http://schemas.microsoft.com/office/drawing/2014/main" id="{00000000-0008-0000-08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0551" y="28575"/>
          <a:ext cx="571499" cy="723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6"/>
  <sheetViews>
    <sheetView topLeftCell="A7" zoomScale="55" zoomScaleNormal="55" workbookViewId="0">
      <selection activeCell="H17" sqref="H17"/>
    </sheetView>
  </sheetViews>
  <sheetFormatPr defaultRowHeight="14.4" x14ac:dyDescent="0.3"/>
  <cols>
    <col min="1" max="1" width="13.88671875" customWidth="1"/>
    <col min="2" max="2" width="16" customWidth="1"/>
    <col min="4" max="5" width="9.6640625" customWidth="1"/>
    <col min="6" max="6" width="8.88671875" customWidth="1"/>
    <col min="7" max="8" width="9.6640625" customWidth="1"/>
  </cols>
  <sheetData>
    <row r="1" spans="1:8" x14ac:dyDescent="0.3">
      <c r="A1" s="50"/>
      <c r="B1" s="50"/>
      <c r="C1" s="50"/>
      <c r="D1" s="50"/>
      <c r="E1" s="50"/>
      <c r="F1" s="109" t="s">
        <v>18</v>
      </c>
      <c r="G1" s="109"/>
      <c r="H1" s="109"/>
    </row>
    <row r="2" spans="1:8" ht="24.6" x14ac:dyDescent="0.3">
      <c r="A2" s="50"/>
      <c r="B2" s="50"/>
      <c r="C2" s="17"/>
      <c r="D2" s="18"/>
      <c r="E2" s="18"/>
      <c r="F2" s="19" t="s">
        <v>19</v>
      </c>
      <c r="G2" s="19" t="s">
        <v>6</v>
      </c>
      <c r="H2" s="19" t="s">
        <v>20</v>
      </c>
    </row>
    <row r="3" spans="1:8" x14ac:dyDescent="0.3">
      <c r="A3" s="110" t="s">
        <v>21</v>
      </c>
      <c r="B3" s="110"/>
      <c r="C3" s="110"/>
      <c r="D3" s="110"/>
      <c r="E3" s="110"/>
      <c r="F3" s="20" t="s">
        <v>48</v>
      </c>
      <c r="G3" s="20" t="s">
        <v>12</v>
      </c>
      <c r="H3" s="21">
        <v>4</v>
      </c>
    </row>
    <row r="4" spans="1:8" x14ac:dyDescent="0.3">
      <c r="A4" s="110"/>
      <c r="B4" s="110"/>
      <c r="C4" s="110"/>
      <c r="D4" s="110"/>
      <c r="E4" s="110"/>
      <c r="F4" s="20" t="s">
        <v>49</v>
      </c>
      <c r="G4" s="20" t="s">
        <v>7</v>
      </c>
      <c r="H4" s="21">
        <v>3.75</v>
      </c>
    </row>
    <row r="5" spans="1:8" x14ac:dyDescent="0.3">
      <c r="A5" s="111" t="s">
        <v>22</v>
      </c>
      <c r="B5" s="111"/>
      <c r="C5" s="111"/>
      <c r="D5" s="111"/>
      <c r="E5" s="111"/>
      <c r="F5" s="20" t="s">
        <v>50</v>
      </c>
      <c r="G5" s="20" t="s">
        <v>13</v>
      </c>
      <c r="H5" s="21">
        <v>3.5</v>
      </c>
    </row>
    <row r="6" spans="1:8" x14ac:dyDescent="0.3">
      <c r="A6" s="111"/>
      <c r="B6" s="111"/>
      <c r="C6" s="111"/>
      <c r="D6" s="111"/>
      <c r="E6" s="111"/>
      <c r="F6" s="20" t="s">
        <v>51</v>
      </c>
      <c r="G6" s="20" t="s">
        <v>14</v>
      </c>
      <c r="H6" s="21">
        <v>3.25</v>
      </c>
    </row>
    <row r="7" spans="1:8" ht="15.6" x14ac:dyDescent="0.3">
      <c r="A7" s="22"/>
      <c r="B7" s="22"/>
      <c r="C7" s="22"/>
      <c r="D7" s="22"/>
      <c r="E7" s="22"/>
      <c r="F7" s="20" t="s">
        <v>52</v>
      </c>
      <c r="G7" s="20" t="s">
        <v>8</v>
      </c>
      <c r="H7" s="21">
        <v>3</v>
      </c>
    </row>
    <row r="8" spans="1:8" x14ac:dyDescent="0.3">
      <c r="A8" s="108" t="s">
        <v>23</v>
      </c>
      <c r="B8" s="108"/>
      <c r="C8" s="108"/>
      <c r="D8" s="108"/>
      <c r="E8" s="108"/>
      <c r="F8" s="20" t="s">
        <v>53</v>
      </c>
      <c r="G8" s="20" t="s">
        <v>15</v>
      </c>
      <c r="H8" s="21">
        <v>2.75</v>
      </c>
    </row>
    <row r="9" spans="1:8" x14ac:dyDescent="0.3">
      <c r="A9" s="112"/>
      <c r="B9" s="112"/>
      <c r="C9" s="112"/>
      <c r="D9" s="112"/>
      <c r="E9" s="112"/>
      <c r="F9" s="20" t="s">
        <v>54</v>
      </c>
      <c r="G9" s="20" t="s">
        <v>16</v>
      </c>
      <c r="H9" s="21">
        <v>2.5</v>
      </c>
    </row>
    <row r="10" spans="1:8" x14ac:dyDescent="0.3">
      <c r="A10" s="108"/>
      <c r="B10" s="108"/>
      <c r="C10" s="108"/>
      <c r="D10" s="108"/>
      <c r="E10" s="108"/>
      <c r="F10" s="20" t="s">
        <v>55</v>
      </c>
      <c r="G10" s="20" t="s">
        <v>9</v>
      </c>
      <c r="H10" s="21">
        <v>2.25</v>
      </c>
    </row>
    <row r="11" spans="1:8" ht="15.6" x14ac:dyDescent="0.3">
      <c r="A11" s="50"/>
      <c r="B11" s="50"/>
      <c r="C11" s="22"/>
      <c r="D11" s="22"/>
      <c r="E11" s="22"/>
      <c r="F11" s="20" t="s">
        <v>56</v>
      </c>
      <c r="G11" s="20" t="s">
        <v>10</v>
      </c>
      <c r="H11" s="21">
        <v>2</v>
      </c>
    </row>
    <row r="12" spans="1:8" x14ac:dyDescent="0.3">
      <c r="A12" s="94"/>
      <c r="B12" s="95"/>
      <c r="C12" s="95"/>
      <c r="D12" s="95"/>
      <c r="E12" s="95"/>
      <c r="F12" s="20" t="s">
        <v>57</v>
      </c>
      <c r="G12" s="20" t="s">
        <v>11</v>
      </c>
      <c r="H12" s="21">
        <v>0</v>
      </c>
    </row>
    <row r="13" spans="1:8" ht="15" customHeight="1" x14ac:dyDescent="0.3">
      <c r="A13" s="95" t="s">
        <v>120</v>
      </c>
      <c r="B13" s="50"/>
      <c r="C13" s="50"/>
      <c r="D13" s="50"/>
      <c r="E13" s="116" t="s">
        <v>121</v>
      </c>
      <c r="F13" s="116"/>
      <c r="G13" s="116"/>
      <c r="H13" s="116"/>
    </row>
    <row r="14" spans="1:8" x14ac:dyDescent="0.3">
      <c r="A14" s="95"/>
      <c r="B14" s="50"/>
      <c r="C14" s="50"/>
      <c r="D14" s="50"/>
      <c r="E14" s="117"/>
      <c r="F14" s="117"/>
      <c r="G14" s="117"/>
      <c r="H14" s="117"/>
    </row>
    <row r="15" spans="1:8" ht="23.25" customHeight="1" x14ac:dyDescent="0.3">
      <c r="A15" s="118" t="s">
        <v>46</v>
      </c>
      <c r="B15" s="118" t="s">
        <v>38</v>
      </c>
      <c r="C15" s="119" t="s">
        <v>33</v>
      </c>
      <c r="D15" s="118" t="s">
        <v>34</v>
      </c>
      <c r="E15" s="118"/>
      <c r="F15" s="118"/>
      <c r="G15" s="118"/>
      <c r="H15" s="118"/>
    </row>
    <row r="16" spans="1:8" ht="81" customHeight="1" x14ac:dyDescent="0.3">
      <c r="A16" s="118"/>
      <c r="B16" s="118"/>
      <c r="C16" s="119"/>
      <c r="D16" s="96" t="s">
        <v>95</v>
      </c>
      <c r="E16" s="96" t="s">
        <v>96</v>
      </c>
      <c r="F16" s="96" t="s">
        <v>24</v>
      </c>
      <c r="G16" s="77" t="s">
        <v>97</v>
      </c>
      <c r="H16" s="96" t="s">
        <v>25</v>
      </c>
    </row>
    <row r="17" spans="1:8" ht="18" customHeight="1" x14ac:dyDescent="0.3">
      <c r="A17" s="49"/>
      <c r="B17" s="47" t="s">
        <v>60</v>
      </c>
      <c r="C17" s="97">
        <v>31</v>
      </c>
      <c r="D17" s="97">
        <v>30</v>
      </c>
      <c r="E17" s="24">
        <v>45</v>
      </c>
      <c r="F17" s="24">
        <f>ABS(E17-D17)</f>
        <v>15</v>
      </c>
      <c r="G17" s="24">
        <v>36</v>
      </c>
      <c r="H17" s="24">
        <f>IF(ABS(D17-E17)=MIN(ABS(D17-E17),ABS(E17-G17),ABS(G17-E17)),AVERAGE(D17,E17),IF(ABS(E17-G17)=MIN(ABS(D17-E17),ABS(E17-G17),ABS(G17-E17)),AVERAGE(E17,G17),AVERAGE(D17,G17)))</f>
        <v>40.5</v>
      </c>
    </row>
    <row r="18" spans="1:8" ht="18" customHeight="1" x14ac:dyDescent="0.3">
      <c r="A18" s="49"/>
      <c r="B18" s="47" t="s">
        <v>61</v>
      </c>
      <c r="C18" s="97">
        <v>34.5</v>
      </c>
      <c r="D18" s="97">
        <v>33</v>
      </c>
      <c r="E18" s="24">
        <v>46</v>
      </c>
      <c r="F18" s="24">
        <f>ABS(E18-D18)</f>
        <v>13</v>
      </c>
      <c r="G18" s="24">
        <v>40</v>
      </c>
      <c r="H18" s="24">
        <f t="shared" ref="H18:H51" si="0">IF(ABS(D18-E18)=MIN(ABS(D18-E18),ABS(E18-G18),ABS(G18-E18)),AVERAGE(D18,E18),IF(ABS(E18-G18)=MIN(ABS(D18-E18),ABS(E18-G18),ABS(G18-E18)),AVERAGE(E18,G18),AVERAGE(D18,G18)))</f>
        <v>43</v>
      </c>
    </row>
    <row r="19" spans="1:8" ht="18" customHeight="1" x14ac:dyDescent="0.3">
      <c r="A19" s="49"/>
      <c r="B19" s="47" t="s">
        <v>62</v>
      </c>
      <c r="C19" s="97">
        <v>34.5</v>
      </c>
      <c r="D19" s="97">
        <v>29</v>
      </c>
      <c r="E19" s="24">
        <v>42</v>
      </c>
      <c r="F19" s="24">
        <f t="shared" ref="F19:F51" si="1">ABS(E19-D19)</f>
        <v>13</v>
      </c>
      <c r="G19" s="24">
        <v>37</v>
      </c>
      <c r="H19" s="24">
        <f t="shared" si="0"/>
        <v>39.5</v>
      </c>
    </row>
    <row r="20" spans="1:8" ht="18" customHeight="1" x14ac:dyDescent="0.3">
      <c r="A20" s="49"/>
      <c r="B20" s="47" t="s">
        <v>63</v>
      </c>
      <c r="C20" s="97">
        <v>33</v>
      </c>
      <c r="D20" s="97">
        <v>32</v>
      </c>
      <c r="E20" s="24">
        <v>47</v>
      </c>
      <c r="F20" s="24">
        <f t="shared" si="1"/>
        <v>15</v>
      </c>
      <c r="G20" s="24">
        <v>45</v>
      </c>
      <c r="H20" s="24">
        <f t="shared" si="0"/>
        <v>46</v>
      </c>
    </row>
    <row r="21" spans="1:8" ht="18" customHeight="1" x14ac:dyDescent="0.3">
      <c r="A21" s="49"/>
      <c r="B21" s="47" t="s">
        <v>64</v>
      </c>
      <c r="C21" s="97">
        <v>32</v>
      </c>
      <c r="D21" s="97">
        <v>28</v>
      </c>
      <c r="E21" s="24">
        <v>41</v>
      </c>
      <c r="F21" s="24">
        <f t="shared" si="1"/>
        <v>13</v>
      </c>
      <c r="G21" s="24">
        <v>34</v>
      </c>
      <c r="H21" s="24">
        <f t="shared" si="0"/>
        <v>37.5</v>
      </c>
    </row>
    <row r="22" spans="1:8" ht="18" customHeight="1" x14ac:dyDescent="0.3">
      <c r="A22" s="49"/>
      <c r="B22" s="47" t="s">
        <v>65</v>
      </c>
      <c r="C22" s="97">
        <v>36</v>
      </c>
      <c r="D22" s="97">
        <v>34</v>
      </c>
      <c r="E22" s="24">
        <v>49</v>
      </c>
      <c r="F22" s="24">
        <f>ABS(E22-D22)</f>
        <v>15</v>
      </c>
      <c r="G22" s="24">
        <v>41</v>
      </c>
      <c r="H22" s="24">
        <f t="shared" si="0"/>
        <v>45</v>
      </c>
    </row>
    <row r="23" spans="1:8" ht="18" customHeight="1" x14ac:dyDescent="0.3">
      <c r="A23" s="49"/>
      <c r="B23" s="47" t="s">
        <v>66</v>
      </c>
      <c r="C23" s="97">
        <v>32.5</v>
      </c>
      <c r="D23" s="97">
        <v>27</v>
      </c>
      <c r="E23" s="24">
        <v>40</v>
      </c>
      <c r="F23" s="24">
        <f t="shared" si="1"/>
        <v>13</v>
      </c>
      <c r="G23" s="24">
        <v>33</v>
      </c>
      <c r="H23" s="24">
        <f t="shared" si="0"/>
        <v>36.5</v>
      </c>
    </row>
    <row r="24" spans="1:8" ht="18" customHeight="1" x14ac:dyDescent="0.3">
      <c r="A24" s="49"/>
      <c r="B24" s="47" t="s">
        <v>67</v>
      </c>
      <c r="C24" s="97">
        <v>36</v>
      </c>
      <c r="D24" s="97">
        <v>31</v>
      </c>
      <c r="E24" s="24">
        <v>45</v>
      </c>
      <c r="F24" s="24">
        <f t="shared" si="1"/>
        <v>14</v>
      </c>
      <c r="G24" s="24">
        <v>40</v>
      </c>
      <c r="H24" s="24">
        <f t="shared" si="0"/>
        <v>42.5</v>
      </c>
    </row>
    <row r="25" spans="1:8" ht="18" customHeight="1" x14ac:dyDescent="0.3">
      <c r="A25" s="49"/>
      <c r="B25" s="47" t="s">
        <v>68</v>
      </c>
      <c r="C25" s="97">
        <v>31.5</v>
      </c>
      <c r="D25" s="97">
        <v>30</v>
      </c>
      <c r="E25" s="24">
        <v>43</v>
      </c>
      <c r="F25" s="24">
        <f t="shared" si="1"/>
        <v>13</v>
      </c>
      <c r="G25" s="24">
        <v>38</v>
      </c>
      <c r="H25" s="24">
        <f t="shared" si="0"/>
        <v>40.5</v>
      </c>
    </row>
    <row r="26" spans="1:8" ht="18" customHeight="1" x14ac:dyDescent="0.3">
      <c r="A26" s="49"/>
      <c r="B26" s="47" t="s">
        <v>69</v>
      </c>
      <c r="C26" s="97">
        <v>33.5</v>
      </c>
      <c r="D26" s="97">
        <v>28</v>
      </c>
      <c r="E26" s="24">
        <v>42</v>
      </c>
      <c r="F26" s="24">
        <f t="shared" si="1"/>
        <v>14</v>
      </c>
      <c r="G26" s="24">
        <v>38</v>
      </c>
      <c r="H26" s="24">
        <f t="shared" si="0"/>
        <v>40</v>
      </c>
    </row>
    <row r="27" spans="1:8" ht="18" customHeight="1" x14ac:dyDescent="0.3">
      <c r="A27" s="49"/>
      <c r="B27" s="47" t="s">
        <v>70</v>
      </c>
      <c r="C27" s="97">
        <v>38</v>
      </c>
      <c r="D27" s="97">
        <v>50</v>
      </c>
      <c r="E27" s="24">
        <v>37</v>
      </c>
      <c r="F27" s="24">
        <f t="shared" si="1"/>
        <v>13</v>
      </c>
      <c r="G27" s="24">
        <v>44</v>
      </c>
      <c r="H27" s="24">
        <f t="shared" si="0"/>
        <v>40.5</v>
      </c>
    </row>
    <row r="28" spans="1:8" ht="18" customHeight="1" x14ac:dyDescent="0.3">
      <c r="A28" s="49"/>
      <c r="B28" s="47" t="s">
        <v>71</v>
      </c>
      <c r="C28" s="97">
        <v>35.5</v>
      </c>
      <c r="D28" s="97">
        <v>30</v>
      </c>
      <c r="E28" s="24">
        <v>43</v>
      </c>
      <c r="F28" s="24">
        <f t="shared" si="1"/>
        <v>13</v>
      </c>
      <c r="G28" s="24">
        <v>39</v>
      </c>
      <c r="H28" s="24">
        <f t="shared" si="0"/>
        <v>41</v>
      </c>
    </row>
    <row r="29" spans="1:8" ht="18" customHeight="1" x14ac:dyDescent="0.3">
      <c r="A29" s="49"/>
      <c r="B29" s="47" t="s">
        <v>72</v>
      </c>
      <c r="C29" s="97">
        <v>34</v>
      </c>
      <c r="D29" s="97">
        <v>34</v>
      </c>
      <c r="E29" s="24">
        <v>47</v>
      </c>
      <c r="F29" s="24">
        <f t="shared" si="1"/>
        <v>13</v>
      </c>
      <c r="G29" s="24">
        <v>44</v>
      </c>
      <c r="H29" s="24">
        <f t="shared" si="0"/>
        <v>45.5</v>
      </c>
    </row>
    <row r="30" spans="1:8" ht="18" customHeight="1" x14ac:dyDescent="0.3">
      <c r="A30" s="49"/>
      <c r="B30" s="47" t="s">
        <v>73</v>
      </c>
      <c r="C30" s="97">
        <v>34.5</v>
      </c>
      <c r="D30" s="97">
        <v>35</v>
      </c>
      <c r="E30" s="24">
        <v>48</v>
      </c>
      <c r="F30" s="24">
        <f t="shared" si="1"/>
        <v>13</v>
      </c>
      <c r="G30" s="24">
        <v>36</v>
      </c>
      <c r="H30" s="24">
        <f t="shared" si="0"/>
        <v>42</v>
      </c>
    </row>
    <row r="31" spans="1:8" ht="18" customHeight="1" x14ac:dyDescent="0.3">
      <c r="A31" s="49"/>
      <c r="B31" s="47" t="s">
        <v>74</v>
      </c>
      <c r="C31" s="97">
        <v>35.5</v>
      </c>
      <c r="D31" s="97">
        <f>35</f>
        <v>35</v>
      </c>
      <c r="E31" s="24">
        <v>50</v>
      </c>
      <c r="F31" s="24">
        <f t="shared" si="1"/>
        <v>15</v>
      </c>
      <c r="G31" s="24">
        <v>40</v>
      </c>
      <c r="H31" s="24">
        <f t="shared" si="0"/>
        <v>45</v>
      </c>
    </row>
    <row r="32" spans="1:8" ht="18" customHeight="1" x14ac:dyDescent="0.3">
      <c r="A32" s="49"/>
      <c r="B32" s="47" t="s">
        <v>75</v>
      </c>
      <c r="C32" s="97">
        <v>36.5</v>
      </c>
      <c r="D32" s="97">
        <v>49</v>
      </c>
      <c r="E32" s="24">
        <v>34</v>
      </c>
      <c r="F32" s="24">
        <f t="shared" si="1"/>
        <v>15</v>
      </c>
      <c r="G32" s="24">
        <v>46</v>
      </c>
      <c r="H32" s="24">
        <f t="shared" si="0"/>
        <v>40</v>
      </c>
    </row>
    <row r="33" spans="1:8" ht="18" customHeight="1" x14ac:dyDescent="0.3">
      <c r="A33" s="49"/>
      <c r="B33" s="47" t="s">
        <v>76</v>
      </c>
      <c r="C33" s="97">
        <v>30</v>
      </c>
      <c r="D33" s="97">
        <v>28</v>
      </c>
      <c r="E33" s="24">
        <v>41</v>
      </c>
      <c r="F33" s="24">
        <f t="shared" si="1"/>
        <v>13</v>
      </c>
      <c r="G33" s="24">
        <v>35</v>
      </c>
      <c r="H33" s="24">
        <f t="shared" si="0"/>
        <v>38</v>
      </c>
    </row>
    <row r="34" spans="1:8" ht="18" customHeight="1" x14ac:dyDescent="0.3">
      <c r="A34" s="49"/>
      <c r="B34" s="47" t="s">
        <v>77</v>
      </c>
      <c r="C34" s="97">
        <v>31.5</v>
      </c>
      <c r="D34" s="97">
        <v>36</v>
      </c>
      <c r="E34" s="24">
        <v>50</v>
      </c>
      <c r="F34" s="24">
        <f t="shared" si="1"/>
        <v>14</v>
      </c>
      <c r="G34" s="24">
        <v>39</v>
      </c>
      <c r="H34" s="24">
        <f t="shared" si="0"/>
        <v>44.5</v>
      </c>
    </row>
    <row r="35" spans="1:8" ht="18" customHeight="1" x14ac:dyDescent="0.3">
      <c r="A35" s="49"/>
      <c r="B35" s="47" t="s">
        <v>78</v>
      </c>
      <c r="C35" s="97">
        <v>31</v>
      </c>
      <c r="D35" s="97">
        <v>35</v>
      </c>
      <c r="E35" s="24">
        <v>49</v>
      </c>
      <c r="F35" s="24">
        <f t="shared" si="1"/>
        <v>14</v>
      </c>
      <c r="G35" s="24">
        <v>40</v>
      </c>
      <c r="H35" s="24">
        <f t="shared" si="0"/>
        <v>44.5</v>
      </c>
    </row>
    <row r="36" spans="1:8" ht="18" customHeight="1" x14ac:dyDescent="0.3">
      <c r="A36" s="49"/>
      <c r="B36" s="47" t="s">
        <v>79</v>
      </c>
      <c r="C36" s="97">
        <v>33.5</v>
      </c>
      <c r="D36" s="97">
        <v>40</v>
      </c>
      <c r="E36" s="24">
        <v>53</v>
      </c>
      <c r="F36" s="24">
        <f t="shared" si="1"/>
        <v>13</v>
      </c>
      <c r="G36" s="24">
        <v>44</v>
      </c>
      <c r="H36" s="24">
        <f t="shared" si="0"/>
        <v>48.5</v>
      </c>
    </row>
    <row r="37" spans="1:8" ht="18" customHeight="1" x14ac:dyDescent="0.3">
      <c r="A37" s="49"/>
      <c r="B37" s="47" t="s">
        <v>80</v>
      </c>
      <c r="C37" s="97">
        <v>31</v>
      </c>
      <c r="D37" s="97">
        <v>41</v>
      </c>
      <c r="E37" s="24">
        <v>54</v>
      </c>
      <c r="F37" s="24">
        <f t="shared" si="1"/>
        <v>13</v>
      </c>
      <c r="G37" s="24">
        <v>45</v>
      </c>
      <c r="H37" s="24">
        <f t="shared" si="0"/>
        <v>49.5</v>
      </c>
    </row>
    <row r="38" spans="1:8" ht="18" customHeight="1" x14ac:dyDescent="0.3">
      <c r="A38" s="49"/>
      <c r="B38" s="47" t="s">
        <v>81</v>
      </c>
      <c r="C38" s="97">
        <v>34.5</v>
      </c>
      <c r="D38" s="97">
        <v>32</v>
      </c>
      <c r="E38" s="24">
        <v>47</v>
      </c>
      <c r="F38" s="24">
        <f t="shared" si="1"/>
        <v>15</v>
      </c>
      <c r="G38" s="24">
        <v>36</v>
      </c>
      <c r="H38" s="24">
        <f t="shared" si="0"/>
        <v>41.5</v>
      </c>
    </row>
    <row r="39" spans="1:8" ht="18" customHeight="1" x14ac:dyDescent="0.3">
      <c r="A39" s="49"/>
      <c r="B39" s="47" t="s">
        <v>82</v>
      </c>
      <c r="C39" s="97">
        <v>34</v>
      </c>
      <c r="D39" s="97">
        <v>39</v>
      </c>
      <c r="E39" s="24">
        <v>26</v>
      </c>
      <c r="F39" s="24">
        <f t="shared" si="1"/>
        <v>13</v>
      </c>
      <c r="G39" s="24">
        <v>33</v>
      </c>
      <c r="H39" s="24">
        <f t="shared" si="0"/>
        <v>29.5</v>
      </c>
    </row>
    <row r="40" spans="1:8" ht="18" customHeight="1" x14ac:dyDescent="0.3">
      <c r="A40" s="49"/>
      <c r="B40" s="47" t="s">
        <v>83</v>
      </c>
      <c r="C40" s="97">
        <v>34</v>
      </c>
      <c r="D40" s="97">
        <v>46</v>
      </c>
      <c r="E40" s="24">
        <v>31</v>
      </c>
      <c r="F40" s="24">
        <f t="shared" si="1"/>
        <v>15</v>
      </c>
      <c r="G40" s="24">
        <v>38</v>
      </c>
      <c r="H40" s="24">
        <f t="shared" si="0"/>
        <v>34.5</v>
      </c>
    </row>
    <row r="41" spans="1:8" ht="18" customHeight="1" x14ac:dyDescent="0.3">
      <c r="A41" s="49"/>
      <c r="B41" s="47" t="s">
        <v>84</v>
      </c>
      <c r="C41" s="97">
        <v>31</v>
      </c>
      <c r="D41" s="97">
        <v>26</v>
      </c>
      <c r="E41" s="24">
        <v>40</v>
      </c>
      <c r="F41" s="24">
        <f t="shared" si="1"/>
        <v>14</v>
      </c>
      <c r="G41" s="24">
        <v>34</v>
      </c>
      <c r="H41" s="24">
        <f t="shared" si="0"/>
        <v>37</v>
      </c>
    </row>
    <row r="42" spans="1:8" ht="18" customHeight="1" x14ac:dyDescent="0.3">
      <c r="A42" s="49"/>
      <c r="B42" s="47" t="s">
        <v>85</v>
      </c>
      <c r="C42" s="97">
        <v>34</v>
      </c>
      <c r="D42" s="97">
        <v>38</v>
      </c>
      <c r="E42" s="24">
        <v>25</v>
      </c>
      <c r="F42" s="24">
        <f t="shared" si="1"/>
        <v>13</v>
      </c>
      <c r="G42" s="24">
        <v>40</v>
      </c>
      <c r="H42" s="24">
        <f t="shared" si="0"/>
        <v>31.5</v>
      </c>
    </row>
    <row r="43" spans="1:8" ht="18" customHeight="1" x14ac:dyDescent="0.3">
      <c r="A43" s="49"/>
      <c r="B43" s="47" t="s">
        <v>86</v>
      </c>
      <c r="C43" s="97">
        <v>34.5</v>
      </c>
      <c r="D43" s="97">
        <v>41</v>
      </c>
      <c r="E43" s="24">
        <v>54</v>
      </c>
      <c r="F43" s="24">
        <f t="shared" si="1"/>
        <v>13</v>
      </c>
      <c r="G43" s="24">
        <v>46</v>
      </c>
      <c r="H43" s="24">
        <f t="shared" si="0"/>
        <v>50</v>
      </c>
    </row>
    <row r="44" spans="1:8" ht="18" customHeight="1" x14ac:dyDescent="0.3">
      <c r="A44" s="49"/>
      <c r="B44" s="47" t="s">
        <v>87</v>
      </c>
      <c r="C44" s="97">
        <v>32</v>
      </c>
      <c r="D44" s="97">
        <v>31</v>
      </c>
      <c r="E44" s="24">
        <v>44</v>
      </c>
      <c r="F44" s="24">
        <f>ABS(E44-D44)</f>
        <v>13</v>
      </c>
      <c r="G44" s="24">
        <v>33</v>
      </c>
      <c r="H44" s="24">
        <f t="shared" si="0"/>
        <v>38.5</v>
      </c>
    </row>
    <row r="45" spans="1:8" ht="18" customHeight="1" x14ac:dyDescent="0.3">
      <c r="A45" s="49"/>
      <c r="B45" s="47" t="s">
        <v>88</v>
      </c>
      <c r="C45" s="97">
        <v>35.5</v>
      </c>
      <c r="D45" s="97">
        <v>34</v>
      </c>
      <c r="E45" s="24">
        <v>49</v>
      </c>
      <c r="F45" s="24">
        <f t="shared" si="1"/>
        <v>15</v>
      </c>
      <c r="G45" s="24">
        <v>44</v>
      </c>
      <c r="H45" s="24">
        <f t="shared" si="0"/>
        <v>46.5</v>
      </c>
    </row>
    <row r="46" spans="1:8" ht="18" customHeight="1" x14ac:dyDescent="0.3">
      <c r="A46" s="49"/>
      <c r="B46" s="47" t="s">
        <v>89</v>
      </c>
      <c r="C46" s="97">
        <v>37</v>
      </c>
      <c r="D46" s="97">
        <v>48</v>
      </c>
      <c r="E46" s="24">
        <v>34</v>
      </c>
      <c r="F46" s="24">
        <f t="shared" si="1"/>
        <v>14</v>
      </c>
      <c r="G46" s="24">
        <v>41</v>
      </c>
      <c r="H46" s="24">
        <f t="shared" si="0"/>
        <v>37.5</v>
      </c>
    </row>
    <row r="47" spans="1:8" ht="18" customHeight="1" x14ac:dyDescent="0.3">
      <c r="A47" s="49"/>
      <c r="B47" s="47" t="s">
        <v>90</v>
      </c>
      <c r="C47" s="97">
        <v>33.5</v>
      </c>
      <c r="D47" s="97">
        <v>33</v>
      </c>
      <c r="E47" s="24">
        <v>48</v>
      </c>
      <c r="F47" s="24">
        <f t="shared" si="1"/>
        <v>15</v>
      </c>
      <c r="G47" s="24">
        <v>40</v>
      </c>
      <c r="H47" s="24">
        <f t="shared" si="0"/>
        <v>44</v>
      </c>
    </row>
    <row r="48" spans="1:8" ht="18" customHeight="1" x14ac:dyDescent="0.3">
      <c r="A48" s="49"/>
      <c r="B48" s="47" t="s">
        <v>91</v>
      </c>
      <c r="C48" s="97">
        <v>33.5</v>
      </c>
      <c r="D48" s="97">
        <v>36</v>
      </c>
      <c r="E48" s="24">
        <v>50</v>
      </c>
      <c r="F48" s="24">
        <f t="shared" si="1"/>
        <v>14</v>
      </c>
      <c r="G48" s="24">
        <v>46</v>
      </c>
      <c r="H48" s="24">
        <f t="shared" si="0"/>
        <v>48</v>
      </c>
    </row>
    <row r="49" spans="1:8" ht="18" customHeight="1" x14ac:dyDescent="0.3">
      <c r="A49" s="49"/>
      <c r="B49" s="47" t="s">
        <v>92</v>
      </c>
      <c r="C49" s="97">
        <v>31.5</v>
      </c>
      <c r="D49" s="97">
        <v>25</v>
      </c>
      <c r="E49" s="24">
        <v>39</v>
      </c>
      <c r="F49" s="24">
        <f t="shared" si="1"/>
        <v>14</v>
      </c>
      <c r="G49" s="24">
        <v>30</v>
      </c>
      <c r="H49" s="24">
        <f t="shared" si="0"/>
        <v>34.5</v>
      </c>
    </row>
    <row r="50" spans="1:8" ht="18" customHeight="1" x14ac:dyDescent="0.3">
      <c r="A50" s="49"/>
      <c r="B50" s="47" t="s">
        <v>93</v>
      </c>
      <c r="C50" s="97">
        <v>35</v>
      </c>
      <c r="D50" s="97">
        <v>29</v>
      </c>
      <c r="E50" s="24">
        <v>44</v>
      </c>
      <c r="F50" s="24">
        <f t="shared" si="1"/>
        <v>15</v>
      </c>
      <c r="G50" s="24">
        <v>33</v>
      </c>
      <c r="H50" s="24">
        <f t="shared" si="0"/>
        <v>38.5</v>
      </c>
    </row>
    <row r="51" spans="1:8" ht="18" customHeight="1" x14ac:dyDescent="0.3">
      <c r="A51" s="49"/>
      <c r="B51" s="47" t="s">
        <v>94</v>
      </c>
      <c r="C51" s="97">
        <v>34.5</v>
      </c>
      <c r="D51" s="97">
        <v>31</v>
      </c>
      <c r="E51" s="24">
        <v>44</v>
      </c>
      <c r="F51" s="24">
        <f t="shared" si="1"/>
        <v>13</v>
      </c>
      <c r="G51" s="24">
        <v>38</v>
      </c>
      <c r="H51" s="24">
        <f t="shared" si="0"/>
        <v>41</v>
      </c>
    </row>
    <row r="52" spans="1:8" ht="15.6" x14ac:dyDescent="0.3">
      <c r="A52" s="101" t="s">
        <v>110</v>
      </c>
      <c r="B52" s="100"/>
      <c r="C52" s="100"/>
      <c r="D52" s="100"/>
      <c r="E52" s="100"/>
      <c r="F52" s="100"/>
      <c r="G52" s="100"/>
      <c r="H52" s="100"/>
    </row>
    <row r="53" spans="1:8" x14ac:dyDescent="0.3">
      <c r="A53" s="99"/>
      <c r="B53" s="99"/>
      <c r="C53" s="99"/>
      <c r="D53" s="99"/>
      <c r="E53" s="99"/>
      <c r="F53" s="99"/>
      <c r="G53" s="99"/>
      <c r="H53" s="99"/>
    </row>
    <row r="54" spans="1:8" x14ac:dyDescent="0.3">
      <c r="A54" s="113" t="s">
        <v>26</v>
      </c>
      <c r="B54" s="113"/>
      <c r="C54" s="113"/>
      <c r="D54" s="113"/>
      <c r="E54" s="114"/>
      <c r="F54" s="114"/>
      <c r="G54" s="114"/>
      <c r="H54" s="23"/>
    </row>
    <row r="55" spans="1:8" x14ac:dyDescent="0.3">
      <c r="A55" s="94"/>
      <c r="B55" s="94"/>
      <c r="C55" s="94"/>
      <c r="D55" s="94"/>
      <c r="E55" s="115"/>
      <c r="F55" s="115"/>
      <c r="G55" s="115"/>
      <c r="H55" s="94"/>
    </row>
    <row r="56" spans="1:8" x14ac:dyDescent="0.3">
      <c r="A56" s="94"/>
      <c r="B56" s="94"/>
      <c r="C56" s="94"/>
      <c r="D56" s="94"/>
      <c r="E56" s="94"/>
      <c r="F56" s="94"/>
      <c r="G56" s="94"/>
      <c r="H56" s="94"/>
    </row>
  </sheetData>
  <mergeCells count="14">
    <mergeCell ref="A54:D54"/>
    <mergeCell ref="E54:G54"/>
    <mergeCell ref="E55:G55"/>
    <mergeCell ref="E13:H14"/>
    <mergeCell ref="A15:A16"/>
    <mergeCell ref="B15:B16"/>
    <mergeCell ref="C15:C16"/>
    <mergeCell ref="D15:H15"/>
    <mergeCell ref="A10:E10"/>
    <mergeCell ref="F1:H1"/>
    <mergeCell ref="A3:E4"/>
    <mergeCell ref="A5:E6"/>
    <mergeCell ref="A8:E8"/>
    <mergeCell ref="A9:E9"/>
  </mergeCells>
  <conditionalFormatting sqref="F17:F51">
    <cfRule type="cellIs" dxfId="13" priority="1" operator="greaterThan">
      <formula>12</formula>
    </cfRule>
  </conditionalFormatting>
  <pageMargins left="0.7" right="0.7" top="0.75" bottom="0.75" header="0.3" footer="0.3"/>
  <pageSetup paperSize="9" orientation="portrait" horizontalDpi="4294967294" verticalDpi="4294967294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6"/>
  <sheetViews>
    <sheetView topLeftCell="A13" workbookViewId="0">
      <selection activeCell="F15" sqref="F15:F16"/>
    </sheetView>
  </sheetViews>
  <sheetFormatPr defaultRowHeight="14.4" x14ac:dyDescent="0.3"/>
  <cols>
    <col min="1" max="1" width="13.88671875" customWidth="1"/>
    <col min="2" max="2" width="16" customWidth="1"/>
    <col min="4" max="5" width="9.6640625" customWidth="1"/>
    <col min="6" max="6" width="8.88671875" customWidth="1"/>
    <col min="7" max="8" width="9.6640625" customWidth="1"/>
  </cols>
  <sheetData>
    <row r="1" spans="1:8" x14ac:dyDescent="0.3">
      <c r="A1" s="50"/>
      <c r="B1" s="50"/>
      <c r="C1" s="50"/>
      <c r="D1" s="50"/>
      <c r="E1" s="50"/>
      <c r="F1" s="109" t="s">
        <v>18</v>
      </c>
      <c r="G1" s="109"/>
      <c r="H1" s="109"/>
    </row>
    <row r="2" spans="1:8" ht="24.6" x14ac:dyDescent="0.3">
      <c r="A2" s="50"/>
      <c r="B2" s="50"/>
      <c r="C2" s="17"/>
      <c r="D2" s="18"/>
      <c r="E2" s="18"/>
      <c r="F2" s="19" t="s">
        <v>19</v>
      </c>
      <c r="G2" s="19" t="s">
        <v>6</v>
      </c>
      <c r="H2" s="19" t="s">
        <v>20</v>
      </c>
    </row>
    <row r="3" spans="1:8" x14ac:dyDescent="0.3">
      <c r="A3" s="110" t="s">
        <v>21</v>
      </c>
      <c r="B3" s="110"/>
      <c r="C3" s="110"/>
      <c r="D3" s="110"/>
      <c r="E3" s="110"/>
      <c r="F3" s="20" t="s">
        <v>48</v>
      </c>
      <c r="G3" s="20" t="s">
        <v>12</v>
      </c>
      <c r="H3" s="21">
        <v>4</v>
      </c>
    </row>
    <row r="4" spans="1:8" x14ac:dyDescent="0.3">
      <c r="A4" s="110"/>
      <c r="B4" s="110"/>
      <c r="C4" s="110"/>
      <c r="D4" s="110"/>
      <c r="E4" s="110"/>
      <c r="F4" s="20" t="s">
        <v>49</v>
      </c>
      <c r="G4" s="20" t="s">
        <v>7</v>
      </c>
      <c r="H4" s="21">
        <v>3.75</v>
      </c>
    </row>
    <row r="5" spans="1:8" x14ac:dyDescent="0.3">
      <c r="A5" s="111" t="s">
        <v>22</v>
      </c>
      <c r="B5" s="111"/>
      <c r="C5" s="111"/>
      <c r="D5" s="111"/>
      <c r="E5" s="111"/>
      <c r="F5" s="20" t="s">
        <v>50</v>
      </c>
      <c r="G5" s="20" t="s">
        <v>13</v>
      </c>
      <c r="H5" s="21">
        <v>3.5</v>
      </c>
    </row>
    <row r="6" spans="1:8" x14ac:dyDescent="0.3">
      <c r="A6" s="111"/>
      <c r="B6" s="111"/>
      <c r="C6" s="111"/>
      <c r="D6" s="111"/>
      <c r="E6" s="111"/>
      <c r="F6" s="20" t="s">
        <v>51</v>
      </c>
      <c r="G6" s="20" t="s">
        <v>14</v>
      </c>
      <c r="H6" s="21">
        <v>3.25</v>
      </c>
    </row>
    <row r="7" spans="1:8" ht="15.6" x14ac:dyDescent="0.3">
      <c r="A7" s="22"/>
      <c r="B7" s="22"/>
      <c r="C7" s="22"/>
      <c r="D7" s="22"/>
      <c r="E7" s="22"/>
      <c r="F7" s="20" t="s">
        <v>52</v>
      </c>
      <c r="G7" s="20" t="s">
        <v>8</v>
      </c>
      <c r="H7" s="21">
        <v>3</v>
      </c>
    </row>
    <row r="8" spans="1:8" x14ac:dyDescent="0.3">
      <c r="A8" s="108" t="s">
        <v>23</v>
      </c>
      <c r="B8" s="108"/>
      <c r="C8" s="108"/>
      <c r="D8" s="108"/>
      <c r="E8" s="108"/>
      <c r="F8" s="20" t="s">
        <v>53</v>
      </c>
      <c r="G8" s="20" t="s">
        <v>15</v>
      </c>
      <c r="H8" s="21">
        <v>2.75</v>
      </c>
    </row>
    <row r="9" spans="1:8" x14ac:dyDescent="0.3">
      <c r="A9" s="112"/>
      <c r="B9" s="112"/>
      <c r="C9" s="112"/>
      <c r="D9" s="112"/>
      <c r="E9" s="112"/>
      <c r="F9" s="20" t="s">
        <v>54</v>
      </c>
      <c r="G9" s="20" t="s">
        <v>16</v>
      </c>
      <c r="H9" s="21">
        <v>2.5</v>
      </c>
    </row>
    <row r="10" spans="1:8" x14ac:dyDescent="0.3">
      <c r="A10" s="108"/>
      <c r="B10" s="108"/>
      <c r="C10" s="108"/>
      <c r="D10" s="108"/>
      <c r="E10" s="108"/>
      <c r="F10" s="20" t="s">
        <v>55</v>
      </c>
      <c r="G10" s="20" t="s">
        <v>9</v>
      </c>
      <c r="H10" s="21">
        <v>2.25</v>
      </c>
    </row>
    <row r="11" spans="1:8" ht="15.6" x14ac:dyDescent="0.3">
      <c r="A11" s="50"/>
      <c r="B11" s="50"/>
      <c r="C11" s="22"/>
      <c r="D11" s="22"/>
      <c r="E11" s="22"/>
      <c r="F11" s="20" t="s">
        <v>56</v>
      </c>
      <c r="G11" s="20" t="s">
        <v>10</v>
      </c>
      <c r="H11" s="21">
        <v>2</v>
      </c>
    </row>
    <row r="12" spans="1:8" x14ac:dyDescent="0.3">
      <c r="A12" s="94"/>
      <c r="B12" s="95"/>
      <c r="C12" s="95"/>
      <c r="D12" s="95"/>
      <c r="E12" s="95"/>
      <c r="F12" s="20" t="s">
        <v>57</v>
      </c>
      <c r="G12" s="20" t="s">
        <v>11</v>
      </c>
      <c r="H12" s="21">
        <v>0</v>
      </c>
    </row>
    <row r="13" spans="1:8" ht="15" customHeight="1" x14ac:dyDescent="0.3">
      <c r="A13" s="95" t="s">
        <v>124</v>
      </c>
      <c r="B13" s="50"/>
      <c r="C13" s="50"/>
      <c r="D13" s="50"/>
      <c r="E13" s="116" t="s">
        <v>125</v>
      </c>
      <c r="F13" s="116"/>
      <c r="G13" s="116"/>
      <c r="H13" s="116"/>
    </row>
    <row r="14" spans="1:8" x14ac:dyDescent="0.3">
      <c r="A14" s="95"/>
      <c r="B14" s="50"/>
      <c r="C14" s="50"/>
      <c r="D14" s="50"/>
      <c r="E14" s="117"/>
      <c r="F14" s="117"/>
      <c r="G14" s="117"/>
      <c r="H14" s="117"/>
    </row>
    <row r="15" spans="1:8" ht="23.25" customHeight="1" x14ac:dyDescent="0.3">
      <c r="A15" s="118" t="s">
        <v>46</v>
      </c>
      <c r="B15" s="118" t="s">
        <v>38</v>
      </c>
      <c r="C15" s="119" t="s">
        <v>33</v>
      </c>
      <c r="D15" s="120" t="s">
        <v>34</v>
      </c>
      <c r="E15" s="121"/>
      <c r="F15" s="121"/>
      <c r="G15" s="121"/>
      <c r="H15" s="121"/>
    </row>
    <row r="16" spans="1:8" ht="81" customHeight="1" x14ac:dyDescent="0.3">
      <c r="A16" s="118"/>
      <c r="B16" s="118"/>
      <c r="C16" s="119"/>
      <c r="D16" s="120"/>
      <c r="E16" s="122"/>
      <c r="F16" s="122"/>
      <c r="G16" s="122"/>
      <c r="H16" s="122"/>
    </row>
    <row r="17" spans="1:8" ht="18" customHeight="1" x14ac:dyDescent="0.3">
      <c r="A17" s="49"/>
      <c r="B17" s="47" t="s">
        <v>60</v>
      </c>
      <c r="C17" s="97">
        <v>26</v>
      </c>
      <c r="D17" s="97">
        <v>34</v>
      </c>
      <c r="E17" s="24"/>
      <c r="F17" s="24"/>
      <c r="G17" s="24"/>
      <c r="H17" s="98"/>
    </row>
    <row r="18" spans="1:8" ht="18" customHeight="1" x14ac:dyDescent="0.3">
      <c r="A18" s="49"/>
      <c r="B18" s="47" t="s">
        <v>61</v>
      </c>
      <c r="C18" s="97">
        <v>35.5</v>
      </c>
      <c r="D18" s="97">
        <v>42</v>
      </c>
      <c r="E18" s="24"/>
      <c r="F18" s="24"/>
      <c r="G18" s="24"/>
      <c r="H18" s="98"/>
    </row>
    <row r="19" spans="1:8" ht="18" customHeight="1" x14ac:dyDescent="0.3">
      <c r="A19" s="49"/>
      <c r="B19" s="47" t="s">
        <v>62</v>
      </c>
      <c r="C19" s="97">
        <v>38</v>
      </c>
      <c r="D19" s="97">
        <v>37</v>
      </c>
      <c r="E19" s="24"/>
      <c r="F19" s="24"/>
      <c r="G19" s="24"/>
      <c r="H19" s="98"/>
    </row>
    <row r="20" spans="1:8" ht="18" customHeight="1" x14ac:dyDescent="0.3">
      <c r="A20" s="49"/>
      <c r="B20" s="47" t="s">
        <v>63</v>
      </c>
      <c r="C20" s="97">
        <v>34</v>
      </c>
      <c r="D20" s="97">
        <v>31</v>
      </c>
      <c r="E20" s="24"/>
      <c r="F20" s="24"/>
      <c r="G20" s="24"/>
      <c r="H20" s="98"/>
    </row>
    <row r="21" spans="1:8" ht="18" customHeight="1" x14ac:dyDescent="0.3">
      <c r="A21" s="49"/>
      <c r="B21" s="47" t="s">
        <v>64</v>
      </c>
      <c r="C21" s="97">
        <v>31</v>
      </c>
      <c r="D21" s="97">
        <v>29</v>
      </c>
      <c r="E21" s="24"/>
      <c r="F21" s="24"/>
      <c r="G21" s="24"/>
      <c r="H21" s="98"/>
    </row>
    <row r="22" spans="1:8" ht="18" customHeight="1" x14ac:dyDescent="0.3">
      <c r="A22" s="49"/>
      <c r="B22" s="47" t="s">
        <v>65</v>
      </c>
      <c r="C22" s="97">
        <v>33</v>
      </c>
      <c r="D22" s="97">
        <v>44</v>
      </c>
      <c r="E22" s="24"/>
      <c r="F22" s="24"/>
      <c r="G22" s="24"/>
      <c r="H22" s="98"/>
    </row>
    <row r="23" spans="1:8" ht="18" customHeight="1" x14ac:dyDescent="0.3">
      <c r="A23" s="49"/>
      <c r="B23" s="47" t="s">
        <v>66</v>
      </c>
      <c r="C23" s="97">
        <v>33</v>
      </c>
      <c r="D23" s="97">
        <v>42</v>
      </c>
      <c r="E23" s="24"/>
      <c r="F23" s="24"/>
      <c r="G23" s="24"/>
      <c r="H23" s="98"/>
    </row>
    <row r="24" spans="1:8" ht="18" customHeight="1" x14ac:dyDescent="0.3">
      <c r="A24" s="49"/>
      <c r="B24" s="47" t="s">
        <v>67</v>
      </c>
      <c r="C24" s="97">
        <v>36</v>
      </c>
      <c r="D24" s="97">
        <v>52</v>
      </c>
      <c r="E24" s="24"/>
      <c r="F24" s="24"/>
      <c r="G24" s="24"/>
      <c r="H24" s="98"/>
    </row>
    <row r="25" spans="1:8" ht="18" customHeight="1" x14ac:dyDescent="0.3">
      <c r="A25" s="49"/>
      <c r="B25" s="47" t="s">
        <v>68</v>
      </c>
      <c r="C25" s="97">
        <v>34.5</v>
      </c>
      <c r="D25" s="97">
        <v>46.5</v>
      </c>
      <c r="E25" s="24"/>
      <c r="F25" s="24"/>
      <c r="G25" s="24"/>
      <c r="H25" s="98"/>
    </row>
    <row r="26" spans="1:8" ht="18" customHeight="1" x14ac:dyDescent="0.3">
      <c r="A26" s="49"/>
      <c r="B26" s="47" t="s">
        <v>69</v>
      </c>
      <c r="C26" s="97">
        <v>29</v>
      </c>
      <c r="D26" s="97">
        <v>28</v>
      </c>
      <c r="E26" s="24"/>
      <c r="F26" s="24"/>
      <c r="G26" s="24"/>
      <c r="H26" s="98"/>
    </row>
    <row r="27" spans="1:8" ht="18" customHeight="1" x14ac:dyDescent="0.3">
      <c r="A27" s="49"/>
      <c r="B27" s="47" t="s">
        <v>70</v>
      </c>
      <c r="C27" s="97">
        <v>37.5</v>
      </c>
      <c r="D27" s="97">
        <v>48</v>
      </c>
      <c r="E27" s="24"/>
      <c r="F27" s="24"/>
      <c r="G27" s="24"/>
      <c r="H27" s="98"/>
    </row>
    <row r="28" spans="1:8" ht="18" customHeight="1" x14ac:dyDescent="0.3">
      <c r="A28" s="49"/>
      <c r="B28" s="47" t="s">
        <v>71</v>
      </c>
      <c r="C28" s="97">
        <v>36</v>
      </c>
      <c r="D28" s="97">
        <v>47.5</v>
      </c>
      <c r="E28" s="24"/>
      <c r="F28" s="24"/>
      <c r="G28" s="24"/>
      <c r="H28" s="98"/>
    </row>
    <row r="29" spans="1:8" ht="18" customHeight="1" x14ac:dyDescent="0.3">
      <c r="A29" s="49"/>
      <c r="B29" s="47" t="s">
        <v>72</v>
      </c>
      <c r="C29" s="97">
        <v>34</v>
      </c>
      <c r="D29" s="97">
        <v>31</v>
      </c>
      <c r="E29" s="24"/>
      <c r="F29" s="24"/>
      <c r="G29" s="24"/>
      <c r="H29" s="98"/>
    </row>
    <row r="30" spans="1:8" ht="18" customHeight="1" x14ac:dyDescent="0.3">
      <c r="A30" s="49"/>
      <c r="B30" s="47" t="s">
        <v>73</v>
      </c>
      <c r="C30" s="97">
        <v>34</v>
      </c>
      <c r="D30" s="97">
        <v>31</v>
      </c>
      <c r="E30" s="24"/>
      <c r="F30" s="24"/>
      <c r="G30" s="24"/>
      <c r="H30" s="98"/>
    </row>
    <row r="31" spans="1:8" ht="18" customHeight="1" x14ac:dyDescent="0.3">
      <c r="A31" s="49"/>
      <c r="B31" s="47" t="s">
        <v>74</v>
      </c>
      <c r="C31" s="97">
        <v>37.5</v>
      </c>
      <c r="D31" s="97">
        <v>54.5</v>
      </c>
      <c r="E31" s="24"/>
      <c r="F31" s="24"/>
      <c r="G31" s="24"/>
      <c r="H31" s="98"/>
    </row>
    <row r="32" spans="1:8" ht="18" customHeight="1" x14ac:dyDescent="0.3">
      <c r="A32" s="49"/>
      <c r="B32" s="47" t="s">
        <v>75</v>
      </c>
      <c r="C32" s="97">
        <v>36.5</v>
      </c>
      <c r="D32" s="97">
        <v>46</v>
      </c>
      <c r="E32" s="24"/>
      <c r="F32" s="24"/>
      <c r="G32" s="24"/>
      <c r="H32" s="98"/>
    </row>
    <row r="33" spans="1:8" ht="18" customHeight="1" x14ac:dyDescent="0.3">
      <c r="A33" s="49"/>
      <c r="B33" s="47" t="s">
        <v>76</v>
      </c>
      <c r="C33" s="97">
        <v>32</v>
      </c>
      <c r="D33" s="97">
        <v>28</v>
      </c>
      <c r="E33" s="24"/>
      <c r="F33" s="24"/>
      <c r="G33" s="24"/>
      <c r="H33" s="98"/>
    </row>
    <row r="34" spans="1:8" ht="18" customHeight="1" x14ac:dyDescent="0.3">
      <c r="A34" s="49"/>
      <c r="B34" s="47" t="s">
        <v>77</v>
      </c>
      <c r="C34" s="97">
        <v>31</v>
      </c>
      <c r="D34" s="97">
        <v>31</v>
      </c>
      <c r="E34" s="24"/>
      <c r="F34" s="24"/>
      <c r="G34" s="24"/>
      <c r="H34" s="98"/>
    </row>
    <row r="35" spans="1:8" ht="18" customHeight="1" x14ac:dyDescent="0.3">
      <c r="A35" s="49"/>
      <c r="B35" s="47" t="s">
        <v>78</v>
      </c>
      <c r="C35" s="97">
        <v>31</v>
      </c>
      <c r="D35" s="97">
        <v>39</v>
      </c>
      <c r="E35" s="24"/>
      <c r="F35" s="24"/>
      <c r="G35" s="24"/>
      <c r="H35" s="98"/>
    </row>
    <row r="36" spans="1:8" ht="18" customHeight="1" x14ac:dyDescent="0.3">
      <c r="A36" s="49"/>
      <c r="B36" s="47" t="s">
        <v>79</v>
      </c>
      <c r="C36" s="97">
        <v>36</v>
      </c>
      <c r="D36" s="97">
        <v>34</v>
      </c>
      <c r="E36" s="24"/>
      <c r="F36" s="24"/>
      <c r="G36" s="24"/>
      <c r="H36" s="98"/>
    </row>
    <row r="37" spans="1:8" ht="18" customHeight="1" x14ac:dyDescent="0.3">
      <c r="A37" s="49"/>
      <c r="B37" s="47" t="s">
        <v>80</v>
      </c>
      <c r="C37" s="97">
        <v>31</v>
      </c>
      <c r="D37" s="97">
        <v>32</v>
      </c>
      <c r="E37" s="24"/>
      <c r="F37" s="24"/>
      <c r="G37" s="24"/>
      <c r="H37" s="98"/>
    </row>
    <row r="38" spans="1:8" ht="18" customHeight="1" x14ac:dyDescent="0.3">
      <c r="A38" s="49"/>
      <c r="B38" s="47" t="s">
        <v>81</v>
      </c>
      <c r="C38" s="97">
        <v>36</v>
      </c>
      <c r="D38" s="97">
        <v>40</v>
      </c>
      <c r="E38" s="24"/>
      <c r="F38" s="24"/>
      <c r="G38" s="24"/>
      <c r="H38" s="98"/>
    </row>
    <row r="39" spans="1:8" ht="18" customHeight="1" x14ac:dyDescent="0.3">
      <c r="A39" s="49"/>
      <c r="B39" s="47" t="s">
        <v>82</v>
      </c>
      <c r="C39" s="97">
        <v>36</v>
      </c>
      <c r="D39" s="97">
        <v>45.5</v>
      </c>
      <c r="E39" s="24"/>
      <c r="F39" s="24"/>
      <c r="G39" s="24"/>
      <c r="H39" s="98"/>
    </row>
    <row r="40" spans="1:8" ht="18" customHeight="1" x14ac:dyDescent="0.3">
      <c r="A40" s="49"/>
      <c r="B40" s="47" t="s">
        <v>83</v>
      </c>
      <c r="C40" s="97">
        <v>35</v>
      </c>
      <c r="D40" s="97">
        <v>45</v>
      </c>
      <c r="E40" s="24"/>
      <c r="F40" s="24"/>
      <c r="G40" s="24"/>
      <c r="H40" s="98"/>
    </row>
    <row r="41" spans="1:8" ht="18" customHeight="1" x14ac:dyDescent="0.3">
      <c r="A41" s="49"/>
      <c r="B41" s="47" t="s">
        <v>84</v>
      </c>
      <c r="C41" s="97">
        <v>30</v>
      </c>
      <c r="D41" s="97">
        <v>40</v>
      </c>
      <c r="E41" s="24"/>
      <c r="F41" s="24"/>
      <c r="G41" s="24"/>
      <c r="H41" s="98"/>
    </row>
    <row r="42" spans="1:8" ht="18" customHeight="1" x14ac:dyDescent="0.3">
      <c r="A42" s="49"/>
      <c r="B42" s="47" t="s">
        <v>85</v>
      </c>
      <c r="C42" s="97">
        <v>35</v>
      </c>
      <c r="D42" s="97">
        <v>35</v>
      </c>
      <c r="E42" s="24"/>
      <c r="F42" s="24"/>
      <c r="G42" s="24"/>
      <c r="H42" s="98"/>
    </row>
    <row r="43" spans="1:8" ht="18" customHeight="1" x14ac:dyDescent="0.3">
      <c r="A43" s="49"/>
      <c r="B43" s="47" t="s">
        <v>86</v>
      </c>
      <c r="C43" s="97">
        <v>35</v>
      </c>
      <c r="D43" s="97">
        <v>45</v>
      </c>
      <c r="E43" s="24"/>
      <c r="F43" s="24"/>
      <c r="G43" s="24"/>
      <c r="H43" s="98"/>
    </row>
    <row r="44" spans="1:8" ht="18" customHeight="1" x14ac:dyDescent="0.3">
      <c r="A44" s="49"/>
      <c r="B44" s="47" t="s">
        <v>87</v>
      </c>
      <c r="C44" s="97">
        <v>36.5</v>
      </c>
      <c r="D44" s="97">
        <v>38</v>
      </c>
      <c r="E44" s="24"/>
      <c r="F44" s="24"/>
      <c r="G44" s="24"/>
      <c r="H44" s="98"/>
    </row>
    <row r="45" spans="1:8" ht="18" customHeight="1" x14ac:dyDescent="0.3">
      <c r="A45" s="49"/>
      <c r="B45" s="47" t="s">
        <v>88</v>
      </c>
      <c r="C45" s="97">
        <v>34.5</v>
      </c>
      <c r="D45" s="97">
        <v>48</v>
      </c>
      <c r="E45" s="24"/>
      <c r="F45" s="24"/>
      <c r="G45" s="24"/>
      <c r="H45" s="98"/>
    </row>
    <row r="46" spans="1:8" ht="18" customHeight="1" x14ac:dyDescent="0.3">
      <c r="A46" s="49"/>
      <c r="B46" s="47" t="s">
        <v>89</v>
      </c>
      <c r="C46" s="97">
        <v>35.5</v>
      </c>
      <c r="D46" s="97">
        <v>51.5</v>
      </c>
      <c r="E46" s="24"/>
      <c r="F46" s="24"/>
      <c r="G46" s="24"/>
      <c r="H46" s="98"/>
    </row>
    <row r="47" spans="1:8" ht="18" customHeight="1" x14ac:dyDescent="0.3">
      <c r="A47" s="49"/>
      <c r="B47" s="47" t="s">
        <v>90</v>
      </c>
      <c r="C47" s="97">
        <v>36</v>
      </c>
      <c r="D47" s="97">
        <v>39</v>
      </c>
      <c r="E47" s="24"/>
      <c r="F47" s="24"/>
      <c r="G47" s="24"/>
      <c r="H47" s="98"/>
    </row>
    <row r="48" spans="1:8" ht="18" customHeight="1" x14ac:dyDescent="0.3">
      <c r="A48" s="49"/>
      <c r="B48" s="47" t="s">
        <v>91</v>
      </c>
      <c r="C48" s="97">
        <v>35</v>
      </c>
      <c r="D48" s="97">
        <v>35</v>
      </c>
      <c r="E48" s="24"/>
      <c r="F48" s="24"/>
      <c r="G48" s="24"/>
      <c r="H48" s="98"/>
    </row>
    <row r="49" spans="1:8" ht="18" customHeight="1" x14ac:dyDescent="0.3">
      <c r="A49" s="49"/>
      <c r="B49" s="47" t="s">
        <v>92</v>
      </c>
      <c r="C49" s="97">
        <v>33</v>
      </c>
      <c r="D49" s="97">
        <v>22</v>
      </c>
      <c r="E49" s="24"/>
      <c r="F49" s="24"/>
      <c r="G49" s="24"/>
      <c r="H49" s="98"/>
    </row>
    <row r="50" spans="1:8" ht="18" customHeight="1" x14ac:dyDescent="0.3">
      <c r="A50" s="49"/>
      <c r="B50" s="47" t="s">
        <v>93</v>
      </c>
      <c r="C50" s="97">
        <v>34</v>
      </c>
      <c r="D50" s="97">
        <v>43</v>
      </c>
      <c r="E50" s="24"/>
      <c r="F50" s="24"/>
      <c r="G50" s="24"/>
      <c r="H50" s="98"/>
    </row>
    <row r="51" spans="1:8" ht="18" customHeight="1" x14ac:dyDescent="0.3">
      <c r="A51" s="49"/>
      <c r="B51" s="47" t="s">
        <v>94</v>
      </c>
      <c r="C51" s="97">
        <v>31</v>
      </c>
      <c r="D51" s="97">
        <v>29</v>
      </c>
      <c r="E51" s="24"/>
      <c r="F51" s="24"/>
      <c r="G51" s="24"/>
      <c r="H51" s="98"/>
    </row>
    <row r="52" spans="1:8" ht="15.6" x14ac:dyDescent="0.3">
      <c r="A52" s="101" t="s">
        <v>110</v>
      </c>
      <c r="B52" s="100"/>
      <c r="C52" s="100"/>
      <c r="D52" s="100"/>
      <c r="E52" s="100"/>
      <c r="F52" s="100"/>
      <c r="G52" s="100"/>
      <c r="H52" s="100"/>
    </row>
    <row r="53" spans="1:8" x14ac:dyDescent="0.3">
      <c r="A53" s="99"/>
      <c r="B53" s="99"/>
      <c r="C53" s="99"/>
      <c r="D53" s="99"/>
      <c r="E53" s="99"/>
      <c r="F53" s="99"/>
      <c r="G53" s="99"/>
      <c r="H53" s="99"/>
    </row>
    <row r="54" spans="1:8" x14ac:dyDescent="0.3">
      <c r="A54" s="113" t="s">
        <v>26</v>
      </c>
      <c r="B54" s="113"/>
      <c r="C54" s="113"/>
      <c r="D54" s="113"/>
      <c r="E54" s="114"/>
      <c r="F54" s="114"/>
      <c r="G54" s="114"/>
      <c r="H54" s="23"/>
    </row>
    <row r="55" spans="1:8" x14ac:dyDescent="0.3">
      <c r="A55" s="94"/>
      <c r="B55" s="94"/>
      <c r="C55" s="94"/>
      <c r="D55" s="94"/>
      <c r="E55" s="115"/>
      <c r="F55" s="115"/>
      <c r="G55" s="115"/>
      <c r="H55" s="94"/>
    </row>
    <row r="56" spans="1:8" x14ac:dyDescent="0.3">
      <c r="A56" s="94"/>
      <c r="B56" s="94"/>
      <c r="C56" s="94"/>
      <c r="D56" s="94"/>
      <c r="E56" s="94"/>
      <c r="F56" s="94"/>
      <c r="G56" s="94"/>
      <c r="H56" s="94"/>
    </row>
  </sheetData>
  <mergeCells count="18">
    <mergeCell ref="A10:E10"/>
    <mergeCell ref="F1:H1"/>
    <mergeCell ref="A3:E4"/>
    <mergeCell ref="A5:E6"/>
    <mergeCell ref="A8:E8"/>
    <mergeCell ref="A9:E9"/>
    <mergeCell ref="E55:G55"/>
    <mergeCell ref="E13:H14"/>
    <mergeCell ref="A15:A16"/>
    <mergeCell ref="B15:B16"/>
    <mergeCell ref="C15:C16"/>
    <mergeCell ref="A54:D54"/>
    <mergeCell ref="E54:G54"/>
    <mergeCell ref="D15:D16"/>
    <mergeCell ref="E15:E16"/>
    <mergeCell ref="F15:F16"/>
    <mergeCell ref="G15:G16"/>
    <mergeCell ref="H15:H16"/>
  </mergeCells>
  <pageMargins left="0.7" right="0.7" top="0.75" bottom="0.75" header="0.3" footer="0.3"/>
  <pageSetup paperSize="9" orientation="portrait" horizontalDpi="4294967294" verticalDpi="4294967294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6"/>
  <sheetViews>
    <sheetView topLeftCell="A29" workbookViewId="0">
      <selection activeCell="G50" sqref="G50"/>
    </sheetView>
  </sheetViews>
  <sheetFormatPr defaultRowHeight="14.4" x14ac:dyDescent="0.3"/>
  <cols>
    <col min="1" max="1" width="13.88671875" customWidth="1"/>
    <col min="2" max="2" width="16" customWidth="1"/>
    <col min="4" max="5" width="9.6640625" customWidth="1"/>
    <col min="6" max="6" width="8.88671875" customWidth="1"/>
    <col min="7" max="8" width="9.6640625" customWidth="1"/>
  </cols>
  <sheetData>
    <row r="1" spans="1:8" x14ac:dyDescent="0.3">
      <c r="A1" s="50"/>
      <c r="B1" s="50"/>
      <c r="C1" s="50"/>
      <c r="D1" s="50"/>
      <c r="E1" s="50"/>
      <c r="F1" s="109" t="s">
        <v>18</v>
      </c>
      <c r="G1" s="109"/>
      <c r="H1" s="109"/>
    </row>
    <row r="2" spans="1:8" ht="24.6" x14ac:dyDescent="0.3">
      <c r="A2" s="50"/>
      <c r="B2" s="50"/>
      <c r="C2" s="17"/>
      <c r="D2" s="18"/>
      <c r="E2" s="18"/>
      <c r="F2" s="19" t="s">
        <v>19</v>
      </c>
      <c r="G2" s="19" t="s">
        <v>6</v>
      </c>
      <c r="H2" s="19" t="s">
        <v>20</v>
      </c>
    </row>
    <row r="3" spans="1:8" x14ac:dyDescent="0.3">
      <c r="A3" s="110" t="s">
        <v>21</v>
      </c>
      <c r="B3" s="110"/>
      <c r="C3" s="110"/>
      <c r="D3" s="110"/>
      <c r="E3" s="110"/>
      <c r="F3" s="20" t="s">
        <v>48</v>
      </c>
      <c r="G3" s="20" t="s">
        <v>12</v>
      </c>
      <c r="H3" s="21">
        <v>4</v>
      </c>
    </row>
    <row r="4" spans="1:8" x14ac:dyDescent="0.3">
      <c r="A4" s="110"/>
      <c r="B4" s="110"/>
      <c r="C4" s="110"/>
      <c r="D4" s="110"/>
      <c r="E4" s="110"/>
      <c r="F4" s="20" t="s">
        <v>49</v>
      </c>
      <c r="G4" s="20" t="s">
        <v>7</v>
      </c>
      <c r="H4" s="21">
        <v>3.75</v>
      </c>
    </row>
    <row r="5" spans="1:8" x14ac:dyDescent="0.3">
      <c r="A5" s="111" t="s">
        <v>22</v>
      </c>
      <c r="B5" s="111"/>
      <c r="C5" s="111"/>
      <c r="D5" s="111"/>
      <c r="E5" s="111"/>
      <c r="F5" s="20" t="s">
        <v>50</v>
      </c>
      <c r="G5" s="20" t="s">
        <v>13</v>
      </c>
      <c r="H5" s="21">
        <v>3.5</v>
      </c>
    </row>
    <row r="6" spans="1:8" x14ac:dyDescent="0.3">
      <c r="A6" s="111"/>
      <c r="B6" s="111"/>
      <c r="C6" s="111"/>
      <c r="D6" s="111"/>
      <c r="E6" s="111"/>
      <c r="F6" s="20" t="s">
        <v>51</v>
      </c>
      <c r="G6" s="20" t="s">
        <v>14</v>
      </c>
      <c r="H6" s="21">
        <v>3.25</v>
      </c>
    </row>
    <row r="7" spans="1:8" ht="15.6" x14ac:dyDescent="0.3">
      <c r="A7" s="22"/>
      <c r="B7" s="22"/>
      <c r="C7" s="22"/>
      <c r="D7" s="22"/>
      <c r="E7" s="22"/>
      <c r="F7" s="20" t="s">
        <v>52</v>
      </c>
      <c r="G7" s="20" t="s">
        <v>8</v>
      </c>
      <c r="H7" s="21">
        <v>3</v>
      </c>
    </row>
    <row r="8" spans="1:8" x14ac:dyDescent="0.3">
      <c r="A8" s="108" t="s">
        <v>23</v>
      </c>
      <c r="B8" s="108"/>
      <c r="C8" s="108"/>
      <c r="D8" s="108"/>
      <c r="E8" s="108"/>
      <c r="F8" s="20" t="s">
        <v>53</v>
      </c>
      <c r="G8" s="20" t="s">
        <v>15</v>
      </c>
      <c r="H8" s="21">
        <v>2.75</v>
      </c>
    </row>
    <row r="9" spans="1:8" x14ac:dyDescent="0.3">
      <c r="A9" s="112"/>
      <c r="B9" s="112"/>
      <c r="C9" s="112"/>
      <c r="D9" s="112"/>
      <c r="E9" s="112"/>
      <c r="F9" s="20" t="s">
        <v>54</v>
      </c>
      <c r="G9" s="20" t="s">
        <v>16</v>
      </c>
      <c r="H9" s="21">
        <v>2.5</v>
      </c>
    </row>
    <row r="10" spans="1:8" x14ac:dyDescent="0.3">
      <c r="A10" s="108"/>
      <c r="B10" s="108"/>
      <c r="C10" s="108"/>
      <c r="D10" s="108"/>
      <c r="E10" s="108"/>
      <c r="F10" s="20" t="s">
        <v>55</v>
      </c>
      <c r="G10" s="20" t="s">
        <v>9</v>
      </c>
      <c r="H10" s="21">
        <v>2.25</v>
      </c>
    </row>
    <row r="11" spans="1:8" ht="15.6" x14ac:dyDescent="0.3">
      <c r="A11" s="50"/>
      <c r="B11" s="50"/>
      <c r="C11" s="22"/>
      <c r="D11" s="22"/>
      <c r="E11" s="22"/>
      <c r="F11" s="20" t="s">
        <v>56</v>
      </c>
      <c r="G11" s="20" t="s">
        <v>10</v>
      </c>
      <c r="H11" s="21">
        <v>2</v>
      </c>
    </row>
    <row r="12" spans="1:8" x14ac:dyDescent="0.3">
      <c r="A12" s="94"/>
      <c r="B12" s="95"/>
      <c r="C12" s="95"/>
      <c r="D12" s="95"/>
      <c r="E12" s="95"/>
      <c r="F12" s="20" t="s">
        <v>57</v>
      </c>
      <c r="G12" s="20" t="s">
        <v>11</v>
      </c>
      <c r="H12" s="21">
        <v>0</v>
      </c>
    </row>
    <row r="13" spans="1:8" ht="15" customHeight="1" x14ac:dyDescent="0.3">
      <c r="A13" s="95" t="s">
        <v>124</v>
      </c>
      <c r="B13" s="50"/>
      <c r="C13" s="50"/>
      <c r="D13" s="50"/>
      <c r="E13" s="116" t="s">
        <v>121</v>
      </c>
      <c r="F13" s="116"/>
      <c r="G13" s="116"/>
      <c r="H13" s="116"/>
    </row>
    <row r="14" spans="1:8" x14ac:dyDescent="0.3">
      <c r="A14" s="95"/>
      <c r="B14" s="50"/>
      <c r="C14" s="50"/>
      <c r="D14" s="50"/>
      <c r="E14" s="117"/>
      <c r="F14" s="117"/>
      <c r="G14" s="117"/>
      <c r="H14" s="117"/>
    </row>
    <row r="15" spans="1:8" ht="23.25" customHeight="1" x14ac:dyDescent="0.3">
      <c r="A15" s="118" t="s">
        <v>46</v>
      </c>
      <c r="B15" s="118" t="s">
        <v>38</v>
      </c>
      <c r="C15" s="119" t="s">
        <v>33</v>
      </c>
      <c r="D15" s="118" t="s">
        <v>34</v>
      </c>
      <c r="E15" s="118"/>
      <c r="F15" s="118"/>
      <c r="G15" s="118"/>
      <c r="H15" s="118"/>
    </row>
    <row r="16" spans="1:8" ht="81" customHeight="1" x14ac:dyDescent="0.3">
      <c r="A16" s="118"/>
      <c r="B16" s="118"/>
      <c r="C16" s="119"/>
      <c r="D16" s="96" t="s">
        <v>95</v>
      </c>
      <c r="E16" s="96" t="s">
        <v>96</v>
      </c>
      <c r="F16" s="96" t="s">
        <v>24</v>
      </c>
      <c r="G16" s="77" t="s">
        <v>97</v>
      </c>
      <c r="H16" s="96" t="s">
        <v>25</v>
      </c>
    </row>
    <row r="17" spans="1:9" ht="18" customHeight="1" x14ac:dyDescent="0.3">
      <c r="A17" s="49"/>
      <c r="B17" s="47" t="s">
        <v>60</v>
      </c>
      <c r="C17" s="97">
        <v>26.5</v>
      </c>
      <c r="D17" s="97">
        <v>31</v>
      </c>
      <c r="E17" s="24">
        <v>40</v>
      </c>
      <c r="F17" s="24">
        <f>ABS(E17-D17)</f>
        <v>9</v>
      </c>
      <c r="G17" s="24"/>
      <c r="H17" s="24">
        <f>(E17+D17)/2</f>
        <v>35.5</v>
      </c>
      <c r="I17" s="102"/>
    </row>
    <row r="18" spans="1:9" ht="18" customHeight="1" x14ac:dyDescent="0.3">
      <c r="A18" s="49"/>
      <c r="B18" s="47" t="s">
        <v>61</v>
      </c>
      <c r="C18" s="97">
        <v>33.75</v>
      </c>
      <c r="D18" s="97">
        <v>40</v>
      </c>
      <c r="E18" s="24">
        <v>44</v>
      </c>
      <c r="F18" s="24">
        <f t="shared" ref="F18:F51" si="0">ABS(E18-D18)</f>
        <v>4</v>
      </c>
      <c r="G18" s="24"/>
      <c r="H18" s="24">
        <f t="shared" ref="H18:H51" si="1">(E18+D18)/2</f>
        <v>42</v>
      </c>
      <c r="I18" s="102"/>
    </row>
    <row r="19" spans="1:9" ht="18" customHeight="1" x14ac:dyDescent="0.3">
      <c r="A19" s="49"/>
      <c r="B19" s="47" t="s">
        <v>62</v>
      </c>
      <c r="C19" s="97">
        <v>33.25</v>
      </c>
      <c r="D19" s="97">
        <v>35</v>
      </c>
      <c r="E19" s="24">
        <v>42</v>
      </c>
      <c r="F19" s="24">
        <f t="shared" si="0"/>
        <v>7</v>
      </c>
      <c r="G19" s="24"/>
      <c r="H19" s="24">
        <f t="shared" si="1"/>
        <v>38.5</v>
      </c>
      <c r="I19" s="102"/>
    </row>
    <row r="20" spans="1:9" ht="18" customHeight="1" x14ac:dyDescent="0.3">
      <c r="A20" s="49"/>
      <c r="B20" s="47" t="s">
        <v>63</v>
      </c>
      <c r="C20" s="97">
        <v>32.5</v>
      </c>
      <c r="D20" s="97">
        <v>33</v>
      </c>
      <c r="E20" s="24">
        <v>38</v>
      </c>
      <c r="F20" s="24">
        <f t="shared" si="0"/>
        <v>5</v>
      </c>
      <c r="G20" s="24"/>
      <c r="H20" s="24">
        <f t="shared" si="1"/>
        <v>35.5</v>
      </c>
      <c r="I20" s="102"/>
    </row>
    <row r="21" spans="1:9" ht="18" customHeight="1" x14ac:dyDescent="0.3">
      <c r="A21" s="49"/>
      <c r="B21" s="47" t="s">
        <v>64</v>
      </c>
      <c r="C21" s="97">
        <v>31.25</v>
      </c>
      <c r="D21" s="97">
        <v>31</v>
      </c>
      <c r="E21" s="24">
        <v>37</v>
      </c>
      <c r="F21" s="24">
        <f t="shared" si="0"/>
        <v>6</v>
      </c>
      <c r="G21" s="24"/>
      <c r="H21" s="24">
        <f t="shared" si="1"/>
        <v>34</v>
      </c>
      <c r="I21" s="102"/>
    </row>
    <row r="22" spans="1:9" ht="18" customHeight="1" x14ac:dyDescent="0.3">
      <c r="A22" s="49"/>
      <c r="B22" s="47" t="s">
        <v>65</v>
      </c>
      <c r="C22" s="97">
        <v>35.75</v>
      </c>
      <c r="D22" s="97">
        <v>47</v>
      </c>
      <c r="E22" s="24">
        <v>51</v>
      </c>
      <c r="F22" s="24">
        <f t="shared" si="0"/>
        <v>4</v>
      </c>
      <c r="G22" s="24"/>
      <c r="H22" s="24">
        <f t="shared" si="1"/>
        <v>49</v>
      </c>
      <c r="I22" s="102"/>
    </row>
    <row r="23" spans="1:9" ht="18" customHeight="1" x14ac:dyDescent="0.3">
      <c r="A23" s="49"/>
      <c r="B23" s="47" t="s">
        <v>66</v>
      </c>
      <c r="C23" s="97">
        <v>32.25</v>
      </c>
      <c r="D23" s="97">
        <v>39</v>
      </c>
      <c r="E23" s="24">
        <v>43</v>
      </c>
      <c r="F23" s="24">
        <f t="shared" si="0"/>
        <v>4</v>
      </c>
      <c r="G23" s="24"/>
      <c r="H23" s="24">
        <f t="shared" si="1"/>
        <v>41</v>
      </c>
      <c r="I23" s="102"/>
    </row>
    <row r="24" spans="1:9" ht="18" customHeight="1" x14ac:dyDescent="0.3">
      <c r="A24" s="49"/>
      <c r="B24" s="47" t="s">
        <v>67</v>
      </c>
      <c r="C24" s="97">
        <v>33.5</v>
      </c>
      <c r="D24" s="97">
        <v>45</v>
      </c>
      <c r="E24" s="24">
        <v>48</v>
      </c>
      <c r="F24" s="24">
        <f t="shared" si="0"/>
        <v>3</v>
      </c>
      <c r="G24" s="24"/>
      <c r="H24" s="24">
        <f t="shared" si="1"/>
        <v>46.5</v>
      </c>
      <c r="I24" s="102"/>
    </row>
    <row r="25" spans="1:9" ht="18" customHeight="1" x14ac:dyDescent="0.3">
      <c r="A25" s="49"/>
      <c r="B25" s="47" t="s">
        <v>68</v>
      </c>
      <c r="C25" s="97">
        <v>30.5</v>
      </c>
      <c r="D25" s="97">
        <v>39</v>
      </c>
      <c r="E25" s="24">
        <v>45</v>
      </c>
      <c r="F25" s="24">
        <f t="shared" si="0"/>
        <v>6</v>
      </c>
      <c r="G25" s="24"/>
      <c r="H25" s="24">
        <f t="shared" si="1"/>
        <v>42</v>
      </c>
      <c r="I25" s="102"/>
    </row>
    <row r="26" spans="1:9" ht="18" customHeight="1" x14ac:dyDescent="0.3">
      <c r="A26" s="49"/>
      <c r="B26" s="47" t="s">
        <v>69</v>
      </c>
      <c r="C26" s="97">
        <v>29</v>
      </c>
      <c r="D26" s="97">
        <v>30</v>
      </c>
      <c r="E26" s="24">
        <v>39</v>
      </c>
      <c r="F26" s="24">
        <f t="shared" si="0"/>
        <v>9</v>
      </c>
      <c r="G26" s="24"/>
      <c r="H26" s="24">
        <f t="shared" si="1"/>
        <v>34.5</v>
      </c>
      <c r="I26" s="102"/>
    </row>
    <row r="27" spans="1:9" ht="18" customHeight="1" x14ac:dyDescent="0.3">
      <c r="A27" s="49"/>
      <c r="B27" s="47" t="s">
        <v>70</v>
      </c>
      <c r="C27" s="97">
        <v>35.25</v>
      </c>
      <c r="D27" s="97">
        <v>50</v>
      </c>
      <c r="E27" s="24">
        <v>46</v>
      </c>
      <c r="F27" s="24">
        <f t="shared" si="0"/>
        <v>4</v>
      </c>
      <c r="G27" s="24"/>
      <c r="H27" s="24">
        <f t="shared" si="1"/>
        <v>48</v>
      </c>
      <c r="I27" s="102"/>
    </row>
    <row r="28" spans="1:9" ht="18" customHeight="1" x14ac:dyDescent="0.3">
      <c r="A28" s="49"/>
      <c r="B28" s="47" t="s">
        <v>71</v>
      </c>
      <c r="C28" s="97">
        <v>36</v>
      </c>
      <c r="D28" s="97">
        <v>48</v>
      </c>
      <c r="E28" s="24">
        <v>49</v>
      </c>
      <c r="F28" s="24">
        <f t="shared" si="0"/>
        <v>1</v>
      </c>
      <c r="G28" s="24"/>
      <c r="H28" s="24">
        <f t="shared" si="1"/>
        <v>48.5</v>
      </c>
      <c r="I28" s="102"/>
    </row>
    <row r="29" spans="1:9" ht="18" customHeight="1" x14ac:dyDescent="0.3">
      <c r="A29" s="49"/>
      <c r="B29" s="47" t="s">
        <v>72</v>
      </c>
      <c r="C29" s="97">
        <v>32.5</v>
      </c>
      <c r="D29" s="97">
        <v>39</v>
      </c>
      <c r="E29" s="24">
        <v>41</v>
      </c>
      <c r="F29" s="24">
        <f t="shared" si="0"/>
        <v>2</v>
      </c>
      <c r="G29" s="24"/>
      <c r="H29" s="24">
        <f t="shared" si="1"/>
        <v>40</v>
      </c>
      <c r="I29" s="102"/>
    </row>
    <row r="30" spans="1:9" ht="18" customHeight="1" x14ac:dyDescent="0.3">
      <c r="A30" s="49"/>
      <c r="B30" s="47" t="s">
        <v>73</v>
      </c>
      <c r="C30" s="97">
        <v>31.25</v>
      </c>
      <c r="D30" s="97">
        <v>35</v>
      </c>
      <c r="E30" s="24">
        <v>35</v>
      </c>
      <c r="F30" s="24">
        <f t="shared" si="0"/>
        <v>0</v>
      </c>
      <c r="G30" s="24"/>
      <c r="H30" s="24">
        <f t="shared" si="1"/>
        <v>35</v>
      </c>
      <c r="I30" s="102"/>
    </row>
    <row r="31" spans="1:9" ht="18" customHeight="1" x14ac:dyDescent="0.3">
      <c r="A31" s="49"/>
      <c r="B31" s="47" t="s">
        <v>74</v>
      </c>
      <c r="C31" s="97">
        <v>34.75</v>
      </c>
      <c r="D31" s="97">
        <v>44</v>
      </c>
      <c r="E31" s="24">
        <v>45</v>
      </c>
      <c r="F31" s="24">
        <f t="shared" si="0"/>
        <v>1</v>
      </c>
      <c r="G31" s="24"/>
      <c r="H31" s="24">
        <f t="shared" si="1"/>
        <v>44.5</v>
      </c>
      <c r="I31" s="102"/>
    </row>
    <row r="32" spans="1:9" ht="18" customHeight="1" x14ac:dyDescent="0.3">
      <c r="A32" s="49"/>
      <c r="B32" s="47" t="s">
        <v>75</v>
      </c>
      <c r="C32" s="97">
        <v>35.25</v>
      </c>
      <c r="D32" s="97">
        <v>43</v>
      </c>
      <c r="E32" s="24">
        <v>45</v>
      </c>
      <c r="F32" s="24">
        <f t="shared" si="0"/>
        <v>2</v>
      </c>
      <c r="G32" s="24"/>
      <c r="H32" s="24">
        <f t="shared" si="1"/>
        <v>44</v>
      </c>
      <c r="I32" s="102"/>
    </row>
    <row r="33" spans="1:9" ht="18" customHeight="1" x14ac:dyDescent="0.3">
      <c r="A33" s="49"/>
      <c r="B33" s="47" t="s">
        <v>76</v>
      </c>
      <c r="C33" s="97">
        <v>29</v>
      </c>
      <c r="D33" s="97">
        <v>33</v>
      </c>
      <c r="E33" s="24">
        <v>33</v>
      </c>
      <c r="F33" s="24">
        <f t="shared" si="0"/>
        <v>0</v>
      </c>
      <c r="G33" s="24"/>
      <c r="H33" s="24">
        <f t="shared" si="1"/>
        <v>33</v>
      </c>
      <c r="I33" s="102"/>
    </row>
    <row r="34" spans="1:9" ht="18" customHeight="1" x14ac:dyDescent="0.3">
      <c r="A34" s="49"/>
      <c r="B34" s="47" t="s">
        <v>77</v>
      </c>
      <c r="C34" s="97">
        <v>33.5</v>
      </c>
      <c r="D34" s="97">
        <v>46</v>
      </c>
      <c r="E34" s="24">
        <v>43</v>
      </c>
      <c r="F34" s="24">
        <f t="shared" si="0"/>
        <v>3</v>
      </c>
      <c r="G34" s="24"/>
      <c r="H34" s="24">
        <f t="shared" si="1"/>
        <v>44.5</v>
      </c>
      <c r="I34" s="102"/>
    </row>
    <row r="35" spans="1:9" ht="18" customHeight="1" x14ac:dyDescent="0.3">
      <c r="A35" s="49"/>
      <c r="B35" s="47" t="s">
        <v>78</v>
      </c>
      <c r="C35" s="97">
        <v>30</v>
      </c>
      <c r="D35" s="97">
        <v>36</v>
      </c>
      <c r="E35" s="24">
        <v>41</v>
      </c>
      <c r="F35" s="24">
        <f t="shared" si="0"/>
        <v>5</v>
      </c>
      <c r="G35" s="24"/>
      <c r="H35" s="24">
        <f t="shared" si="1"/>
        <v>38.5</v>
      </c>
      <c r="I35" s="102"/>
    </row>
    <row r="36" spans="1:9" ht="18" customHeight="1" x14ac:dyDescent="0.3">
      <c r="A36" s="49"/>
      <c r="B36" s="47" t="s">
        <v>79</v>
      </c>
      <c r="C36" s="97">
        <v>34.75</v>
      </c>
      <c r="D36" s="97">
        <v>39</v>
      </c>
      <c r="E36" s="24">
        <v>43</v>
      </c>
      <c r="F36" s="24">
        <f t="shared" si="0"/>
        <v>4</v>
      </c>
      <c r="G36" s="24"/>
      <c r="H36" s="24">
        <f t="shared" si="1"/>
        <v>41</v>
      </c>
      <c r="I36" s="102"/>
    </row>
    <row r="37" spans="1:9" ht="18" customHeight="1" x14ac:dyDescent="0.3">
      <c r="A37" s="49"/>
      <c r="B37" s="47" t="s">
        <v>80</v>
      </c>
      <c r="C37" s="97">
        <v>32</v>
      </c>
      <c r="D37" s="97">
        <v>39</v>
      </c>
      <c r="E37" s="24">
        <v>43</v>
      </c>
      <c r="F37" s="24">
        <f t="shared" si="0"/>
        <v>4</v>
      </c>
      <c r="G37" s="24"/>
      <c r="H37" s="24">
        <f t="shared" si="1"/>
        <v>41</v>
      </c>
      <c r="I37" s="102"/>
    </row>
    <row r="38" spans="1:9" ht="18" customHeight="1" x14ac:dyDescent="0.3">
      <c r="A38" s="49"/>
      <c r="B38" s="47" t="s">
        <v>81</v>
      </c>
      <c r="C38" s="97">
        <v>33.75</v>
      </c>
      <c r="D38" s="97">
        <v>39</v>
      </c>
      <c r="E38" s="24">
        <v>44</v>
      </c>
      <c r="F38" s="24">
        <f t="shared" si="0"/>
        <v>5</v>
      </c>
      <c r="G38" s="24"/>
      <c r="H38" s="24">
        <f t="shared" si="1"/>
        <v>41.5</v>
      </c>
      <c r="I38" s="102"/>
    </row>
    <row r="39" spans="1:9" ht="18" customHeight="1" x14ac:dyDescent="0.3">
      <c r="A39" s="49"/>
      <c r="B39" s="47" t="s">
        <v>82</v>
      </c>
      <c r="C39" s="97">
        <v>34.25</v>
      </c>
      <c r="D39" s="97">
        <v>43</v>
      </c>
      <c r="E39" s="24">
        <v>47</v>
      </c>
      <c r="F39" s="24">
        <f t="shared" si="0"/>
        <v>4</v>
      </c>
      <c r="G39" s="24"/>
      <c r="H39" s="24">
        <f t="shared" si="1"/>
        <v>45</v>
      </c>
      <c r="I39" s="102"/>
    </row>
    <row r="40" spans="1:9" ht="18" customHeight="1" x14ac:dyDescent="0.3">
      <c r="A40" s="49"/>
      <c r="B40" s="47" t="s">
        <v>83</v>
      </c>
      <c r="C40" s="97">
        <v>33.25</v>
      </c>
      <c r="D40" s="97">
        <v>42</v>
      </c>
      <c r="E40" s="24">
        <v>47</v>
      </c>
      <c r="F40" s="24">
        <f t="shared" si="0"/>
        <v>5</v>
      </c>
      <c r="G40" s="24"/>
      <c r="H40" s="24">
        <f t="shared" si="1"/>
        <v>44.5</v>
      </c>
      <c r="I40" s="102"/>
    </row>
    <row r="41" spans="1:9" ht="18" customHeight="1" x14ac:dyDescent="0.3">
      <c r="A41" s="49"/>
      <c r="B41" s="47" t="s">
        <v>84</v>
      </c>
      <c r="C41" s="97">
        <v>29.25</v>
      </c>
      <c r="D41" s="97">
        <v>32</v>
      </c>
      <c r="E41" s="24">
        <v>37</v>
      </c>
      <c r="F41" s="24">
        <f t="shared" si="0"/>
        <v>5</v>
      </c>
      <c r="G41" s="24"/>
      <c r="H41" s="24">
        <f t="shared" si="1"/>
        <v>34.5</v>
      </c>
      <c r="I41" s="102"/>
    </row>
    <row r="42" spans="1:9" ht="18" customHeight="1" x14ac:dyDescent="0.3">
      <c r="A42" s="49"/>
      <c r="B42" s="47" t="s">
        <v>85</v>
      </c>
      <c r="C42" s="97">
        <v>32.5</v>
      </c>
      <c r="D42" s="97">
        <v>40</v>
      </c>
      <c r="E42" s="24">
        <v>47</v>
      </c>
      <c r="F42" s="24">
        <f t="shared" si="0"/>
        <v>7</v>
      </c>
      <c r="G42" s="24"/>
      <c r="H42" s="24">
        <f t="shared" si="1"/>
        <v>43.5</v>
      </c>
      <c r="I42" s="102"/>
    </row>
    <row r="43" spans="1:9" ht="18" customHeight="1" x14ac:dyDescent="0.3">
      <c r="A43" s="49"/>
      <c r="B43" s="47" t="s">
        <v>86</v>
      </c>
      <c r="C43" s="97">
        <v>33.75</v>
      </c>
      <c r="D43" s="97">
        <v>34</v>
      </c>
      <c r="E43" s="24">
        <v>43</v>
      </c>
      <c r="F43" s="24">
        <f t="shared" si="0"/>
        <v>9</v>
      </c>
      <c r="G43" s="24"/>
      <c r="H43" s="24">
        <f t="shared" si="1"/>
        <v>38.5</v>
      </c>
      <c r="I43" s="102"/>
    </row>
    <row r="44" spans="1:9" ht="18" customHeight="1" x14ac:dyDescent="0.3">
      <c r="A44" s="49"/>
      <c r="B44" s="47" t="s">
        <v>87</v>
      </c>
      <c r="C44" s="97">
        <v>31.75</v>
      </c>
      <c r="D44" s="97">
        <v>43</v>
      </c>
      <c r="E44" s="24">
        <v>45</v>
      </c>
      <c r="F44" s="24">
        <f t="shared" si="0"/>
        <v>2</v>
      </c>
      <c r="G44" s="24"/>
      <c r="H44" s="24">
        <f t="shared" si="1"/>
        <v>44</v>
      </c>
      <c r="I44" s="102"/>
    </row>
    <row r="45" spans="1:9" ht="18" customHeight="1" x14ac:dyDescent="0.3">
      <c r="A45" s="49"/>
      <c r="B45" s="47" t="s">
        <v>88</v>
      </c>
      <c r="C45" s="97">
        <v>36.5</v>
      </c>
      <c r="D45" s="97">
        <v>47</v>
      </c>
      <c r="E45" s="24">
        <v>50</v>
      </c>
      <c r="F45" s="24">
        <f t="shared" si="0"/>
        <v>3</v>
      </c>
      <c r="G45" s="24"/>
      <c r="H45" s="24">
        <f t="shared" si="1"/>
        <v>48.5</v>
      </c>
      <c r="I45" s="102"/>
    </row>
    <row r="46" spans="1:9" ht="18" customHeight="1" x14ac:dyDescent="0.3">
      <c r="A46" s="49"/>
      <c r="B46" s="47" t="s">
        <v>89</v>
      </c>
      <c r="C46" s="97">
        <v>35</v>
      </c>
      <c r="D46" s="97">
        <v>46</v>
      </c>
      <c r="E46" s="24">
        <v>50</v>
      </c>
      <c r="F46" s="24">
        <f t="shared" si="0"/>
        <v>4</v>
      </c>
      <c r="G46" s="24"/>
      <c r="H46" s="24">
        <f t="shared" si="1"/>
        <v>48</v>
      </c>
      <c r="I46" s="102"/>
    </row>
    <row r="47" spans="1:9" ht="18" customHeight="1" x14ac:dyDescent="0.3">
      <c r="A47" s="49"/>
      <c r="B47" s="47" t="s">
        <v>90</v>
      </c>
      <c r="C47" s="97">
        <v>31.75</v>
      </c>
      <c r="D47" s="97">
        <v>36</v>
      </c>
      <c r="E47" s="24">
        <v>42</v>
      </c>
      <c r="F47" s="24">
        <f t="shared" si="0"/>
        <v>6</v>
      </c>
      <c r="G47" s="24"/>
      <c r="H47" s="24">
        <f t="shared" si="1"/>
        <v>39</v>
      </c>
      <c r="I47" s="102"/>
    </row>
    <row r="48" spans="1:9" ht="18" customHeight="1" x14ac:dyDescent="0.3">
      <c r="A48" s="49"/>
      <c r="B48" s="47" t="s">
        <v>91</v>
      </c>
      <c r="C48" s="97">
        <v>31</v>
      </c>
      <c r="D48" s="97">
        <v>39</v>
      </c>
      <c r="E48" s="24">
        <v>46</v>
      </c>
      <c r="F48" s="24">
        <f t="shared" si="0"/>
        <v>7</v>
      </c>
      <c r="G48" s="24"/>
      <c r="H48" s="24">
        <f t="shared" si="1"/>
        <v>42.5</v>
      </c>
      <c r="I48" s="102"/>
    </row>
    <row r="49" spans="1:9" ht="18" customHeight="1" x14ac:dyDescent="0.3">
      <c r="A49" s="49"/>
      <c r="B49" s="47" t="s">
        <v>92</v>
      </c>
      <c r="C49" s="97">
        <v>28.25</v>
      </c>
      <c r="D49" s="97">
        <v>37</v>
      </c>
      <c r="E49" s="24">
        <v>43</v>
      </c>
      <c r="F49" s="24">
        <f t="shared" si="0"/>
        <v>6</v>
      </c>
      <c r="G49" s="24"/>
      <c r="H49" s="24">
        <f t="shared" si="1"/>
        <v>40</v>
      </c>
      <c r="I49" s="102"/>
    </row>
    <row r="50" spans="1:9" ht="18" customHeight="1" x14ac:dyDescent="0.3">
      <c r="A50" s="49"/>
      <c r="B50" s="47" t="s">
        <v>93</v>
      </c>
      <c r="C50" s="97">
        <v>34</v>
      </c>
      <c r="D50" s="97">
        <v>47</v>
      </c>
      <c r="E50" s="24">
        <v>48</v>
      </c>
      <c r="F50" s="24">
        <f t="shared" si="0"/>
        <v>1</v>
      </c>
      <c r="G50" s="24"/>
      <c r="H50" s="24">
        <f t="shared" si="1"/>
        <v>47.5</v>
      </c>
      <c r="I50" s="102"/>
    </row>
    <row r="51" spans="1:9" ht="18" customHeight="1" x14ac:dyDescent="0.3">
      <c r="A51" s="49"/>
      <c r="B51" s="47" t="s">
        <v>94</v>
      </c>
      <c r="C51" s="97">
        <v>30</v>
      </c>
      <c r="D51" s="97">
        <v>30</v>
      </c>
      <c r="E51" s="24">
        <v>34</v>
      </c>
      <c r="F51" s="24">
        <f t="shared" si="0"/>
        <v>4</v>
      </c>
      <c r="G51" s="24"/>
      <c r="H51" s="24">
        <f t="shared" si="1"/>
        <v>32</v>
      </c>
      <c r="I51" s="102"/>
    </row>
    <row r="52" spans="1:9" ht="15.6" x14ac:dyDescent="0.3">
      <c r="A52" s="101" t="s">
        <v>110</v>
      </c>
      <c r="B52" s="100"/>
      <c r="C52" s="100"/>
      <c r="D52" s="100"/>
      <c r="E52" s="100"/>
      <c r="F52" s="100"/>
      <c r="G52" s="100"/>
      <c r="H52" s="100"/>
    </row>
    <row r="53" spans="1:9" x14ac:dyDescent="0.3">
      <c r="A53" s="99"/>
      <c r="B53" s="99"/>
      <c r="C53" s="99"/>
      <c r="D53" s="99"/>
      <c r="E53" s="99"/>
      <c r="F53" s="99"/>
      <c r="G53" s="99"/>
      <c r="H53" s="99"/>
    </row>
    <row r="54" spans="1:9" x14ac:dyDescent="0.3">
      <c r="A54" s="113" t="s">
        <v>26</v>
      </c>
      <c r="B54" s="113"/>
      <c r="C54" s="113"/>
      <c r="D54" s="113"/>
      <c r="E54" s="114"/>
      <c r="F54" s="114"/>
      <c r="G54" s="114"/>
      <c r="H54" s="23"/>
    </row>
    <row r="55" spans="1:9" x14ac:dyDescent="0.3">
      <c r="A55" s="94"/>
      <c r="B55" s="94"/>
      <c r="C55" s="94"/>
      <c r="D55" s="94"/>
      <c r="E55" s="115"/>
      <c r="F55" s="115"/>
      <c r="G55" s="115"/>
      <c r="H55" s="94"/>
    </row>
    <row r="56" spans="1:9" x14ac:dyDescent="0.3">
      <c r="A56" s="94"/>
      <c r="B56" s="94"/>
      <c r="C56" s="94"/>
      <c r="D56" s="94"/>
      <c r="E56" s="94"/>
      <c r="F56" s="94"/>
      <c r="G56" s="94"/>
      <c r="H56" s="94"/>
    </row>
  </sheetData>
  <mergeCells count="14">
    <mergeCell ref="A10:E10"/>
    <mergeCell ref="F1:H1"/>
    <mergeCell ref="A3:E4"/>
    <mergeCell ref="A5:E6"/>
    <mergeCell ref="A8:E8"/>
    <mergeCell ref="A9:E9"/>
    <mergeCell ref="E55:G55"/>
    <mergeCell ref="E13:H14"/>
    <mergeCell ref="A15:A16"/>
    <mergeCell ref="B15:B16"/>
    <mergeCell ref="C15:C16"/>
    <mergeCell ref="D15:H15"/>
    <mergeCell ref="A54:D54"/>
    <mergeCell ref="E54:G54"/>
  </mergeCells>
  <conditionalFormatting sqref="F17:F51">
    <cfRule type="cellIs" dxfId="12" priority="1" operator="greaterThan">
      <formula>12</formula>
    </cfRule>
  </conditionalFormatting>
  <pageMargins left="0.7" right="0.7" top="0.75" bottom="0.75" header="0.3" footer="0.3"/>
  <pageSetup paperSize="9" orientation="portrait" horizontalDpi="4294967294" verticalDpi="4294967294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6"/>
  <sheetViews>
    <sheetView topLeftCell="A6" workbookViewId="0">
      <selection activeCell="E13" sqref="E13:H14"/>
    </sheetView>
  </sheetViews>
  <sheetFormatPr defaultRowHeight="14.4" x14ac:dyDescent="0.3"/>
  <cols>
    <col min="1" max="1" width="13.88671875" customWidth="1"/>
    <col min="2" max="2" width="16" customWidth="1"/>
    <col min="4" max="5" width="9.6640625" customWidth="1"/>
    <col min="6" max="6" width="8.88671875" customWidth="1"/>
    <col min="7" max="8" width="9.6640625" customWidth="1"/>
  </cols>
  <sheetData>
    <row r="1" spans="1:8" x14ac:dyDescent="0.3">
      <c r="A1" s="50"/>
      <c r="B1" s="50"/>
      <c r="C1" s="50"/>
      <c r="D1" s="50"/>
      <c r="E1" s="50"/>
      <c r="F1" s="109" t="s">
        <v>18</v>
      </c>
      <c r="G1" s="109"/>
      <c r="H1" s="109"/>
    </row>
    <row r="2" spans="1:8" ht="24.6" x14ac:dyDescent="0.3">
      <c r="A2" s="50"/>
      <c r="B2" s="50"/>
      <c r="C2" s="17"/>
      <c r="D2" s="18"/>
      <c r="E2" s="18"/>
      <c r="F2" s="19" t="s">
        <v>19</v>
      </c>
      <c r="G2" s="19" t="s">
        <v>6</v>
      </c>
      <c r="H2" s="19" t="s">
        <v>20</v>
      </c>
    </row>
    <row r="3" spans="1:8" x14ac:dyDescent="0.3">
      <c r="A3" s="110" t="s">
        <v>21</v>
      </c>
      <c r="B3" s="110"/>
      <c r="C3" s="110"/>
      <c r="D3" s="110"/>
      <c r="E3" s="110"/>
      <c r="F3" s="20" t="s">
        <v>48</v>
      </c>
      <c r="G3" s="20" t="s">
        <v>12</v>
      </c>
      <c r="H3" s="21">
        <v>4</v>
      </c>
    </row>
    <row r="4" spans="1:8" x14ac:dyDescent="0.3">
      <c r="A4" s="110"/>
      <c r="B4" s="110"/>
      <c r="C4" s="110"/>
      <c r="D4" s="110"/>
      <c r="E4" s="110"/>
      <c r="F4" s="20" t="s">
        <v>49</v>
      </c>
      <c r="G4" s="20" t="s">
        <v>7</v>
      </c>
      <c r="H4" s="21">
        <v>3.75</v>
      </c>
    </row>
    <row r="5" spans="1:8" x14ac:dyDescent="0.3">
      <c r="A5" s="111" t="s">
        <v>22</v>
      </c>
      <c r="B5" s="111"/>
      <c r="C5" s="111"/>
      <c r="D5" s="111"/>
      <c r="E5" s="111"/>
      <c r="F5" s="20" t="s">
        <v>50</v>
      </c>
      <c r="G5" s="20" t="s">
        <v>13</v>
      </c>
      <c r="H5" s="21">
        <v>3.5</v>
      </c>
    </row>
    <row r="6" spans="1:8" x14ac:dyDescent="0.3">
      <c r="A6" s="111"/>
      <c r="B6" s="111"/>
      <c r="C6" s="111"/>
      <c r="D6" s="111"/>
      <c r="E6" s="111"/>
      <c r="F6" s="20" t="s">
        <v>51</v>
      </c>
      <c r="G6" s="20" t="s">
        <v>14</v>
      </c>
      <c r="H6" s="21">
        <v>3.25</v>
      </c>
    </row>
    <row r="7" spans="1:8" ht="15.6" x14ac:dyDescent="0.3">
      <c r="A7" s="22"/>
      <c r="B7" s="22"/>
      <c r="C7" s="22"/>
      <c r="D7" s="22"/>
      <c r="E7" s="22"/>
      <c r="F7" s="20" t="s">
        <v>52</v>
      </c>
      <c r="G7" s="20" t="s">
        <v>8</v>
      </c>
      <c r="H7" s="21">
        <v>3</v>
      </c>
    </row>
    <row r="8" spans="1:8" x14ac:dyDescent="0.3">
      <c r="A8" s="108" t="s">
        <v>23</v>
      </c>
      <c r="B8" s="108"/>
      <c r="C8" s="108"/>
      <c r="D8" s="108"/>
      <c r="E8" s="108"/>
      <c r="F8" s="20" t="s">
        <v>53</v>
      </c>
      <c r="G8" s="20" t="s">
        <v>15</v>
      </c>
      <c r="H8" s="21">
        <v>2.75</v>
      </c>
    </row>
    <row r="9" spans="1:8" x14ac:dyDescent="0.3">
      <c r="A9" s="112"/>
      <c r="B9" s="112"/>
      <c r="C9" s="112"/>
      <c r="D9" s="112"/>
      <c r="E9" s="112"/>
      <c r="F9" s="20" t="s">
        <v>54</v>
      </c>
      <c r="G9" s="20" t="s">
        <v>16</v>
      </c>
      <c r="H9" s="21">
        <v>2.5</v>
      </c>
    </row>
    <row r="10" spans="1:8" x14ac:dyDescent="0.3">
      <c r="A10" s="108"/>
      <c r="B10" s="108"/>
      <c r="C10" s="108"/>
      <c r="D10" s="108"/>
      <c r="E10" s="108"/>
      <c r="F10" s="20" t="s">
        <v>55</v>
      </c>
      <c r="G10" s="20" t="s">
        <v>9</v>
      </c>
      <c r="H10" s="21">
        <v>2.25</v>
      </c>
    </row>
    <row r="11" spans="1:8" ht="15.6" x14ac:dyDescent="0.3">
      <c r="A11" s="50"/>
      <c r="B11" s="50"/>
      <c r="C11" s="22"/>
      <c r="D11" s="22"/>
      <c r="E11" s="22"/>
      <c r="F11" s="20" t="s">
        <v>56</v>
      </c>
      <c r="G11" s="20" t="s">
        <v>10</v>
      </c>
      <c r="H11" s="21">
        <v>2</v>
      </c>
    </row>
    <row r="12" spans="1:8" x14ac:dyDescent="0.3">
      <c r="A12" s="94"/>
      <c r="B12" s="95"/>
      <c r="C12" s="95"/>
      <c r="D12" s="95"/>
      <c r="E12" s="95"/>
      <c r="F12" s="20" t="s">
        <v>57</v>
      </c>
      <c r="G12" s="20" t="s">
        <v>11</v>
      </c>
      <c r="H12" s="21">
        <v>0</v>
      </c>
    </row>
    <row r="13" spans="1:8" ht="15" customHeight="1" x14ac:dyDescent="0.3">
      <c r="A13" s="95" t="s">
        <v>124</v>
      </c>
      <c r="B13" s="50"/>
      <c r="C13" s="50"/>
      <c r="D13" s="50"/>
      <c r="E13" s="116" t="s">
        <v>125</v>
      </c>
      <c r="F13" s="116"/>
      <c r="G13" s="116"/>
      <c r="H13" s="116"/>
    </row>
    <row r="14" spans="1:8" x14ac:dyDescent="0.3">
      <c r="A14" s="95"/>
      <c r="B14" s="50"/>
      <c r="C14" s="50"/>
      <c r="D14" s="50"/>
      <c r="E14" s="117"/>
      <c r="F14" s="117"/>
      <c r="G14" s="117"/>
      <c r="H14" s="117"/>
    </row>
    <row r="15" spans="1:8" ht="23.25" customHeight="1" x14ac:dyDescent="0.3">
      <c r="A15" s="118" t="s">
        <v>46</v>
      </c>
      <c r="B15" s="118" t="s">
        <v>38</v>
      </c>
      <c r="C15" s="119" t="s">
        <v>33</v>
      </c>
      <c r="D15" s="120" t="s">
        <v>34</v>
      </c>
      <c r="E15" s="121"/>
      <c r="F15" s="121"/>
      <c r="G15" s="121"/>
      <c r="H15" s="121"/>
    </row>
    <row r="16" spans="1:8" ht="81" customHeight="1" x14ac:dyDescent="0.3">
      <c r="A16" s="118"/>
      <c r="B16" s="118"/>
      <c r="C16" s="119"/>
      <c r="D16" s="120"/>
      <c r="E16" s="122"/>
      <c r="F16" s="122"/>
      <c r="G16" s="122"/>
      <c r="H16" s="122"/>
    </row>
    <row r="17" spans="1:8" ht="18" customHeight="1" x14ac:dyDescent="0.3">
      <c r="A17" s="49"/>
      <c r="B17" s="47" t="s">
        <v>60</v>
      </c>
      <c r="C17" s="97">
        <v>31</v>
      </c>
      <c r="D17" s="97">
        <v>38.5</v>
      </c>
      <c r="E17" s="24"/>
      <c r="F17" s="24"/>
      <c r="G17" s="24"/>
      <c r="H17" s="98"/>
    </row>
    <row r="18" spans="1:8" ht="18" customHeight="1" x14ac:dyDescent="0.3">
      <c r="A18" s="49"/>
      <c r="B18" s="47" t="s">
        <v>61</v>
      </c>
      <c r="C18" s="97">
        <v>35</v>
      </c>
      <c r="D18" s="97">
        <v>45</v>
      </c>
      <c r="E18" s="24"/>
      <c r="F18" s="24"/>
      <c r="G18" s="24"/>
      <c r="H18" s="98"/>
    </row>
    <row r="19" spans="1:8" ht="18" customHeight="1" x14ac:dyDescent="0.3">
      <c r="A19" s="49"/>
      <c r="B19" s="47" t="s">
        <v>62</v>
      </c>
      <c r="C19" s="97">
        <v>33.5</v>
      </c>
      <c r="D19" s="97">
        <v>42.5</v>
      </c>
      <c r="E19" s="24"/>
      <c r="F19" s="24"/>
      <c r="G19" s="24"/>
      <c r="H19" s="98"/>
    </row>
    <row r="20" spans="1:8" ht="18" customHeight="1" x14ac:dyDescent="0.3">
      <c r="A20" s="49"/>
      <c r="B20" s="47" t="s">
        <v>63</v>
      </c>
      <c r="C20" s="97">
        <v>33</v>
      </c>
      <c r="D20" s="97">
        <v>37</v>
      </c>
      <c r="E20" s="24"/>
      <c r="F20" s="24"/>
      <c r="G20" s="24"/>
      <c r="H20" s="98"/>
    </row>
    <row r="21" spans="1:8" ht="18" customHeight="1" x14ac:dyDescent="0.3">
      <c r="A21" s="49"/>
      <c r="B21" s="47" t="s">
        <v>64</v>
      </c>
      <c r="C21" s="97">
        <v>32.25</v>
      </c>
      <c r="D21" s="97">
        <v>40</v>
      </c>
      <c r="E21" s="24"/>
      <c r="F21" s="24"/>
      <c r="G21" s="24"/>
      <c r="H21" s="98"/>
    </row>
    <row r="22" spans="1:8" ht="18" customHeight="1" x14ac:dyDescent="0.3">
      <c r="A22" s="49"/>
      <c r="B22" s="47" t="s">
        <v>65</v>
      </c>
      <c r="C22" s="97">
        <v>35.75</v>
      </c>
      <c r="D22" s="97">
        <v>46</v>
      </c>
      <c r="E22" s="24"/>
      <c r="F22" s="24"/>
      <c r="G22" s="24"/>
      <c r="H22" s="98"/>
    </row>
    <row r="23" spans="1:8" ht="18" customHeight="1" x14ac:dyDescent="0.3">
      <c r="A23" s="49"/>
      <c r="B23" s="47" t="s">
        <v>66</v>
      </c>
      <c r="C23" s="97">
        <v>32.5</v>
      </c>
      <c r="D23" s="97">
        <v>43</v>
      </c>
      <c r="E23" s="24"/>
      <c r="F23" s="24"/>
      <c r="G23" s="24"/>
      <c r="H23" s="98"/>
    </row>
    <row r="24" spans="1:8" ht="18" customHeight="1" x14ac:dyDescent="0.3">
      <c r="A24" s="49"/>
      <c r="B24" s="47" t="s">
        <v>67</v>
      </c>
      <c r="C24" s="97">
        <v>34.5</v>
      </c>
      <c r="D24" s="97">
        <v>42.5</v>
      </c>
      <c r="E24" s="24"/>
      <c r="F24" s="24"/>
      <c r="G24" s="24"/>
      <c r="H24" s="98"/>
    </row>
    <row r="25" spans="1:8" ht="18" customHeight="1" x14ac:dyDescent="0.3">
      <c r="A25" s="49"/>
      <c r="B25" s="47" t="s">
        <v>68</v>
      </c>
      <c r="C25" s="97">
        <v>33.5</v>
      </c>
      <c r="D25" s="97">
        <v>41.5</v>
      </c>
      <c r="E25" s="24"/>
      <c r="F25" s="24"/>
      <c r="G25" s="24"/>
      <c r="H25" s="98"/>
    </row>
    <row r="26" spans="1:8" ht="18" customHeight="1" x14ac:dyDescent="0.3">
      <c r="A26" s="49"/>
      <c r="B26" s="47" t="s">
        <v>69</v>
      </c>
      <c r="C26" s="97">
        <v>30.75</v>
      </c>
      <c r="D26" s="97">
        <v>31.5</v>
      </c>
      <c r="E26" s="24"/>
      <c r="F26" s="24"/>
      <c r="G26" s="24"/>
      <c r="H26" s="98"/>
    </row>
    <row r="27" spans="1:8" ht="18" customHeight="1" x14ac:dyDescent="0.3">
      <c r="A27" s="49"/>
      <c r="B27" s="47" t="s">
        <v>70</v>
      </c>
      <c r="C27" s="97">
        <v>37.5</v>
      </c>
      <c r="D27" s="97">
        <v>51</v>
      </c>
      <c r="E27" s="24"/>
      <c r="F27" s="24"/>
      <c r="G27" s="24"/>
      <c r="H27" s="98"/>
    </row>
    <row r="28" spans="1:8" ht="18" customHeight="1" x14ac:dyDescent="0.3">
      <c r="A28" s="49"/>
      <c r="B28" s="47" t="s">
        <v>71</v>
      </c>
      <c r="C28" s="97">
        <v>35.25</v>
      </c>
      <c r="D28" s="97">
        <v>45.5</v>
      </c>
      <c r="E28" s="24"/>
      <c r="F28" s="24"/>
      <c r="G28" s="24"/>
      <c r="H28" s="98"/>
    </row>
    <row r="29" spans="1:8" ht="18" customHeight="1" x14ac:dyDescent="0.3">
      <c r="A29" s="49"/>
      <c r="B29" s="47" t="s">
        <v>72</v>
      </c>
      <c r="C29" s="97">
        <v>33</v>
      </c>
      <c r="D29" s="97">
        <v>42</v>
      </c>
      <c r="E29" s="24"/>
      <c r="F29" s="24"/>
      <c r="G29" s="24"/>
      <c r="H29" s="98"/>
    </row>
    <row r="30" spans="1:8" ht="18" customHeight="1" x14ac:dyDescent="0.3">
      <c r="A30" s="49"/>
      <c r="B30" s="47" t="s">
        <v>73</v>
      </c>
      <c r="C30" s="97">
        <v>33</v>
      </c>
      <c r="D30" s="97">
        <v>42</v>
      </c>
      <c r="E30" s="24"/>
      <c r="F30" s="24"/>
      <c r="G30" s="24"/>
      <c r="H30" s="98"/>
    </row>
    <row r="31" spans="1:8" ht="18" customHeight="1" x14ac:dyDescent="0.3">
      <c r="A31" s="49"/>
      <c r="B31" s="47" t="s">
        <v>74</v>
      </c>
      <c r="C31" s="97">
        <v>35.75</v>
      </c>
      <c r="D31" s="97">
        <v>48</v>
      </c>
      <c r="E31" s="24"/>
      <c r="F31" s="24"/>
      <c r="G31" s="24"/>
      <c r="H31" s="98"/>
    </row>
    <row r="32" spans="1:8" ht="18" customHeight="1" x14ac:dyDescent="0.3">
      <c r="A32" s="49"/>
      <c r="B32" s="47" t="s">
        <v>75</v>
      </c>
      <c r="C32" s="97">
        <v>33.75</v>
      </c>
      <c r="D32" s="97">
        <v>44</v>
      </c>
      <c r="E32" s="24"/>
      <c r="F32" s="24"/>
      <c r="G32" s="24"/>
      <c r="H32" s="98"/>
    </row>
    <row r="33" spans="1:8" ht="18" customHeight="1" x14ac:dyDescent="0.3">
      <c r="A33" s="49"/>
      <c r="B33" s="47" t="s">
        <v>76</v>
      </c>
      <c r="C33" s="97">
        <v>32.5</v>
      </c>
      <c r="D33" s="97">
        <v>40.5</v>
      </c>
      <c r="E33" s="24"/>
      <c r="F33" s="24"/>
      <c r="G33" s="24"/>
      <c r="H33" s="98"/>
    </row>
    <row r="34" spans="1:8" ht="18" customHeight="1" x14ac:dyDescent="0.3">
      <c r="A34" s="49"/>
      <c r="B34" s="47" t="s">
        <v>77</v>
      </c>
      <c r="C34" s="97">
        <v>33</v>
      </c>
      <c r="D34" s="97">
        <v>37</v>
      </c>
      <c r="E34" s="24"/>
      <c r="F34" s="24"/>
      <c r="G34" s="24"/>
      <c r="H34" s="98"/>
    </row>
    <row r="35" spans="1:8" ht="18" customHeight="1" x14ac:dyDescent="0.3">
      <c r="A35" s="49"/>
      <c r="B35" s="47" t="s">
        <v>78</v>
      </c>
      <c r="C35" s="97">
        <v>32</v>
      </c>
      <c r="D35" s="97">
        <v>38</v>
      </c>
      <c r="E35" s="24"/>
      <c r="F35" s="24"/>
      <c r="G35" s="24"/>
      <c r="H35" s="98"/>
    </row>
    <row r="36" spans="1:8" ht="18" customHeight="1" x14ac:dyDescent="0.3">
      <c r="A36" s="49"/>
      <c r="B36" s="47" t="s">
        <v>79</v>
      </c>
      <c r="C36" s="97">
        <v>34.5</v>
      </c>
      <c r="D36" s="97">
        <v>42.5</v>
      </c>
      <c r="E36" s="24"/>
      <c r="F36" s="24"/>
      <c r="G36" s="24"/>
      <c r="H36" s="98"/>
    </row>
    <row r="37" spans="1:8" ht="18" customHeight="1" x14ac:dyDescent="0.3">
      <c r="A37" s="49"/>
      <c r="B37" s="47" t="s">
        <v>80</v>
      </c>
      <c r="C37" s="97">
        <v>34.5</v>
      </c>
      <c r="D37" s="97">
        <v>40.5</v>
      </c>
      <c r="E37" s="24"/>
      <c r="F37" s="24"/>
      <c r="G37" s="24"/>
      <c r="H37" s="98"/>
    </row>
    <row r="38" spans="1:8" ht="18" customHeight="1" x14ac:dyDescent="0.3">
      <c r="A38" s="49"/>
      <c r="B38" s="47" t="s">
        <v>81</v>
      </c>
      <c r="C38" s="97">
        <v>34</v>
      </c>
      <c r="D38" s="97">
        <v>42</v>
      </c>
      <c r="E38" s="24"/>
      <c r="F38" s="24"/>
      <c r="G38" s="24"/>
      <c r="H38" s="98"/>
    </row>
    <row r="39" spans="1:8" ht="18" customHeight="1" x14ac:dyDescent="0.3">
      <c r="A39" s="49"/>
      <c r="B39" s="47" t="s">
        <v>82</v>
      </c>
      <c r="C39" s="97">
        <v>34.5</v>
      </c>
      <c r="D39" s="97">
        <v>46.5</v>
      </c>
      <c r="E39" s="24"/>
      <c r="F39" s="24"/>
      <c r="G39" s="24"/>
      <c r="H39" s="98"/>
    </row>
    <row r="40" spans="1:8" ht="18" customHeight="1" x14ac:dyDescent="0.3">
      <c r="A40" s="49"/>
      <c r="B40" s="47" t="s">
        <v>83</v>
      </c>
      <c r="C40" s="97">
        <v>34.5</v>
      </c>
      <c r="D40" s="97">
        <v>42.5</v>
      </c>
      <c r="E40" s="24"/>
      <c r="F40" s="24"/>
      <c r="G40" s="24"/>
      <c r="H40" s="98"/>
    </row>
    <row r="41" spans="1:8" ht="18" customHeight="1" x14ac:dyDescent="0.3">
      <c r="A41" s="49"/>
      <c r="B41" s="47" t="s">
        <v>84</v>
      </c>
      <c r="C41" s="97">
        <v>32.5</v>
      </c>
      <c r="D41" s="97">
        <v>39.5</v>
      </c>
      <c r="E41" s="24"/>
      <c r="F41" s="24"/>
      <c r="G41" s="24"/>
      <c r="H41" s="98"/>
    </row>
    <row r="42" spans="1:8" ht="18" customHeight="1" x14ac:dyDescent="0.3">
      <c r="A42" s="49"/>
      <c r="B42" s="47" t="s">
        <v>85</v>
      </c>
      <c r="C42" s="97">
        <v>34</v>
      </c>
      <c r="D42" s="97">
        <v>42</v>
      </c>
      <c r="E42" s="24"/>
      <c r="F42" s="24"/>
      <c r="G42" s="24"/>
      <c r="H42" s="98"/>
    </row>
    <row r="43" spans="1:8" ht="18" customHeight="1" x14ac:dyDescent="0.3">
      <c r="A43" s="49"/>
      <c r="B43" s="47" t="s">
        <v>86</v>
      </c>
      <c r="C43" s="97">
        <v>33.5</v>
      </c>
      <c r="D43" s="97">
        <v>42.5</v>
      </c>
      <c r="E43" s="24"/>
      <c r="F43" s="24"/>
      <c r="G43" s="24"/>
      <c r="H43" s="98"/>
    </row>
    <row r="44" spans="1:8" ht="18" customHeight="1" x14ac:dyDescent="0.3">
      <c r="A44" s="49"/>
      <c r="B44" s="47" t="s">
        <v>87</v>
      </c>
      <c r="C44" s="97">
        <v>33</v>
      </c>
      <c r="D44" s="97">
        <v>43</v>
      </c>
      <c r="E44" s="24"/>
      <c r="F44" s="24"/>
      <c r="G44" s="24"/>
      <c r="H44" s="98"/>
    </row>
    <row r="45" spans="1:8" ht="18" customHeight="1" x14ac:dyDescent="0.3">
      <c r="A45" s="49"/>
      <c r="B45" s="47" t="s">
        <v>88</v>
      </c>
      <c r="C45" s="97">
        <v>38</v>
      </c>
      <c r="D45" s="97">
        <v>48</v>
      </c>
      <c r="E45" s="24"/>
      <c r="F45" s="24"/>
      <c r="G45" s="24"/>
      <c r="H45" s="98"/>
    </row>
    <row r="46" spans="1:8" ht="18" customHeight="1" x14ac:dyDescent="0.3">
      <c r="A46" s="49"/>
      <c r="B46" s="47" t="s">
        <v>89</v>
      </c>
      <c r="C46" s="97">
        <v>36</v>
      </c>
      <c r="D46" s="97">
        <v>47</v>
      </c>
      <c r="E46" s="24"/>
      <c r="F46" s="24"/>
      <c r="G46" s="24"/>
      <c r="H46" s="98"/>
    </row>
    <row r="47" spans="1:8" ht="18" customHeight="1" x14ac:dyDescent="0.3">
      <c r="A47" s="49"/>
      <c r="B47" s="47" t="s">
        <v>90</v>
      </c>
      <c r="C47" s="97">
        <v>34</v>
      </c>
      <c r="D47" s="97">
        <v>37</v>
      </c>
      <c r="E47" s="24"/>
      <c r="F47" s="24"/>
      <c r="G47" s="24"/>
      <c r="H47" s="98"/>
    </row>
    <row r="48" spans="1:8" ht="18" customHeight="1" x14ac:dyDescent="0.3">
      <c r="A48" s="49"/>
      <c r="B48" s="47" t="s">
        <v>91</v>
      </c>
      <c r="C48" s="97">
        <v>32.5</v>
      </c>
      <c r="D48" s="97">
        <v>37.5</v>
      </c>
      <c r="E48" s="24"/>
      <c r="F48" s="24"/>
      <c r="G48" s="24"/>
      <c r="H48" s="98"/>
    </row>
    <row r="49" spans="1:8" ht="18" customHeight="1" x14ac:dyDescent="0.3">
      <c r="A49" s="49"/>
      <c r="B49" s="47" t="s">
        <v>92</v>
      </c>
      <c r="C49" s="97">
        <v>28.5</v>
      </c>
      <c r="D49" s="97">
        <v>31.5</v>
      </c>
      <c r="E49" s="24"/>
      <c r="F49" s="24"/>
      <c r="G49" s="24"/>
      <c r="H49" s="98"/>
    </row>
    <row r="50" spans="1:8" ht="18" customHeight="1" x14ac:dyDescent="0.3">
      <c r="A50" s="49"/>
      <c r="B50" s="47" t="s">
        <v>93</v>
      </c>
      <c r="C50" s="97">
        <v>33.5</v>
      </c>
      <c r="D50" s="97">
        <v>42.5</v>
      </c>
      <c r="E50" s="24"/>
      <c r="F50" s="24"/>
      <c r="G50" s="24"/>
      <c r="H50" s="98"/>
    </row>
    <row r="51" spans="1:8" ht="18" customHeight="1" x14ac:dyDescent="0.3">
      <c r="A51" s="49"/>
      <c r="B51" s="47" t="s">
        <v>94</v>
      </c>
      <c r="C51" s="97">
        <v>33</v>
      </c>
      <c r="D51" s="97">
        <v>37</v>
      </c>
      <c r="E51" s="24"/>
      <c r="F51" s="24"/>
      <c r="G51" s="24"/>
      <c r="H51" s="98"/>
    </row>
    <row r="52" spans="1:8" ht="15.6" x14ac:dyDescent="0.3">
      <c r="A52" s="101" t="s">
        <v>110</v>
      </c>
      <c r="B52" s="100"/>
      <c r="C52" s="100"/>
      <c r="D52" s="100"/>
      <c r="E52" s="100"/>
      <c r="F52" s="100"/>
      <c r="G52" s="100"/>
      <c r="H52" s="100"/>
    </row>
    <row r="53" spans="1:8" x14ac:dyDescent="0.3">
      <c r="A53" s="99"/>
      <c r="B53" s="99"/>
      <c r="C53" s="99"/>
      <c r="D53" s="99"/>
      <c r="E53" s="99"/>
      <c r="F53" s="99"/>
      <c r="G53" s="99"/>
      <c r="H53" s="99"/>
    </row>
    <row r="54" spans="1:8" x14ac:dyDescent="0.3">
      <c r="A54" s="113" t="s">
        <v>26</v>
      </c>
      <c r="B54" s="113"/>
      <c r="C54" s="113"/>
      <c r="D54" s="113"/>
      <c r="E54" s="114"/>
      <c r="F54" s="114"/>
      <c r="G54" s="114"/>
      <c r="H54" s="23"/>
    </row>
    <row r="55" spans="1:8" x14ac:dyDescent="0.3">
      <c r="A55" s="94"/>
      <c r="B55" s="94"/>
      <c r="C55" s="94"/>
      <c r="D55" s="94"/>
      <c r="E55" s="115"/>
      <c r="F55" s="115"/>
      <c r="G55" s="115"/>
      <c r="H55" s="94"/>
    </row>
    <row r="56" spans="1:8" x14ac:dyDescent="0.3">
      <c r="A56" s="94"/>
      <c r="B56" s="94"/>
      <c r="C56" s="94"/>
      <c r="D56" s="94"/>
      <c r="E56" s="94"/>
      <c r="F56" s="94"/>
      <c r="G56" s="94"/>
      <c r="H56" s="94"/>
    </row>
  </sheetData>
  <mergeCells count="18">
    <mergeCell ref="A10:E10"/>
    <mergeCell ref="F1:H1"/>
    <mergeCell ref="A3:E4"/>
    <mergeCell ref="A5:E6"/>
    <mergeCell ref="A8:E8"/>
    <mergeCell ref="A9:E9"/>
    <mergeCell ref="E55:G55"/>
    <mergeCell ref="E13:H14"/>
    <mergeCell ref="A15:A16"/>
    <mergeCell ref="B15:B16"/>
    <mergeCell ref="C15:C16"/>
    <mergeCell ref="A54:D54"/>
    <mergeCell ref="E54:G54"/>
    <mergeCell ref="D15:D16"/>
    <mergeCell ref="E15:E16"/>
    <mergeCell ref="F15:F16"/>
    <mergeCell ref="G15:G16"/>
    <mergeCell ref="H15:H16"/>
  </mergeCells>
  <pageMargins left="0.7" right="0.7" top="0.75" bottom="0.75" header="0.3" footer="0.3"/>
  <pageSetup paperSize="9" orientation="portrait" horizontalDpi="4294967294" verticalDpi="4294967294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6"/>
  <sheetViews>
    <sheetView workbookViewId="0">
      <selection activeCell="G43" sqref="G43"/>
    </sheetView>
  </sheetViews>
  <sheetFormatPr defaultRowHeight="14.4" x14ac:dyDescent="0.3"/>
  <cols>
    <col min="1" max="1" width="13.88671875" customWidth="1"/>
    <col min="2" max="2" width="16" customWidth="1"/>
    <col min="4" max="5" width="9.6640625" customWidth="1"/>
    <col min="6" max="6" width="8.88671875" customWidth="1"/>
    <col min="7" max="8" width="9.6640625" customWidth="1"/>
  </cols>
  <sheetData>
    <row r="1" spans="1:8" x14ac:dyDescent="0.3">
      <c r="A1" s="50"/>
      <c r="B1" s="50"/>
      <c r="C1" s="50"/>
      <c r="D1" s="50"/>
      <c r="E1" s="50"/>
      <c r="F1" s="109" t="s">
        <v>18</v>
      </c>
      <c r="G1" s="109"/>
      <c r="H1" s="109"/>
    </row>
    <row r="2" spans="1:8" ht="24.6" x14ac:dyDescent="0.3">
      <c r="A2" s="50"/>
      <c r="B2" s="50"/>
      <c r="C2" s="17"/>
      <c r="D2" s="18"/>
      <c r="E2" s="18"/>
      <c r="F2" s="19" t="s">
        <v>19</v>
      </c>
      <c r="G2" s="19" t="s">
        <v>6</v>
      </c>
      <c r="H2" s="19" t="s">
        <v>20</v>
      </c>
    </row>
    <row r="3" spans="1:8" x14ac:dyDescent="0.3">
      <c r="A3" s="110" t="s">
        <v>21</v>
      </c>
      <c r="B3" s="110"/>
      <c r="C3" s="110"/>
      <c r="D3" s="110"/>
      <c r="E3" s="110"/>
      <c r="F3" s="20" t="s">
        <v>48</v>
      </c>
      <c r="G3" s="20" t="s">
        <v>12</v>
      </c>
      <c r="H3" s="21">
        <v>4</v>
      </c>
    </row>
    <row r="4" spans="1:8" x14ac:dyDescent="0.3">
      <c r="A4" s="110"/>
      <c r="B4" s="110"/>
      <c r="C4" s="110"/>
      <c r="D4" s="110"/>
      <c r="E4" s="110"/>
      <c r="F4" s="20" t="s">
        <v>49</v>
      </c>
      <c r="G4" s="20" t="s">
        <v>7</v>
      </c>
      <c r="H4" s="21">
        <v>3.75</v>
      </c>
    </row>
    <row r="5" spans="1:8" x14ac:dyDescent="0.3">
      <c r="A5" s="111" t="s">
        <v>22</v>
      </c>
      <c r="B5" s="111"/>
      <c r="C5" s="111"/>
      <c r="D5" s="111"/>
      <c r="E5" s="111"/>
      <c r="F5" s="20" t="s">
        <v>50</v>
      </c>
      <c r="G5" s="20" t="s">
        <v>13</v>
      </c>
      <c r="H5" s="21">
        <v>3.5</v>
      </c>
    </row>
    <row r="6" spans="1:8" x14ac:dyDescent="0.3">
      <c r="A6" s="111"/>
      <c r="B6" s="111"/>
      <c r="C6" s="111"/>
      <c r="D6" s="111"/>
      <c r="E6" s="111"/>
      <c r="F6" s="20" t="s">
        <v>51</v>
      </c>
      <c r="G6" s="20" t="s">
        <v>14</v>
      </c>
      <c r="H6" s="21">
        <v>3.25</v>
      </c>
    </row>
    <row r="7" spans="1:8" ht="15.6" x14ac:dyDescent="0.3">
      <c r="A7" s="22"/>
      <c r="B7" s="22"/>
      <c r="C7" s="22"/>
      <c r="D7" s="22"/>
      <c r="E7" s="22"/>
      <c r="F7" s="20" t="s">
        <v>52</v>
      </c>
      <c r="G7" s="20" t="s">
        <v>8</v>
      </c>
      <c r="H7" s="21">
        <v>3</v>
      </c>
    </row>
    <row r="8" spans="1:8" x14ac:dyDescent="0.3">
      <c r="A8" s="108" t="s">
        <v>23</v>
      </c>
      <c r="B8" s="108"/>
      <c r="C8" s="108"/>
      <c r="D8" s="108"/>
      <c r="E8" s="108"/>
      <c r="F8" s="20" t="s">
        <v>53</v>
      </c>
      <c r="G8" s="20" t="s">
        <v>15</v>
      </c>
      <c r="H8" s="21">
        <v>2.75</v>
      </c>
    </row>
    <row r="9" spans="1:8" x14ac:dyDescent="0.3">
      <c r="A9" s="112"/>
      <c r="B9" s="112"/>
      <c r="C9" s="112"/>
      <c r="D9" s="112"/>
      <c r="E9" s="112"/>
      <c r="F9" s="20" t="s">
        <v>54</v>
      </c>
      <c r="G9" s="20" t="s">
        <v>16</v>
      </c>
      <c r="H9" s="21">
        <v>2.5</v>
      </c>
    </row>
    <row r="10" spans="1:8" x14ac:dyDescent="0.3">
      <c r="A10" s="108"/>
      <c r="B10" s="108"/>
      <c r="C10" s="108"/>
      <c r="D10" s="108"/>
      <c r="E10" s="108"/>
      <c r="F10" s="20" t="s">
        <v>55</v>
      </c>
      <c r="G10" s="20" t="s">
        <v>9</v>
      </c>
      <c r="H10" s="21">
        <v>2.25</v>
      </c>
    </row>
    <row r="11" spans="1:8" ht="15.6" x14ac:dyDescent="0.3">
      <c r="A11" s="50"/>
      <c r="B11" s="50"/>
      <c r="C11" s="22"/>
      <c r="D11" s="22"/>
      <c r="E11" s="22"/>
      <c r="F11" s="20" t="s">
        <v>56</v>
      </c>
      <c r="G11" s="20" t="s">
        <v>10</v>
      </c>
      <c r="H11" s="21">
        <v>2</v>
      </c>
    </row>
    <row r="12" spans="1:8" x14ac:dyDescent="0.3">
      <c r="A12" s="94"/>
      <c r="B12" s="95"/>
      <c r="C12" s="95"/>
      <c r="D12" s="95"/>
      <c r="E12" s="95"/>
      <c r="F12" s="20" t="s">
        <v>57</v>
      </c>
      <c r="G12" s="20" t="s">
        <v>11</v>
      </c>
      <c r="H12" s="21">
        <v>0</v>
      </c>
    </row>
    <row r="13" spans="1:8" ht="15" customHeight="1" x14ac:dyDescent="0.3">
      <c r="A13" s="95" t="s">
        <v>120</v>
      </c>
      <c r="B13" s="50"/>
      <c r="C13" s="50"/>
      <c r="D13" s="50"/>
      <c r="E13" s="116" t="s">
        <v>125</v>
      </c>
      <c r="F13" s="116"/>
      <c r="G13" s="116"/>
      <c r="H13" s="116"/>
    </row>
    <row r="14" spans="1:8" x14ac:dyDescent="0.3">
      <c r="A14" s="95"/>
      <c r="B14" s="50"/>
      <c r="C14" s="50"/>
      <c r="D14" s="50"/>
      <c r="E14" s="117"/>
      <c r="F14" s="117"/>
      <c r="G14" s="117"/>
      <c r="H14" s="117"/>
    </row>
    <row r="15" spans="1:8" ht="23.25" customHeight="1" x14ac:dyDescent="0.3">
      <c r="A15" s="118" t="s">
        <v>46</v>
      </c>
      <c r="B15" s="118" t="s">
        <v>38</v>
      </c>
      <c r="C15" s="119" t="s">
        <v>33</v>
      </c>
      <c r="D15" s="118" t="s">
        <v>34</v>
      </c>
      <c r="E15" s="118"/>
      <c r="F15" s="118"/>
      <c r="G15" s="118"/>
      <c r="H15" s="118"/>
    </row>
    <row r="16" spans="1:8" ht="81" customHeight="1" x14ac:dyDescent="0.3">
      <c r="A16" s="118"/>
      <c r="B16" s="118"/>
      <c r="C16" s="119"/>
      <c r="D16" s="96" t="s">
        <v>95</v>
      </c>
      <c r="E16" s="96" t="s">
        <v>96</v>
      </c>
      <c r="F16" s="96" t="s">
        <v>24</v>
      </c>
      <c r="G16" s="77" t="s">
        <v>97</v>
      </c>
      <c r="H16" s="96" t="s">
        <v>25</v>
      </c>
    </row>
    <row r="17" spans="1:8" ht="18" customHeight="1" x14ac:dyDescent="0.3">
      <c r="A17" s="49"/>
      <c r="B17" s="47" t="s">
        <v>60</v>
      </c>
      <c r="C17" s="97">
        <v>27</v>
      </c>
      <c r="D17" s="97">
        <v>35</v>
      </c>
      <c r="E17" s="24">
        <v>42</v>
      </c>
      <c r="F17" s="24">
        <f>ABS(E17-D17)</f>
        <v>7</v>
      </c>
      <c r="G17" s="24"/>
      <c r="H17" s="24">
        <f>(E17+D17)/2</f>
        <v>38.5</v>
      </c>
    </row>
    <row r="18" spans="1:8" ht="18" customHeight="1" x14ac:dyDescent="0.3">
      <c r="A18" s="49"/>
      <c r="B18" s="47" t="s">
        <v>61</v>
      </c>
      <c r="C18" s="97">
        <v>28.5</v>
      </c>
      <c r="D18" s="97">
        <v>34</v>
      </c>
      <c r="E18" s="24">
        <v>41</v>
      </c>
      <c r="F18" s="24">
        <f t="shared" ref="F18:F51" si="0">ABS(E18-D18)</f>
        <v>7</v>
      </c>
      <c r="G18" s="24"/>
      <c r="H18" s="24">
        <f t="shared" ref="H18:H51" si="1">(E18+D18)/2</f>
        <v>37.5</v>
      </c>
    </row>
    <row r="19" spans="1:8" ht="18" customHeight="1" x14ac:dyDescent="0.3">
      <c r="A19" s="49"/>
      <c r="B19" s="47" t="s">
        <v>62</v>
      </c>
      <c r="C19" s="97">
        <v>28</v>
      </c>
      <c r="D19" s="97">
        <v>33</v>
      </c>
      <c r="E19" s="24">
        <v>36</v>
      </c>
      <c r="F19" s="24">
        <f t="shared" si="0"/>
        <v>3</v>
      </c>
      <c r="G19" s="24"/>
      <c r="H19" s="24">
        <f t="shared" si="1"/>
        <v>34.5</v>
      </c>
    </row>
    <row r="20" spans="1:8" ht="18" customHeight="1" x14ac:dyDescent="0.3">
      <c r="A20" s="49"/>
      <c r="B20" s="47" t="s">
        <v>63</v>
      </c>
      <c r="C20" s="97">
        <v>28</v>
      </c>
      <c r="D20" s="97">
        <v>33</v>
      </c>
      <c r="E20" s="24">
        <v>36</v>
      </c>
      <c r="F20" s="24">
        <f t="shared" si="0"/>
        <v>3</v>
      </c>
      <c r="G20" s="24"/>
      <c r="H20" s="24">
        <f t="shared" si="1"/>
        <v>34.5</v>
      </c>
    </row>
    <row r="21" spans="1:8" ht="18" customHeight="1" x14ac:dyDescent="0.3">
      <c r="A21" s="49"/>
      <c r="B21" s="47" t="s">
        <v>64</v>
      </c>
      <c r="C21" s="97">
        <v>29.5</v>
      </c>
      <c r="D21" s="97">
        <v>44</v>
      </c>
      <c r="E21" s="24">
        <v>45</v>
      </c>
      <c r="F21" s="24">
        <f t="shared" si="0"/>
        <v>1</v>
      </c>
      <c r="G21" s="24"/>
      <c r="H21" s="24">
        <f t="shared" si="1"/>
        <v>44.5</v>
      </c>
    </row>
    <row r="22" spans="1:8" ht="18" customHeight="1" x14ac:dyDescent="0.3">
      <c r="A22" s="49"/>
      <c r="B22" s="47" t="s">
        <v>65</v>
      </c>
      <c r="C22" s="97">
        <v>34.5</v>
      </c>
      <c r="D22" s="97">
        <v>44</v>
      </c>
      <c r="E22" s="24">
        <v>47</v>
      </c>
      <c r="F22" s="24">
        <f t="shared" si="0"/>
        <v>3</v>
      </c>
      <c r="G22" s="24"/>
      <c r="H22" s="24">
        <f t="shared" si="1"/>
        <v>45.5</v>
      </c>
    </row>
    <row r="23" spans="1:8" ht="18" customHeight="1" x14ac:dyDescent="0.3">
      <c r="A23" s="49"/>
      <c r="B23" s="47" t="s">
        <v>66</v>
      </c>
      <c r="C23" s="97">
        <v>32.5</v>
      </c>
      <c r="D23" s="97">
        <v>38</v>
      </c>
      <c r="E23" s="24">
        <v>43</v>
      </c>
      <c r="F23" s="24">
        <f t="shared" si="0"/>
        <v>5</v>
      </c>
      <c r="G23" s="24"/>
      <c r="H23" s="24">
        <f t="shared" si="1"/>
        <v>40.5</v>
      </c>
    </row>
    <row r="24" spans="1:8" ht="18" customHeight="1" x14ac:dyDescent="0.3">
      <c r="A24" s="49"/>
      <c r="B24" s="47" t="s">
        <v>67</v>
      </c>
      <c r="C24" s="97">
        <v>31</v>
      </c>
      <c r="D24" s="97">
        <v>40</v>
      </c>
      <c r="E24" s="24">
        <v>42</v>
      </c>
      <c r="F24" s="24">
        <f t="shared" si="0"/>
        <v>2</v>
      </c>
      <c r="G24" s="24"/>
      <c r="H24" s="24">
        <f t="shared" si="1"/>
        <v>41</v>
      </c>
    </row>
    <row r="25" spans="1:8" ht="18" customHeight="1" x14ac:dyDescent="0.3">
      <c r="A25" s="49"/>
      <c r="B25" s="47" t="s">
        <v>68</v>
      </c>
      <c r="C25" s="97">
        <v>29.5</v>
      </c>
      <c r="D25" s="97">
        <v>35</v>
      </c>
      <c r="E25" s="24">
        <v>40</v>
      </c>
      <c r="F25" s="24">
        <f t="shared" si="0"/>
        <v>5</v>
      </c>
      <c r="G25" s="24"/>
      <c r="H25" s="24">
        <f t="shared" si="1"/>
        <v>37.5</v>
      </c>
    </row>
    <row r="26" spans="1:8" ht="18" customHeight="1" x14ac:dyDescent="0.3">
      <c r="A26" s="49"/>
      <c r="B26" s="47" t="s">
        <v>69</v>
      </c>
      <c r="C26" s="97">
        <v>27</v>
      </c>
      <c r="D26" s="97">
        <v>31</v>
      </c>
      <c r="E26" s="24">
        <v>39</v>
      </c>
      <c r="F26" s="24">
        <f t="shared" si="0"/>
        <v>8</v>
      </c>
      <c r="G26" s="24"/>
      <c r="H26" s="24">
        <f t="shared" si="1"/>
        <v>35</v>
      </c>
    </row>
    <row r="27" spans="1:8" ht="18" customHeight="1" x14ac:dyDescent="0.3">
      <c r="A27" s="49"/>
      <c r="B27" s="47" t="s">
        <v>70</v>
      </c>
      <c r="C27" s="97">
        <v>36</v>
      </c>
      <c r="D27" s="97">
        <v>48</v>
      </c>
      <c r="E27" s="24">
        <v>48</v>
      </c>
      <c r="F27" s="24">
        <f t="shared" si="0"/>
        <v>0</v>
      </c>
      <c r="G27" s="24"/>
      <c r="H27" s="24">
        <f t="shared" si="1"/>
        <v>48</v>
      </c>
    </row>
    <row r="28" spans="1:8" ht="18" customHeight="1" x14ac:dyDescent="0.3">
      <c r="A28" s="49"/>
      <c r="B28" s="47" t="s">
        <v>71</v>
      </c>
      <c r="C28" s="97">
        <v>32.5</v>
      </c>
      <c r="D28" s="97">
        <v>43</v>
      </c>
      <c r="E28" s="24">
        <v>45</v>
      </c>
      <c r="F28" s="24">
        <f t="shared" si="0"/>
        <v>2</v>
      </c>
      <c r="G28" s="24"/>
      <c r="H28" s="24">
        <f t="shared" si="1"/>
        <v>44</v>
      </c>
    </row>
    <row r="29" spans="1:8" ht="18" customHeight="1" x14ac:dyDescent="0.3">
      <c r="A29" s="49"/>
      <c r="B29" s="47" t="s">
        <v>72</v>
      </c>
      <c r="C29" s="97">
        <v>31</v>
      </c>
      <c r="D29" s="97">
        <v>44</v>
      </c>
      <c r="E29" s="24">
        <v>45</v>
      </c>
      <c r="F29" s="24">
        <f t="shared" si="0"/>
        <v>1</v>
      </c>
      <c r="G29" s="24"/>
      <c r="H29" s="24">
        <f t="shared" si="1"/>
        <v>44.5</v>
      </c>
    </row>
    <row r="30" spans="1:8" ht="18" customHeight="1" x14ac:dyDescent="0.3">
      <c r="A30" s="49"/>
      <c r="B30" s="47" t="s">
        <v>73</v>
      </c>
      <c r="C30" s="97">
        <v>29</v>
      </c>
      <c r="D30" s="97">
        <v>40</v>
      </c>
      <c r="E30" s="24">
        <v>44</v>
      </c>
      <c r="F30" s="24">
        <f t="shared" si="0"/>
        <v>4</v>
      </c>
      <c r="G30" s="24"/>
      <c r="H30" s="24">
        <f t="shared" si="1"/>
        <v>42</v>
      </c>
    </row>
    <row r="31" spans="1:8" ht="18" customHeight="1" x14ac:dyDescent="0.3">
      <c r="A31" s="49"/>
      <c r="B31" s="47" t="s">
        <v>74</v>
      </c>
      <c r="C31" s="97">
        <v>32</v>
      </c>
      <c r="D31" s="97">
        <v>47</v>
      </c>
      <c r="E31" s="24">
        <v>49</v>
      </c>
      <c r="F31" s="24">
        <f t="shared" si="0"/>
        <v>2</v>
      </c>
      <c r="G31" s="24"/>
      <c r="H31" s="24">
        <f t="shared" si="1"/>
        <v>48</v>
      </c>
    </row>
    <row r="32" spans="1:8" ht="18" customHeight="1" x14ac:dyDescent="0.3">
      <c r="A32" s="49"/>
      <c r="B32" s="47" t="s">
        <v>75</v>
      </c>
      <c r="C32" s="97">
        <v>34</v>
      </c>
      <c r="D32" s="97">
        <v>39</v>
      </c>
      <c r="E32" s="24">
        <v>45</v>
      </c>
      <c r="F32" s="24">
        <f t="shared" si="0"/>
        <v>6</v>
      </c>
      <c r="G32" s="24"/>
      <c r="H32" s="24">
        <f t="shared" si="1"/>
        <v>42</v>
      </c>
    </row>
    <row r="33" spans="1:8" ht="18" customHeight="1" x14ac:dyDescent="0.3">
      <c r="A33" s="49"/>
      <c r="B33" s="47" t="s">
        <v>76</v>
      </c>
      <c r="C33" s="97">
        <v>30</v>
      </c>
      <c r="D33" s="97">
        <v>33</v>
      </c>
      <c r="E33" s="24">
        <v>35</v>
      </c>
      <c r="F33" s="24">
        <f t="shared" si="0"/>
        <v>2</v>
      </c>
      <c r="G33" s="24"/>
      <c r="H33" s="24">
        <f t="shared" si="1"/>
        <v>34</v>
      </c>
    </row>
    <row r="34" spans="1:8" ht="18" customHeight="1" x14ac:dyDescent="0.3">
      <c r="A34" s="49"/>
      <c r="B34" s="47" t="s">
        <v>77</v>
      </c>
      <c r="C34" s="97">
        <v>30</v>
      </c>
      <c r="D34" s="97">
        <v>42</v>
      </c>
      <c r="E34" s="24">
        <v>45</v>
      </c>
      <c r="F34" s="24">
        <f t="shared" si="0"/>
        <v>3</v>
      </c>
      <c r="G34" s="24"/>
      <c r="H34" s="24">
        <f t="shared" si="1"/>
        <v>43.5</v>
      </c>
    </row>
    <row r="35" spans="1:8" ht="18" customHeight="1" x14ac:dyDescent="0.3">
      <c r="A35" s="49"/>
      <c r="B35" s="47" t="s">
        <v>78</v>
      </c>
      <c r="C35" s="97">
        <v>27.5</v>
      </c>
      <c r="D35" s="97">
        <v>35</v>
      </c>
      <c r="E35" s="24">
        <v>39</v>
      </c>
      <c r="F35" s="24">
        <f t="shared" si="0"/>
        <v>4</v>
      </c>
      <c r="G35" s="24"/>
      <c r="H35" s="24">
        <f t="shared" si="1"/>
        <v>37</v>
      </c>
    </row>
    <row r="36" spans="1:8" ht="18" customHeight="1" x14ac:dyDescent="0.3">
      <c r="A36" s="49"/>
      <c r="B36" s="47" t="s">
        <v>79</v>
      </c>
      <c r="C36" s="97">
        <v>32.5</v>
      </c>
      <c r="D36" s="97">
        <v>43</v>
      </c>
      <c r="E36" s="24">
        <v>44</v>
      </c>
      <c r="F36" s="24">
        <f t="shared" si="0"/>
        <v>1</v>
      </c>
      <c r="G36" s="24"/>
      <c r="H36" s="24">
        <f t="shared" si="1"/>
        <v>43.5</v>
      </c>
    </row>
    <row r="37" spans="1:8" ht="18" customHeight="1" x14ac:dyDescent="0.3">
      <c r="A37" s="49"/>
      <c r="B37" s="47" t="s">
        <v>80</v>
      </c>
      <c r="C37" s="97">
        <v>29.5</v>
      </c>
      <c r="D37" s="97">
        <v>40</v>
      </c>
      <c r="E37" s="24">
        <v>43</v>
      </c>
      <c r="F37" s="24">
        <f t="shared" si="0"/>
        <v>3</v>
      </c>
      <c r="G37" s="24"/>
      <c r="H37" s="24">
        <f t="shared" si="1"/>
        <v>41.5</v>
      </c>
    </row>
    <row r="38" spans="1:8" ht="18" customHeight="1" x14ac:dyDescent="0.3">
      <c r="A38" s="49"/>
      <c r="B38" s="47" t="s">
        <v>81</v>
      </c>
      <c r="C38" s="97">
        <v>31</v>
      </c>
      <c r="D38" s="97">
        <v>38</v>
      </c>
      <c r="E38" s="24">
        <v>41</v>
      </c>
      <c r="F38" s="24">
        <f t="shared" si="0"/>
        <v>3</v>
      </c>
      <c r="G38" s="24"/>
      <c r="H38" s="24">
        <f t="shared" si="1"/>
        <v>39.5</v>
      </c>
    </row>
    <row r="39" spans="1:8" ht="18" customHeight="1" x14ac:dyDescent="0.3">
      <c r="A39" s="49"/>
      <c r="B39" s="47" t="s">
        <v>82</v>
      </c>
      <c r="C39" s="97">
        <v>32.5</v>
      </c>
      <c r="D39" s="97">
        <v>43</v>
      </c>
      <c r="E39" s="24">
        <v>44</v>
      </c>
      <c r="F39" s="24">
        <f t="shared" si="0"/>
        <v>1</v>
      </c>
      <c r="G39" s="24"/>
      <c r="H39" s="24">
        <f t="shared" si="1"/>
        <v>43.5</v>
      </c>
    </row>
    <row r="40" spans="1:8" ht="18" customHeight="1" x14ac:dyDescent="0.3">
      <c r="A40" s="49"/>
      <c r="B40" s="47" t="s">
        <v>83</v>
      </c>
      <c r="C40" s="97">
        <v>31.5</v>
      </c>
      <c r="D40" s="97">
        <v>43</v>
      </c>
      <c r="E40" s="24">
        <v>45</v>
      </c>
      <c r="F40" s="24">
        <f t="shared" si="0"/>
        <v>2</v>
      </c>
      <c r="G40" s="24"/>
      <c r="H40" s="24">
        <f t="shared" si="1"/>
        <v>44</v>
      </c>
    </row>
    <row r="41" spans="1:8" ht="18" customHeight="1" x14ac:dyDescent="0.3">
      <c r="A41" s="49"/>
      <c r="B41" s="47" t="s">
        <v>84</v>
      </c>
      <c r="C41" s="97">
        <v>28</v>
      </c>
      <c r="D41" s="97">
        <v>37</v>
      </c>
      <c r="E41" s="24">
        <v>42</v>
      </c>
      <c r="F41" s="24">
        <f t="shared" si="0"/>
        <v>5</v>
      </c>
      <c r="G41" s="24"/>
      <c r="H41" s="24">
        <f t="shared" si="1"/>
        <v>39.5</v>
      </c>
    </row>
    <row r="42" spans="1:8" ht="18" customHeight="1" x14ac:dyDescent="0.3">
      <c r="A42" s="49"/>
      <c r="B42" s="47" t="s">
        <v>85</v>
      </c>
      <c r="C42" s="97">
        <v>32</v>
      </c>
      <c r="D42" s="97">
        <v>39</v>
      </c>
      <c r="E42" s="24">
        <v>41</v>
      </c>
      <c r="F42" s="24">
        <f t="shared" si="0"/>
        <v>2</v>
      </c>
      <c r="G42" s="24"/>
      <c r="H42" s="24">
        <f t="shared" si="1"/>
        <v>40</v>
      </c>
    </row>
    <row r="43" spans="1:8" ht="18" customHeight="1" x14ac:dyDescent="0.3">
      <c r="A43" s="49"/>
      <c r="B43" s="47" t="s">
        <v>86</v>
      </c>
      <c r="C43" s="97">
        <v>36</v>
      </c>
      <c r="D43" s="97">
        <v>42</v>
      </c>
      <c r="E43" s="24">
        <v>44</v>
      </c>
      <c r="F43" s="24">
        <f t="shared" si="0"/>
        <v>2</v>
      </c>
      <c r="G43" s="24"/>
      <c r="H43" s="24">
        <f t="shared" si="1"/>
        <v>43</v>
      </c>
    </row>
    <row r="44" spans="1:8" ht="18" customHeight="1" x14ac:dyDescent="0.3">
      <c r="A44" s="49"/>
      <c r="B44" s="47" t="s">
        <v>87</v>
      </c>
      <c r="C44" s="97">
        <v>31.5</v>
      </c>
      <c r="D44" s="97">
        <v>41</v>
      </c>
      <c r="E44" s="24">
        <v>46</v>
      </c>
      <c r="F44" s="24">
        <f t="shared" si="0"/>
        <v>5</v>
      </c>
      <c r="G44" s="24"/>
      <c r="H44" s="24">
        <f t="shared" si="1"/>
        <v>43.5</v>
      </c>
    </row>
    <row r="45" spans="1:8" ht="18" customHeight="1" x14ac:dyDescent="0.3">
      <c r="A45" s="49"/>
      <c r="B45" s="47" t="s">
        <v>88</v>
      </c>
      <c r="C45" s="97">
        <v>31</v>
      </c>
      <c r="D45" s="97">
        <v>37</v>
      </c>
      <c r="E45" s="24">
        <v>43</v>
      </c>
      <c r="F45" s="24">
        <f t="shared" si="0"/>
        <v>6</v>
      </c>
      <c r="G45" s="24"/>
      <c r="H45" s="24">
        <f t="shared" si="1"/>
        <v>40</v>
      </c>
    </row>
    <row r="46" spans="1:8" ht="18" customHeight="1" x14ac:dyDescent="0.3">
      <c r="A46" s="49"/>
      <c r="B46" s="47" t="s">
        <v>89</v>
      </c>
      <c r="C46" s="97">
        <v>32.5</v>
      </c>
      <c r="D46" s="97">
        <v>43</v>
      </c>
      <c r="E46" s="24">
        <v>46</v>
      </c>
      <c r="F46" s="24">
        <f t="shared" si="0"/>
        <v>3</v>
      </c>
      <c r="G46" s="24"/>
      <c r="H46" s="24">
        <f t="shared" si="1"/>
        <v>44.5</v>
      </c>
    </row>
    <row r="47" spans="1:8" ht="18" customHeight="1" x14ac:dyDescent="0.3">
      <c r="A47" s="49"/>
      <c r="B47" s="47" t="s">
        <v>90</v>
      </c>
      <c r="C47" s="97">
        <v>30.5</v>
      </c>
      <c r="D47" s="97">
        <v>34</v>
      </c>
      <c r="E47" s="24">
        <v>39</v>
      </c>
      <c r="F47" s="24">
        <f t="shared" si="0"/>
        <v>5</v>
      </c>
      <c r="G47" s="24"/>
      <c r="H47" s="24">
        <f t="shared" si="1"/>
        <v>36.5</v>
      </c>
    </row>
    <row r="48" spans="1:8" ht="18" customHeight="1" x14ac:dyDescent="0.3">
      <c r="A48" s="49"/>
      <c r="B48" s="47" t="s">
        <v>91</v>
      </c>
      <c r="C48" s="97">
        <v>28</v>
      </c>
      <c r="D48" s="97">
        <v>37</v>
      </c>
      <c r="E48" s="24">
        <v>40</v>
      </c>
      <c r="F48" s="24">
        <f t="shared" si="0"/>
        <v>3</v>
      </c>
      <c r="G48" s="24"/>
      <c r="H48" s="24">
        <f t="shared" si="1"/>
        <v>38.5</v>
      </c>
    </row>
    <row r="49" spans="1:8" ht="18" customHeight="1" x14ac:dyDescent="0.3">
      <c r="A49" s="49"/>
      <c r="B49" s="47" t="s">
        <v>92</v>
      </c>
      <c r="C49" s="97">
        <v>27</v>
      </c>
      <c r="D49" s="97">
        <v>33</v>
      </c>
      <c r="E49" s="24">
        <v>39</v>
      </c>
      <c r="F49" s="24">
        <f t="shared" si="0"/>
        <v>6</v>
      </c>
      <c r="G49" s="24"/>
      <c r="H49" s="24">
        <f t="shared" si="1"/>
        <v>36</v>
      </c>
    </row>
    <row r="50" spans="1:8" ht="18" customHeight="1" x14ac:dyDescent="0.3">
      <c r="A50" s="49"/>
      <c r="B50" s="47" t="s">
        <v>93</v>
      </c>
      <c r="C50" s="97">
        <v>29.5</v>
      </c>
      <c r="D50" s="97">
        <v>34</v>
      </c>
      <c r="E50" s="24">
        <v>38</v>
      </c>
      <c r="F50" s="24">
        <f t="shared" si="0"/>
        <v>4</v>
      </c>
      <c r="G50" s="24"/>
      <c r="H50" s="24">
        <f t="shared" si="1"/>
        <v>36</v>
      </c>
    </row>
    <row r="51" spans="1:8" ht="18" customHeight="1" x14ac:dyDescent="0.3">
      <c r="A51" s="49"/>
      <c r="B51" s="47" t="s">
        <v>94</v>
      </c>
      <c r="C51" s="97">
        <v>25</v>
      </c>
      <c r="D51" s="97">
        <v>31</v>
      </c>
      <c r="E51" s="24">
        <v>35</v>
      </c>
      <c r="F51" s="24">
        <f t="shared" si="0"/>
        <v>4</v>
      </c>
      <c r="G51" s="24"/>
      <c r="H51" s="24">
        <f t="shared" si="1"/>
        <v>33</v>
      </c>
    </row>
    <row r="52" spans="1:8" ht="15.6" x14ac:dyDescent="0.3">
      <c r="A52" s="101" t="s">
        <v>110</v>
      </c>
      <c r="B52" s="100"/>
      <c r="C52" s="100"/>
      <c r="D52" s="100"/>
      <c r="E52" s="100"/>
      <c r="F52" s="100"/>
      <c r="G52" s="100"/>
      <c r="H52" s="24"/>
    </row>
    <row r="53" spans="1:8" x14ac:dyDescent="0.3">
      <c r="A53" s="99"/>
      <c r="B53" s="99"/>
      <c r="C53" s="99"/>
      <c r="D53" s="99"/>
      <c r="E53" s="99"/>
      <c r="F53" s="99"/>
      <c r="G53" s="99"/>
      <c r="H53" s="99"/>
    </row>
    <row r="54" spans="1:8" x14ac:dyDescent="0.3">
      <c r="A54" s="113" t="s">
        <v>26</v>
      </c>
      <c r="B54" s="113"/>
      <c r="C54" s="113"/>
      <c r="D54" s="113"/>
      <c r="E54" s="114"/>
      <c r="F54" s="114"/>
      <c r="G54" s="114"/>
      <c r="H54" s="23"/>
    </row>
    <row r="55" spans="1:8" x14ac:dyDescent="0.3">
      <c r="A55" s="94"/>
      <c r="B55" s="94"/>
      <c r="C55" s="94"/>
      <c r="D55" s="94"/>
      <c r="E55" s="115"/>
      <c r="F55" s="115"/>
      <c r="G55" s="115"/>
      <c r="H55" s="94"/>
    </row>
    <row r="56" spans="1:8" x14ac:dyDescent="0.3">
      <c r="A56" s="94"/>
      <c r="B56" s="94"/>
      <c r="C56" s="94"/>
      <c r="D56" s="94"/>
      <c r="E56" s="94"/>
      <c r="F56" s="94"/>
      <c r="G56" s="94"/>
      <c r="H56" s="94"/>
    </row>
  </sheetData>
  <mergeCells count="14">
    <mergeCell ref="A10:E10"/>
    <mergeCell ref="F1:H1"/>
    <mergeCell ref="A3:E4"/>
    <mergeCell ref="A5:E6"/>
    <mergeCell ref="A8:E8"/>
    <mergeCell ref="A9:E9"/>
    <mergeCell ref="E55:G55"/>
    <mergeCell ref="E13:H14"/>
    <mergeCell ref="A15:A16"/>
    <mergeCell ref="B15:B16"/>
    <mergeCell ref="C15:C16"/>
    <mergeCell ref="D15:H15"/>
    <mergeCell ref="A54:D54"/>
    <mergeCell ref="E54:G54"/>
  </mergeCells>
  <conditionalFormatting sqref="F17:F51">
    <cfRule type="cellIs" dxfId="11" priority="1" operator="greaterThan">
      <formula>12</formula>
    </cfRule>
  </conditionalFormatting>
  <pageMargins left="0.7" right="0.7" top="0.75" bottom="0.75" header="0.3" footer="0.3"/>
  <pageSetup paperSize="9" orientation="portrait" horizontalDpi="4294967294" verticalDpi="4294967294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6"/>
  <sheetViews>
    <sheetView topLeftCell="A32" workbookViewId="0">
      <selection activeCell="A13" sqref="A13"/>
    </sheetView>
  </sheetViews>
  <sheetFormatPr defaultRowHeight="14.4" x14ac:dyDescent="0.3"/>
  <cols>
    <col min="1" max="1" width="13.88671875" customWidth="1"/>
    <col min="2" max="2" width="16" customWidth="1"/>
    <col min="4" max="5" width="9.6640625" customWidth="1"/>
    <col min="6" max="6" width="8.88671875" customWidth="1"/>
    <col min="7" max="8" width="9.6640625" customWidth="1"/>
  </cols>
  <sheetData>
    <row r="1" spans="1:8" x14ac:dyDescent="0.3">
      <c r="A1" s="50"/>
      <c r="B1" s="50"/>
      <c r="C1" s="50"/>
      <c r="D1" s="50"/>
      <c r="E1" s="50"/>
      <c r="F1" s="109" t="s">
        <v>18</v>
      </c>
      <c r="G1" s="109"/>
      <c r="H1" s="109"/>
    </row>
    <row r="2" spans="1:8" ht="24.6" x14ac:dyDescent="0.3">
      <c r="A2" s="50"/>
      <c r="B2" s="50"/>
      <c r="C2" s="17"/>
      <c r="D2" s="18"/>
      <c r="E2" s="18"/>
      <c r="F2" s="19" t="s">
        <v>19</v>
      </c>
      <c r="G2" s="19" t="s">
        <v>6</v>
      </c>
      <c r="H2" s="19" t="s">
        <v>20</v>
      </c>
    </row>
    <row r="3" spans="1:8" x14ac:dyDescent="0.3">
      <c r="A3" s="110" t="s">
        <v>21</v>
      </c>
      <c r="B3" s="110"/>
      <c r="C3" s="110"/>
      <c r="D3" s="110"/>
      <c r="E3" s="110"/>
      <c r="F3" s="20" t="s">
        <v>48</v>
      </c>
      <c r="G3" s="20" t="s">
        <v>12</v>
      </c>
      <c r="H3" s="21">
        <v>4</v>
      </c>
    </row>
    <row r="4" spans="1:8" x14ac:dyDescent="0.3">
      <c r="A4" s="110"/>
      <c r="B4" s="110"/>
      <c r="C4" s="110"/>
      <c r="D4" s="110"/>
      <c r="E4" s="110"/>
      <c r="F4" s="20" t="s">
        <v>49</v>
      </c>
      <c r="G4" s="20" t="s">
        <v>7</v>
      </c>
      <c r="H4" s="21">
        <v>3.75</v>
      </c>
    </row>
    <row r="5" spans="1:8" x14ac:dyDescent="0.3">
      <c r="A5" s="111" t="s">
        <v>22</v>
      </c>
      <c r="B5" s="111"/>
      <c r="C5" s="111"/>
      <c r="D5" s="111"/>
      <c r="E5" s="111"/>
      <c r="F5" s="20" t="s">
        <v>50</v>
      </c>
      <c r="G5" s="20" t="s">
        <v>13</v>
      </c>
      <c r="H5" s="21">
        <v>3.5</v>
      </c>
    </row>
    <row r="6" spans="1:8" x14ac:dyDescent="0.3">
      <c r="A6" s="111"/>
      <c r="B6" s="111"/>
      <c r="C6" s="111"/>
      <c r="D6" s="111"/>
      <c r="E6" s="111"/>
      <c r="F6" s="20" t="s">
        <v>51</v>
      </c>
      <c r="G6" s="20" t="s">
        <v>14</v>
      </c>
      <c r="H6" s="21">
        <v>3.25</v>
      </c>
    </row>
    <row r="7" spans="1:8" ht="15.6" x14ac:dyDescent="0.3">
      <c r="A7" s="22"/>
      <c r="B7" s="22"/>
      <c r="C7" s="22"/>
      <c r="D7" s="22"/>
      <c r="E7" s="22"/>
      <c r="F7" s="20" t="s">
        <v>52</v>
      </c>
      <c r="G7" s="20" t="s">
        <v>8</v>
      </c>
      <c r="H7" s="21">
        <v>3</v>
      </c>
    </row>
    <row r="8" spans="1:8" x14ac:dyDescent="0.3">
      <c r="A8" s="108" t="s">
        <v>23</v>
      </c>
      <c r="B8" s="108"/>
      <c r="C8" s="108"/>
      <c r="D8" s="108"/>
      <c r="E8" s="108"/>
      <c r="F8" s="20" t="s">
        <v>53</v>
      </c>
      <c r="G8" s="20" t="s">
        <v>15</v>
      </c>
      <c r="H8" s="21">
        <v>2.75</v>
      </c>
    </row>
    <row r="9" spans="1:8" x14ac:dyDescent="0.3">
      <c r="A9" s="112"/>
      <c r="B9" s="112"/>
      <c r="C9" s="112"/>
      <c r="D9" s="112"/>
      <c r="E9" s="112"/>
      <c r="F9" s="20" t="s">
        <v>54</v>
      </c>
      <c r="G9" s="20" t="s">
        <v>16</v>
      </c>
      <c r="H9" s="21">
        <v>2.5</v>
      </c>
    </row>
    <row r="10" spans="1:8" x14ac:dyDescent="0.3">
      <c r="A10" s="108"/>
      <c r="B10" s="108"/>
      <c r="C10" s="108"/>
      <c r="D10" s="108"/>
      <c r="E10" s="108"/>
      <c r="F10" s="20" t="s">
        <v>55</v>
      </c>
      <c r="G10" s="20" t="s">
        <v>9</v>
      </c>
      <c r="H10" s="21">
        <v>2.25</v>
      </c>
    </row>
    <row r="11" spans="1:8" ht="15.6" x14ac:dyDescent="0.3">
      <c r="A11" s="50"/>
      <c r="B11" s="50"/>
      <c r="C11" s="22"/>
      <c r="D11" s="22"/>
      <c r="E11" s="22"/>
      <c r="F11" s="20" t="s">
        <v>56</v>
      </c>
      <c r="G11" s="20" t="s">
        <v>10</v>
      </c>
      <c r="H11" s="21">
        <v>2</v>
      </c>
    </row>
    <row r="12" spans="1:8" x14ac:dyDescent="0.3">
      <c r="A12" s="94"/>
      <c r="B12" s="95"/>
      <c r="C12" s="95"/>
      <c r="D12" s="95"/>
      <c r="E12" s="95"/>
      <c r="F12" s="20" t="s">
        <v>57</v>
      </c>
      <c r="G12" s="20" t="s">
        <v>11</v>
      </c>
      <c r="H12" s="21">
        <v>0</v>
      </c>
    </row>
    <row r="13" spans="1:8" ht="15" customHeight="1" x14ac:dyDescent="0.3">
      <c r="A13" s="95" t="s">
        <v>124</v>
      </c>
      <c r="B13" s="50"/>
      <c r="C13" s="50"/>
      <c r="D13" s="50"/>
      <c r="E13" s="116" t="s">
        <v>125</v>
      </c>
      <c r="F13" s="116"/>
      <c r="G13" s="116"/>
      <c r="H13" s="116"/>
    </row>
    <row r="14" spans="1:8" x14ac:dyDescent="0.3">
      <c r="A14" s="95"/>
      <c r="B14" s="50"/>
      <c r="C14" s="50"/>
      <c r="D14" s="50"/>
      <c r="E14" s="117"/>
      <c r="F14" s="117"/>
      <c r="G14" s="117"/>
      <c r="H14" s="117"/>
    </row>
    <row r="15" spans="1:8" ht="23.25" customHeight="1" x14ac:dyDescent="0.3">
      <c r="A15" s="118" t="s">
        <v>46</v>
      </c>
      <c r="B15" s="118" t="s">
        <v>38</v>
      </c>
      <c r="C15" s="119" t="s">
        <v>33</v>
      </c>
      <c r="D15" s="120" t="s">
        <v>34</v>
      </c>
      <c r="E15" s="121"/>
      <c r="F15" s="121"/>
      <c r="G15" s="121"/>
      <c r="H15" s="121"/>
    </row>
    <row r="16" spans="1:8" ht="81" customHeight="1" x14ac:dyDescent="0.3">
      <c r="A16" s="118"/>
      <c r="B16" s="118"/>
      <c r="C16" s="119"/>
      <c r="D16" s="120"/>
      <c r="E16" s="122"/>
      <c r="F16" s="122"/>
      <c r="G16" s="122"/>
      <c r="H16" s="122"/>
    </row>
    <row r="17" spans="1:9" ht="18" customHeight="1" x14ac:dyDescent="0.3">
      <c r="A17" s="49"/>
      <c r="B17" s="47" t="s">
        <v>60</v>
      </c>
      <c r="C17" s="97">
        <v>32</v>
      </c>
      <c r="D17" s="97">
        <v>35</v>
      </c>
      <c r="E17" s="24"/>
      <c r="F17" s="24"/>
      <c r="G17" s="24"/>
      <c r="H17" s="98"/>
      <c r="I17" s="102"/>
    </row>
    <row r="18" spans="1:9" ht="18" customHeight="1" x14ac:dyDescent="0.3">
      <c r="A18" s="49"/>
      <c r="B18" s="47" t="s">
        <v>61</v>
      </c>
      <c r="C18" s="97">
        <v>32</v>
      </c>
      <c r="D18" s="97">
        <v>36</v>
      </c>
      <c r="E18" s="24"/>
      <c r="F18" s="24"/>
      <c r="G18" s="24"/>
      <c r="H18" s="98"/>
      <c r="I18" s="102"/>
    </row>
    <row r="19" spans="1:9" ht="18" customHeight="1" x14ac:dyDescent="0.3">
      <c r="A19" s="49"/>
      <c r="B19" s="47" t="s">
        <v>62</v>
      </c>
      <c r="C19" s="97">
        <v>32.5</v>
      </c>
      <c r="D19" s="97">
        <v>40</v>
      </c>
      <c r="E19" s="24"/>
      <c r="F19" s="24"/>
      <c r="G19" s="24"/>
      <c r="H19" s="98"/>
      <c r="I19" s="102"/>
    </row>
    <row r="20" spans="1:9" ht="18" customHeight="1" x14ac:dyDescent="0.3">
      <c r="A20" s="49"/>
      <c r="B20" s="47" t="s">
        <v>63</v>
      </c>
      <c r="C20" s="97">
        <v>32.5</v>
      </c>
      <c r="D20" s="97">
        <v>36</v>
      </c>
      <c r="E20" s="24"/>
      <c r="F20" s="24"/>
      <c r="G20" s="24"/>
      <c r="H20" s="98"/>
      <c r="I20" s="102"/>
    </row>
    <row r="21" spans="1:9" ht="18" customHeight="1" x14ac:dyDescent="0.3">
      <c r="A21" s="49"/>
      <c r="B21" s="47" t="s">
        <v>64</v>
      </c>
      <c r="C21" s="97">
        <v>35</v>
      </c>
      <c r="D21" s="97">
        <v>37.5</v>
      </c>
      <c r="E21" s="24"/>
      <c r="F21" s="24"/>
      <c r="G21" s="24"/>
      <c r="H21" s="98"/>
      <c r="I21" s="102"/>
    </row>
    <row r="22" spans="1:9" ht="18" customHeight="1" x14ac:dyDescent="0.3">
      <c r="A22" s="49"/>
      <c r="B22" s="47" t="s">
        <v>65</v>
      </c>
      <c r="C22" s="97">
        <v>35</v>
      </c>
      <c r="D22" s="97">
        <v>40.5</v>
      </c>
      <c r="E22" s="24"/>
      <c r="F22" s="24"/>
      <c r="G22" s="24"/>
      <c r="H22" s="98"/>
      <c r="I22" s="102"/>
    </row>
    <row r="23" spans="1:9" ht="18" customHeight="1" x14ac:dyDescent="0.3">
      <c r="A23" s="49"/>
      <c r="B23" s="47" t="s">
        <v>66</v>
      </c>
      <c r="C23" s="97">
        <v>34.5</v>
      </c>
      <c r="D23" s="97">
        <v>39</v>
      </c>
      <c r="E23" s="24"/>
      <c r="F23" s="24"/>
      <c r="G23" s="24"/>
      <c r="H23" s="98"/>
      <c r="I23" s="102"/>
    </row>
    <row r="24" spans="1:9" ht="18" customHeight="1" x14ac:dyDescent="0.3">
      <c r="A24" s="49"/>
      <c r="B24" s="47" t="s">
        <v>67</v>
      </c>
      <c r="C24" s="97">
        <v>34</v>
      </c>
      <c r="D24" s="97">
        <v>44</v>
      </c>
      <c r="E24" s="24"/>
      <c r="F24" s="24"/>
      <c r="G24" s="24"/>
      <c r="H24" s="98"/>
      <c r="I24" s="102"/>
    </row>
    <row r="25" spans="1:9" ht="18" customHeight="1" x14ac:dyDescent="0.3">
      <c r="A25" s="49"/>
      <c r="B25" s="47" t="s">
        <v>68</v>
      </c>
      <c r="C25" s="97">
        <v>31</v>
      </c>
      <c r="D25" s="97">
        <v>42.5</v>
      </c>
      <c r="E25" s="24"/>
      <c r="F25" s="24"/>
      <c r="G25" s="24"/>
      <c r="H25" s="98"/>
      <c r="I25" s="102"/>
    </row>
    <row r="26" spans="1:9" ht="18" customHeight="1" x14ac:dyDescent="0.3">
      <c r="A26" s="49"/>
      <c r="B26" s="47" t="s">
        <v>69</v>
      </c>
      <c r="C26" s="97">
        <v>31</v>
      </c>
      <c r="D26" s="97">
        <v>37</v>
      </c>
      <c r="E26" s="24"/>
      <c r="F26" s="24"/>
      <c r="G26" s="24"/>
      <c r="H26" s="98"/>
      <c r="I26" s="102"/>
    </row>
    <row r="27" spans="1:9" ht="18" customHeight="1" x14ac:dyDescent="0.3">
      <c r="A27" s="49"/>
      <c r="B27" s="47" t="s">
        <v>70</v>
      </c>
      <c r="C27" s="97">
        <v>34</v>
      </c>
      <c r="D27" s="97">
        <v>50.5</v>
      </c>
      <c r="E27" s="24"/>
      <c r="F27" s="24"/>
      <c r="G27" s="24"/>
      <c r="H27" s="98"/>
      <c r="I27" s="102"/>
    </row>
    <row r="28" spans="1:9" ht="18" customHeight="1" x14ac:dyDescent="0.3">
      <c r="A28" s="49"/>
      <c r="B28" s="47" t="s">
        <v>71</v>
      </c>
      <c r="C28" s="97">
        <v>35</v>
      </c>
      <c r="D28" s="97">
        <v>47</v>
      </c>
      <c r="E28" s="24"/>
      <c r="F28" s="24"/>
      <c r="G28" s="24"/>
      <c r="H28" s="98"/>
      <c r="I28" s="102"/>
    </row>
    <row r="29" spans="1:9" ht="18" customHeight="1" x14ac:dyDescent="0.3">
      <c r="A29" s="49"/>
      <c r="B29" s="47" t="s">
        <v>72</v>
      </c>
      <c r="C29" s="97">
        <v>31.5</v>
      </c>
      <c r="D29" s="97">
        <v>39.5</v>
      </c>
      <c r="E29" s="24"/>
      <c r="F29" s="24"/>
      <c r="G29" s="24"/>
      <c r="H29" s="98"/>
      <c r="I29" s="102"/>
    </row>
    <row r="30" spans="1:9" ht="18" customHeight="1" x14ac:dyDescent="0.3">
      <c r="A30" s="49"/>
      <c r="B30" s="47" t="s">
        <v>73</v>
      </c>
      <c r="C30" s="97">
        <v>32</v>
      </c>
      <c r="D30" s="97">
        <v>48</v>
      </c>
      <c r="E30" s="24"/>
      <c r="F30" s="24"/>
      <c r="G30" s="24"/>
      <c r="H30" s="98"/>
      <c r="I30" s="102"/>
    </row>
    <row r="31" spans="1:9" ht="18" customHeight="1" x14ac:dyDescent="0.3">
      <c r="A31" s="49"/>
      <c r="B31" s="47" t="s">
        <v>74</v>
      </c>
      <c r="C31" s="97">
        <v>35</v>
      </c>
      <c r="D31" s="97">
        <v>42.5</v>
      </c>
      <c r="E31" s="24"/>
      <c r="F31" s="24"/>
      <c r="G31" s="24"/>
      <c r="H31" s="98"/>
      <c r="I31" s="102"/>
    </row>
    <row r="32" spans="1:9" ht="18" customHeight="1" x14ac:dyDescent="0.3">
      <c r="A32" s="49"/>
      <c r="B32" s="47" t="s">
        <v>75</v>
      </c>
      <c r="C32" s="97">
        <v>34</v>
      </c>
      <c r="D32" s="97">
        <v>41.5</v>
      </c>
      <c r="E32" s="24"/>
      <c r="F32" s="24"/>
      <c r="G32" s="24"/>
      <c r="H32" s="98"/>
      <c r="I32" s="102"/>
    </row>
    <row r="33" spans="1:9" ht="18" customHeight="1" x14ac:dyDescent="0.3">
      <c r="A33" s="49"/>
      <c r="B33" s="47" t="s">
        <v>76</v>
      </c>
      <c r="C33" s="97">
        <v>33.5</v>
      </c>
      <c r="D33" s="97">
        <v>39</v>
      </c>
      <c r="E33" s="24"/>
      <c r="F33" s="24"/>
      <c r="G33" s="24"/>
      <c r="H33" s="98"/>
      <c r="I33" s="102"/>
    </row>
    <row r="34" spans="1:9" ht="18" customHeight="1" x14ac:dyDescent="0.3">
      <c r="A34" s="49"/>
      <c r="B34" s="47" t="s">
        <v>77</v>
      </c>
      <c r="C34" s="97">
        <v>32</v>
      </c>
      <c r="D34" s="97">
        <v>39</v>
      </c>
      <c r="E34" s="24"/>
      <c r="F34" s="24"/>
      <c r="G34" s="24"/>
      <c r="H34" s="98"/>
      <c r="I34" s="102"/>
    </row>
    <row r="35" spans="1:9" ht="18" customHeight="1" x14ac:dyDescent="0.3">
      <c r="A35" s="49"/>
      <c r="B35" s="47" t="s">
        <v>78</v>
      </c>
      <c r="C35" s="97">
        <v>34</v>
      </c>
      <c r="D35" s="97">
        <v>38.5</v>
      </c>
      <c r="E35" s="24"/>
      <c r="F35" s="24"/>
      <c r="G35" s="24"/>
      <c r="H35" s="98"/>
      <c r="I35" s="102"/>
    </row>
    <row r="36" spans="1:9" ht="18" customHeight="1" x14ac:dyDescent="0.3">
      <c r="A36" s="49"/>
      <c r="B36" s="47" t="s">
        <v>79</v>
      </c>
      <c r="C36" s="97">
        <v>34</v>
      </c>
      <c r="D36" s="97">
        <v>43.5</v>
      </c>
      <c r="E36" s="24"/>
      <c r="F36" s="24"/>
      <c r="G36" s="24"/>
      <c r="H36" s="98"/>
      <c r="I36" s="102"/>
    </row>
    <row r="37" spans="1:9" ht="18" customHeight="1" x14ac:dyDescent="0.3">
      <c r="A37" s="49"/>
      <c r="B37" s="47" t="s">
        <v>80</v>
      </c>
      <c r="C37" s="97">
        <v>31</v>
      </c>
      <c r="D37" s="97">
        <v>40</v>
      </c>
      <c r="E37" s="24"/>
      <c r="F37" s="24"/>
      <c r="G37" s="24"/>
      <c r="H37" s="98"/>
      <c r="I37" s="102"/>
    </row>
    <row r="38" spans="1:9" ht="18" customHeight="1" x14ac:dyDescent="0.3">
      <c r="A38" s="49"/>
      <c r="B38" s="47" t="s">
        <v>81</v>
      </c>
      <c r="C38" s="97">
        <v>34</v>
      </c>
      <c r="D38" s="97">
        <v>43.5</v>
      </c>
      <c r="E38" s="24"/>
      <c r="F38" s="24"/>
      <c r="G38" s="24"/>
      <c r="H38" s="98"/>
      <c r="I38" s="102"/>
    </row>
    <row r="39" spans="1:9" ht="18" customHeight="1" x14ac:dyDescent="0.3">
      <c r="A39" s="49"/>
      <c r="B39" s="47" t="s">
        <v>82</v>
      </c>
      <c r="C39" s="97">
        <v>35</v>
      </c>
      <c r="D39" s="97">
        <v>48</v>
      </c>
      <c r="E39" s="24"/>
      <c r="F39" s="24"/>
      <c r="G39" s="24"/>
      <c r="H39" s="98"/>
      <c r="I39" s="102"/>
    </row>
    <row r="40" spans="1:9" ht="18" customHeight="1" x14ac:dyDescent="0.3">
      <c r="A40" s="49"/>
      <c r="B40" s="47" t="s">
        <v>83</v>
      </c>
      <c r="C40" s="97">
        <v>33</v>
      </c>
      <c r="D40" s="97">
        <v>44</v>
      </c>
      <c r="E40" s="24"/>
      <c r="F40" s="24"/>
      <c r="G40" s="24"/>
      <c r="H40" s="98"/>
      <c r="I40" s="102"/>
    </row>
    <row r="41" spans="1:9" ht="18" customHeight="1" x14ac:dyDescent="0.3">
      <c r="A41" s="49"/>
      <c r="B41" s="47" t="s">
        <v>84</v>
      </c>
      <c r="C41" s="97">
        <v>33</v>
      </c>
      <c r="D41" s="97">
        <v>39</v>
      </c>
      <c r="E41" s="24"/>
      <c r="F41" s="24"/>
      <c r="G41" s="24"/>
      <c r="H41" s="98"/>
      <c r="I41" s="102"/>
    </row>
    <row r="42" spans="1:9" ht="18" customHeight="1" x14ac:dyDescent="0.3">
      <c r="A42" s="49"/>
      <c r="B42" s="47" t="s">
        <v>85</v>
      </c>
      <c r="C42" s="97">
        <v>33</v>
      </c>
      <c r="D42" s="97">
        <v>40.5</v>
      </c>
      <c r="E42" s="24"/>
      <c r="F42" s="24"/>
      <c r="G42" s="24"/>
      <c r="H42" s="98"/>
      <c r="I42" s="102"/>
    </row>
    <row r="43" spans="1:9" ht="18" customHeight="1" x14ac:dyDescent="0.3">
      <c r="A43" s="49"/>
      <c r="B43" s="47" t="s">
        <v>86</v>
      </c>
      <c r="C43" s="97">
        <v>35</v>
      </c>
      <c r="D43" s="97">
        <v>48</v>
      </c>
      <c r="E43" s="24"/>
      <c r="F43" s="24"/>
      <c r="G43" s="24"/>
      <c r="H43" s="98"/>
      <c r="I43" s="102"/>
    </row>
    <row r="44" spans="1:9" ht="18" customHeight="1" x14ac:dyDescent="0.3">
      <c r="A44" s="49"/>
      <c r="B44" s="47" t="s">
        <v>87</v>
      </c>
      <c r="C44" s="97">
        <v>31</v>
      </c>
      <c r="D44" s="97">
        <v>46.5</v>
      </c>
      <c r="E44" s="24"/>
      <c r="F44" s="24"/>
      <c r="G44" s="24"/>
      <c r="H44" s="98"/>
      <c r="I44" s="102"/>
    </row>
    <row r="45" spans="1:9" ht="18" customHeight="1" x14ac:dyDescent="0.3">
      <c r="A45" s="49"/>
      <c r="B45" s="47" t="s">
        <v>88</v>
      </c>
      <c r="C45" s="97">
        <v>33</v>
      </c>
      <c r="D45" s="97">
        <v>43</v>
      </c>
      <c r="E45" s="24"/>
      <c r="F45" s="24"/>
      <c r="G45" s="24"/>
      <c r="H45" s="98"/>
      <c r="I45" s="102"/>
    </row>
    <row r="46" spans="1:9" ht="18" customHeight="1" x14ac:dyDescent="0.3">
      <c r="A46" s="49"/>
      <c r="B46" s="47" t="s">
        <v>89</v>
      </c>
      <c r="C46" s="97">
        <v>33</v>
      </c>
      <c r="D46" s="97">
        <v>50.5</v>
      </c>
      <c r="E46" s="24"/>
      <c r="F46" s="24"/>
      <c r="G46" s="24"/>
      <c r="H46" s="98"/>
      <c r="I46" s="102"/>
    </row>
    <row r="47" spans="1:9" ht="18" customHeight="1" x14ac:dyDescent="0.3">
      <c r="A47" s="49"/>
      <c r="B47" s="47" t="s">
        <v>90</v>
      </c>
      <c r="C47" s="97">
        <v>33</v>
      </c>
      <c r="D47" s="97">
        <v>45</v>
      </c>
      <c r="E47" s="24"/>
      <c r="F47" s="24"/>
      <c r="G47" s="24"/>
      <c r="H47" s="98"/>
      <c r="I47" s="102"/>
    </row>
    <row r="48" spans="1:9" ht="18" customHeight="1" x14ac:dyDescent="0.3">
      <c r="A48" s="49"/>
      <c r="B48" s="47" t="s">
        <v>91</v>
      </c>
      <c r="C48" s="97">
        <v>28</v>
      </c>
      <c r="D48" s="97">
        <v>38</v>
      </c>
      <c r="E48" s="24"/>
      <c r="F48" s="24"/>
      <c r="G48" s="24"/>
      <c r="H48" s="98"/>
      <c r="I48" s="102"/>
    </row>
    <row r="49" spans="1:9" ht="18" customHeight="1" x14ac:dyDescent="0.3">
      <c r="A49" s="49"/>
      <c r="B49" s="47" t="s">
        <v>92</v>
      </c>
      <c r="C49" s="97">
        <v>30</v>
      </c>
      <c r="D49" s="97">
        <v>37</v>
      </c>
      <c r="E49" s="24"/>
      <c r="F49" s="24"/>
      <c r="G49" s="24"/>
      <c r="H49" s="98"/>
      <c r="I49" s="102"/>
    </row>
    <row r="50" spans="1:9" ht="18" customHeight="1" x14ac:dyDescent="0.3">
      <c r="A50" s="49"/>
      <c r="B50" s="47" t="s">
        <v>93</v>
      </c>
      <c r="C50" s="97">
        <v>33</v>
      </c>
      <c r="D50" s="97">
        <v>40.5</v>
      </c>
      <c r="E50" s="24"/>
      <c r="F50" s="24"/>
      <c r="G50" s="24"/>
      <c r="H50" s="98"/>
      <c r="I50" s="102"/>
    </row>
    <row r="51" spans="1:9" ht="18" customHeight="1" x14ac:dyDescent="0.3">
      <c r="A51" s="49"/>
      <c r="B51" s="47" t="s">
        <v>94</v>
      </c>
      <c r="C51" s="97">
        <v>28</v>
      </c>
      <c r="D51" s="97">
        <v>38</v>
      </c>
      <c r="E51" s="24"/>
      <c r="F51" s="24"/>
      <c r="G51" s="24"/>
      <c r="H51" s="98"/>
      <c r="I51" s="102"/>
    </row>
    <row r="52" spans="1:9" ht="15.6" x14ac:dyDescent="0.3">
      <c r="A52" s="101" t="s">
        <v>110</v>
      </c>
      <c r="B52" s="100"/>
      <c r="C52" s="100"/>
      <c r="D52" s="100"/>
      <c r="E52" s="100"/>
      <c r="F52" s="100"/>
      <c r="G52" s="100"/>
      <c r="H52" s="100"/>
    </row>
    <row r="53" spans="1:9" x14ac:dyDescent="0.3">
      <c r="A53" s="99"/>
      <c r="B53" s="99"/>
      <c r="C53" s="99"/>
      <c r="D53" s="99"/>
      <c r="E53" s="99"/>
      <c r="F53" s="99"/>
      <c r="G53" s="99"/>
      <c r="H53" s="99"/>
    </row>
    <row r="54" spans="1:9" x14ac:dyDescent="0.3">
      <c r="A54" s="113" t="s">
        <v>26</v>
      </c>
      <c r="B54" s="113"/>
      <c r="C54" s="113"/>
      <c r="D54" s="113"/>
      <c r="E54" s="114"/>
      <c r="F54" s="114"/>
      <c r="G54" s="114"/>
      <c r="H54" s="23"/>
    </row>
    <row r="55" spans="1:9" x14ac:dyDescent="0.3">
      <c r="A55" s="94"/>
      <c r="B55" s="94"/>
      <c r="C55" s="94"/>
      <c r="D55" s="94"/>
      <c r="E55" s="115"/>
      <c r="F55" s="115"/>
      <c r="G55" s="115"/>
      <c r="H55" s="94"/>
    </row>
    <row r="56" spans="1:9" x14ac:dyDescent="0.3">
      <c r="A56" s="94"/>
      <c r="B56" s="94"/>
      <c r="C56" s="94"/>
      <c r="D56" s="94"/>
      <c r="E56" s="94"/>
      <c r="F56" s="94"/>
      <c r="G56" s="94"/>
      <c r="H56" s="94"/>
    </row>
  </sheetData>
  <mergeCells count="18">
    <mergeCell ref="A10:E10"/>
    <mergeCell ref="F1:H1"/>
    <mergeCell ref="A3:E4"/>
    <mergeCell ref="A5:E6"/>
    <mergeCell ref="A8:E8"/>
    <mergeCell ref="A9:E9"/>
    <mergeCell ref="E55:G55"/>
    <mergeCell ref="E13:H14"/>
    <mergeCell ref="A15:A16"/>
    <mergeCell ref="B15:B16"/>
    <mergeCell ref="C15:C16"/>
    <mergeCell ref="A54:D54"/>
    <mergeCell ref="E54:G54"/>
    <mergeCell ref="D15:D16"/>
    <mergeCell ref="E15:E16"/>
    <mergeCell ref="F15:F16"/>
    <mergeCell ref="G15:G16"/>
    <mergeCell ref="H15:H16"/>
  </mergeCells>
  <pageMargins left="0.7" right="0.7" top="0.75" bottom="0.75" header="0.3" footer="0.3"/>
  <pageSetup paperSize="9" orientation="portrait" horizontalDpi="4294967294" verticalDpi="4294967294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113"/>
  <sheetViews>
    <sheetView topLeftCell="A13" zoomScale="40" zoomScaleNormal="40" workbookViewId="0">
      <selection activeCell="F21" sqref="F21"/>
    </sheetView>
  </sheetViews>
  <sheetFormatPr defaultColWidth="9.109375" defaultRowHeight="15" customHeight="1" x14ac:dyDescent="0.3"/>
  <cols>
    <col min="1" max="1" width="5.6640625" style="1" customWidth="1"/>
    <col min="2" max="2" width="11.6640625" style="1" customWidth="1"/>
    <col min="3" max="3" width="11.44140625" style="1" customWidth="1"/>
    <col min="4" max="4" width="10.109375" style="1" customWidth="1"/>
    <col min="5" max="5" width="14.33203125" style="1" customWidth="1"/>
    <col min="6" max="6" width="26.33203125" style="1" customWidth="1"/>
    <col min="7" max="36" width="6.5546875" style="1" customWidth="1"/>
    <col min="37" max="41" width="9.88671875" style="1" customWidth="1"/>
    <col min="42" max="43" width="12" style="1" customWidth="1"/>
    <col min="44" max="44" width="9.44140625" style="1" bestFit="1" customWidth="1"/>
    <col min="45" max="45" width="11.5546875" style="1" bestFit="1" customWidth="1"/>
    <col min="46" max="16384" width="9.109375" style="1"/>
  </cols>
  <sheetData>
    <row r="1" spans="1:51" ht="12" customHeight="1" x14ac:dyDescent="0.3"/>
    <row r="2" spans="1:51" ht="12" customHeight="1" x14ac:dyDescent="0.3">
      <c r="A2" s="5"/>
      <c r="B2" s="5"/>
      <c r="C2" s="5"/>
      <c r="D2" s="5"/>
      <c r="E2" s="5"/>
      <c r="Q2" s="124" t="s">
        <v>108</v>
      </c>
      <c r="R2" s="124"/>
      <c r="S2" s="124"/>
      <c r="T2" s="124"/>
      <c r="U2" s="124"/>
      <c r="V2" s="124"/>
      <c r="W2" s="124"/>
      <c r="X2" s="124"/>
      <c r="Y2" s="124"/>
      <c r="Z2" s="124"/>
      <c r="AA2" s="124"/>
      <c r="AB2" s="124"/>
      <c r="AC2" s="124"/>
      <c r="AD2" s="124"/>
      <c r="AE2" s="124"/>
      <c r="AF2" s="124"/>
      <c r="AG2" s="124"/>
      <c r="AH2" s="124"/>
      <c r="AI2" s="124"/>
      <c r="AK2" s="51"/>
      <c r="AL2" s="51"/>
      <c r="AM2" s="51"/>
      <c r="AN2" s="51"/>
      <c r="AO2" s="51"/>
      <c r="AP2" s="51"/>
      <c r="AQ2" s="51"/>
    </row>
    <row r="3" spans="1:51" ht="12" customHeight="1" x14ac:dyDescent="0.25">
      <c r="A3" s="6"/>
      <c r="B3" s="6"/>
      <c r="C3" s="6"/>
      <c r="D3" s="6"/>
      <c r="E3" s="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124"/>
      <c r="R3" s="124"/>
      <c r="S3" s="124"/>
      <c r="T3" s="124"/>
      <c r="U3" s="124"/>
      <c r="V3" s="124"/>
      <c r="W3" s="124"/>
      <c r="X3" s="124"/>
      <c r="Y3" s="124"/>
      <c r="Z3" s="124"/>
      <c r="AA3" s="124"/>
      <c r="AB3" s="124"/>
      <c r="AC3" s="124"/>
      <c r="AD3" s="124"/>
      <c r="AE3" s="124"/>
      <c r="AF3" s="124"/>
      <c r="AG3" s="124"/>
      <c r="AH3" s="124"/>
      <c r="AI3" s="124"/>
      <c r="AO3" s="128"/>
      <c r="AP3" s="128"/>
      <c r="AQ3" s="129"/>
    </row>
    <row r="4" spans="1:51" ht="12" customHeight="1" x14ac:dyDescent="0.3">
      <c r="A4" s="6"/>
      <c r="B4" s="6"/>
      <c r="C4" s="6"/>
      <c r="D4" s="6"/>
      <c r="E4" s="6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124"/>
      <c r="R4" s="124"/>
      <c r="S4" s="124"/>
      <c r="T4" s="124"/>
      <c r="U4" s="124"/>
      <c r="V4" s="124"/>
      <c r="W4" s="124"/>
      <c r="X4" s="124"/>
      <c r="Y4" s="124"/>
      <c r="Z4" s="124"/>
      <c r="AA4" s="124"/>
      <c r="AB4" s="124"/>
      <c r="AC4" s="124"/>
      <c r="AD4" s="124"/>
      <c r="AE4" s="124"/>
      <c r="AF4" s="124"/>
      <c r="AG4" s="124"/>
      <c r="AH4" s="124"/>
      <c r="AI4" s="124"/>
      <c r="AO4" s="130"/>
      <c r="AP4" s="130"/>
      <c r="AQ4" s="131"/>
    </row>
    <row r="5" spans="1:51" ht="23.25" customHeight="1" x14ac:dyDescent="0.3">
      <c r="A5" s="6"/>
      <c r="B5" s="6"/>
      <c r="C5" s="6"/>
      <c r="D5" s="6"/>
      <c r="E5" s="6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124"/>
      <c r="R5" s="124"/>
      <c r="S5" s="124"/>
      <c r="T5" s="124"/>
      <c r="U5" s="124"/>
      <c r="V5" s="124"/>
      <c r="W5" s="124"/>
      <c r="X5" s="124"/>
      <c r="Y5" s="124"/>
      <c r="Z5" s="124"/>
      <c r="AA5" s="124"/>
      <c r="AB5" s="124"/>
      <c r="AC5" s="124"/>
      <c r="AD5" s="124"/>
      <c r="AE5" s="124"/>
      <c r="AF5" s="124"/>
      <c r="AG5" s="124"/>
      <c r="AH5" s="124"/>
      <c r="AI5" s="124"/>
      <c r="AO5" s="83" t="s">
        <v>41</v>
      </c>
      <c r="AP5" s="83" t="s">
        <v>42</v>
      </c>
      <c r="AQ5" s="84" t="s">
        <v>43</v>
      </c>
    </row>
    <row r="6" spans="1:51" ht="14.25" customHeight="1" x14ac:dyDescent="0.3">
      <c r="A6" s="6"/>
      <c r="B6" s="6"/>
      <c r="C6" s="6"/>
      <c r="D6" s="6"/>
      <c r="E6" s="6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124"/>
      <c r="R6" s="124"/>
      <c r="S6" s="124"/>
      <c r="T6" s="124"/>
      <c r="U6" s="124"/>
      <c r="V6" s="124"/>
      <c r="W6" s="124"/>
      <c r="X6" s="124"/>
      <c r="Y6" s="124"/>
      <c r="Z6" s="124"/>
      <c r="AA6" s="124"/>
      <c r="AB6" s="124"/>
      <c r="AC6" s="124"/>
      <c r="AD6" s="124"/>
      <c r="AE6" s="124"/>
      <c r="AF6" s="124"/>
      <c r="AG6" s="124"/>
      <c r="AH6" s="124"/>
      <c r="AI6" s="124"/>
      <c r="AO6" s="82">
        <v>0</v>
      </c>
      <c r="AP6" s="86">
        <v>23</v>
      </c>
      <c r="AQ6" s="85">
        <v>100</v>
      </c>
    </row>
    <row r="7" spans="1:51" ht="14.25" customHeight="1" x14ac:dyDescent="0.25">
      <c r="A7" s="5"/>
      <c r="B7" s="5"/>
      <c r="C7" s="5"/>
      <c r="D7" s="5"/>
      <c r="E7" s="6"/>
      <c r="F7" s="46"/>
      <c r="G7" s="46"/>
      <c r="H7" s="46"/>
      <c r="I7" s="40"/>
      <c r="J7" s="40"/>
      <c r="K7" s="40"/>
      <c r="L7" s="40"/>
      <c r="M7" s="40"/>
      <c r="N7" s="40"/>
      <c r="O7" s="40"/>
      <c r="P7" s="46"/>
      <c r="Q7" s="125"/>
      <c r="R7" s="125"/>
      <c r="S7" s="125"/>
      <c r="T7" s="125"/>
      <c r="U7" s="125"/>
      <c r="V7" s="125"/>
      <c r="W7" s="125"/>
      <c r="X7" s="125"/>
      <c r="Y7" s="125"/>
      <c r="Z7" s="125"/>
      <c r="AA7" s="125"/>
      <c r="AB7" s="125"/>
      <c r="AC7" s="125"/>
      <c r="AD7" s="125"/>
      <c r="AE7" s="125"/>
      <c r="AF7" s="125"/>
      <c r="AG7" s="125"/>
      <c r="AH7" s="125"/>
      <c r="AI7" s="125"/>
      <c r="AO7" s="82">
        <v>0</v>
      </c>
      <c r="AP7" s="86">
        <v>12</v>
      </c>
      <c r="AQ7" s="85">
        <v>100</v>
      </c>
    </row>
    <row r="8" spans="1:51" ht="14.25" customHeight="1" x14ac:dyDescent="0.3">
      <c r="A8" s="2"/>
      <c r="B8" s="2"/>
      <c r="C8" s="2"/>
      <c r="D8" s="2"/>
      <c r="E8" s="6"/>
      <c r="F8" s="42"/>
      <c r="G8" s="42"/>
      <c r="H8" s="42"/>
      <c r="I8" s="40"/>
      <c r="J8" s="40"/>
      <c r="K8" s="40"/>
      <c r="L8" s="40"/>
      <c r="M8" s="40"/>
      <c r="N8" s="40"/>
      <c r="O8" s="40"/>
      <c r="P8" s="42"/>
      <c r="Q8" s="125"/>
      <c r="R8" s="125"/>
      <c r="S8" s="125"/>
      <c r="T8" s="125"/>
      <c r="U8" s="125"/>
      <c r="V8" s="125"/>
      <c r="W8" s="125"/>
      <c r="X8" s="125"/>
      <c r="Y8" s="125"/>
      <c r="Z8" s="125"/>
      <c r="AA8" s="125"/>
      <c r="AB8" s="125"/>
      <c r="AC8" s="125"/>
      <c r="AD8" s="125"/>
      <c r="AE8" s="125"/>
      <c r="AF8" s="125"/>
      <c r="AG8" s="125"/>
      <c r="AH8" s="125"/>
      <c r="AI8" s="125"/>
      <c r="AO8" s="82">
        <v>0</v>
      </c>
      <c r="AP8" s="86">
        <v>35</v>
      </c>
      <c r="AQ8" s="85">
        <v>100</v>
      </c>
    </row>
    <row r="9" spans="1:51" ht="12" customHeight="1" x14ac:dyDescent="0.4">
      <c r="A9" s="2"/>
      <c r="B9" s="2"/>
      <c r="C9" s="2"/>
      <c r="D9" s="2"/>
      <c r="E9" s="6"/>
      <c r="F9" s="42"/>
      <c r="G9" s="42"/>
      <c r="H9" s="42"/>
      <c r="I9" s="40"/>
      <c r="J9" s="40"/>
      <c r="K9" s="40"/>
      <c r="L9" s="40"/>
      <c r="M9" s="40"/>
      <c r="N9" s="40"/>
      <c r="O9" s="40"/>
      <c r="P9" s="42"/>
      <c r="Q9" s="125" t="s">
        <v>123</v>
      </c>
      <c r="R9" s="125"/>
      <c r="S9" s="125"/>
      <c r="T9" s="125"/>
      <c r="U9" s="125"/>
      <c r="V9" s="125"/>
      <c r="W9" s="125"/>
      <c r="X9" s="125"/>
      <c r="Y9" s="125"/>
      <c r="Z9" s="125"/>
      <c r="AA9" s="125"/>
      <c r="AB9" s="125"/>
      <c r="AC9" s="125"/>
      <c r="AD9" s="125"/>
      <c r="AE9" s="125"/>
      <c r="AF9" s="125"/>
      <c r="AG9" s="125"/>
      <c r="AH9" s="125"/>
      <c r="AI9" s="125"/>
      <c r="AN9" s="54"/>
      <c r="AO9" s="54"/>
      <c r="AR9" s="52"/>
      <c r="AS9" s="53"/>
      <c r="AT9" s="53"/>
    </row>
    <row r="10" spans="1:51" ht="12" customHeight="1" x14ac:dyDescent="0.3">
      <c r="A10" s="2"/>
      <c r="B10" s="2"/>
      <c r="C10" s="2"/>
      <c r="D10" s="2"/>
      <c r="E10" s="6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125"/>
      <c r="R10" s="125"/>
      <c r="S10" s="125"/>
      <c r="T10" s="125"/>
      <c r="U10" s="125"/>
      <c r="V10" s="125"/>
      <c r="W10" s="125"/>
      <c r="X10" s="125"/>
      <c r="Y10" s="125"/>
      <c r="Z10" s="125"/>
      <c r="AA10" s="125"/>
      <c r="AB10" s="125"/>
      <c r="AC10" s="125"/>
      <c r="AD10" s="125"/>
      <c r="AE10" s="125"/>
      <c r="AF10" s="125"/>
      <c r="AG10" s="125"/>
      <c r="AH10" s="125"/>
      <c r="AI10" s="125"/>
      <c r="AN10" s="55"/>
      <c r="AO10" s="55"/>
      <c r="AR10" s="56"/>
      <c r="AS10" s="56"/>
      <c r="AT10" s="56"/>
    </row>
    <row r="11" spans="1:51" ht="12" customHeight="1" x14ac:dyDescent="0.25">
      <c r="A11" s="2"/>
      <c r="B11" s="2"/>
      <c r="C11" s="2"/>
      <c r="D11" s="2"/>
      <c r="E11" s="6"/>
      <c r="F11" s="46"/>
      <c r="G11" s="46"/>
      <c r="H11" s="46"/>
      <c r="I11" s="40"/>
      <c r="J11" s="40"/>
      <c r="K11" s="40"/>
      <c r="L11" s="40"/>
      <c r="M11" s="40"/>
      <c r="N11" s="40"/>
      <c r="O11" s="40"/>
      <c r="P11" s="46"/>
      <c r="Q11" s="125"/>
      <c r="R11" s="125"/>
      <c r="S11" s="125"/>
      <c r="T11" s="125"/>
      <c r="U11" s="125"/>
      <c r="V11" s="125"/>
      <c r="W11" s="125"/>
      <c r="X11" s="125"/>
      <c r="Y11" s="125"/>
      <c r="Z11" s="125"/>
      <c r="AA11" s="125"/>
      <c r="AB11" s="125"/>
      <c r="AC11" s="125"/>
      <c r="AD11" s="125"/>
      <c r="AE11" s="125"/>
      <c r="AF11" s="125"/>
      <c r="AG11" s="125"/>
      <c r="AH11" s="125"/>
      <c r="AI11" s="125"/>
      <c r="AN11" s="55"/>
      <c r="AO11" s="55"/>
      <c r="AR11" s="57"/>
      <c r="AS11" s="58"/>
      <c r="AT11" s="58"/>
    </row>
    <row r="12" spans="1:51" ht="12" customHeight="1" x14ac:dyDescent="0.3">
      <c r="A12" s="2"/>
      <c r="B12" s="2"/>
      <c r="C12" s="2"/>
      <c r="D12" s="2"/>
      <c r="E12" s="7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125"/>
      <c r="R12" s="125"/>
      <c r="S12" s="125"/>
      <c r="T12" s="125"/>
      <c r="U12" s="125"/>
      <c r="V12" s="125"/>
      <c r="W12" s="125"/>
      <c r="X12" s="125"/>
      <c r="Y12" s="125"/>
      <c r="Z12" s="125"/>
      <c r="AA12" s="125"/>
      <c r="AB12" s="125"/>
      <c r="AC12" s="125"/>
      <c r="AD12" s="125"/>
      <c r="AE12" s="125"/>
      <c r="AF12" s="125"/>
      <c r="AG12" s="125"/>
      <c r="AH12" s="125"/>
      <c r="AI12" s="125"/>
      <c r="AN12" s="55"/>
      <c r="AO12" s="55"/>
      <c r="AR12" s="57"/>
      <c r="AS12" s="58"/>
      <c r="AT12" s="58"/>
    </row>
    <row r="13" spans="1:51" ht="12" customHeight="1" x14ac:dyDescent="0.3">
      <c r="A13" s="2"/>
      <c r="B13" s="2"/>
      <c r="C13" s="2"/>
      <c r="D13" s="2"/>
      <c r="E13" s="7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1"/>
      <c r="S13" s="4"/>
      <c r="U13" s="3"/>
      <c r="V13" s="3"/>
      <c r="W13" s="3"/>
      <c r="X13" s="3"/>
      <c r="AI13" s="55"/>
      <c r="AN13" s="55"/>
      <c r="AO13" s="55"/>
      <c r="AR13" s="57"/>
      <c r="AS13" s="58"/>
      <c r="AT13" s="58"/>
      <c r="AU13" s="58"/>
      <c r="AV13" s="58"/>
      <c r="AW13" s="58"/>
      <c r="AX13" s="58"/>
      <c r="AY13" s="2"/>
    </row>
    <row r="14" spans="1:51" ht="12" customHeight="1" x14ac:dyDescent="0.3">
      <c r="A14" s="2"/>
      <c r="B14" s="2"/>
      <c r="C14" s="2"/>
      <c r="D14" s="2"/>
      <c r="E14" s="7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15"/>
      <c r="S14" s="42"/>
      <c r="U14" s="3"/>
      <c r="V14" s="3"/>
      <c r="W14" s="3"/>
      <c r="X14" s="3"/>
      <c r="Y14" s="3"/>
      <c r="Z14" s="3"/>
      <c r="AA14" s="3"/>
      <c r="AB14" s="3"/>
      <c r="AC14" s="3"/>
      <c r="AD14" s="3"/>
      <c r="AE14" s="42"/>
      <c r="AF14" s="42"/>
      <c r="AG14" s="42"/>
      <c r="AH14" s="42"/>
      <c r="AI14" s="42"/>
      <c r="AL14" s="42"/>
      <c r="AM14" s="42"/>
      <c r="AN14" s="42"/>
      <c r="AO14" s="42"/>
      <c r="AR14" s="57"/>
      <c r="AS14" s="58"/>
      <c r="AT14" s="58"/>
      <c r="AU14" s="58"/>
      <c r="AV14" s="58"/>
      <c r="AW14" s="58"/>
      <c r="AX14" s="58"/>
      <c r="AY14" s="2"/>
    </row>
    <row r="15" spans="1:51" ht="12" customHeight="1" x14ac:dyDescent="0.3">
      <c r="A15" s="2"/>
      <c r="B15" s="2"/>
      <c r="C15" s="2"/>
      <c r="D15" s="2"/>
      <c r="E15" s="7"/>
      <c r="U15" s="3"/>
      <c r="V15" s="3"/>
      <c r="W15" s="3"/>
      <c r="X15" s="3"/>
      <c r="Y15" s="3"/>
      <c r="Z15" s="3"/>
      <c r="AA15" s="3"/>
      <c r="AB15" s="3"/>
      <c r="AC15" s="3"/>
      <c r="AD15" s="3"/>
      <c r="AE15" s="42"/>
      <c r="AF15" s="42"/>
      <c r="AG15" s="42"/>
      <c r="AH15" s="42"/>
      <c r="AI15" s="42"/>
      <c r="AL15" s="42"/>
      <c r="AM15" s="42"/>
      <c r="AN15" s="42"/>
      <c r="AO15" s="42"/>
      <c r="AR15" s="4"/>
      <c r="AS15" s="58"/>
      <c r="AT15" s="58"/>
      <c r="AU15" s="58"/>
      <c r="AV15" s="58"/>
      <c r="AW15" s="58"/>
      <c r="AX15" s="58"/>
      <c r="AY15" s="2"/>
    </row>
    <row r="16" spans="1:51" ht="12" customHeight="1" x14ac:dyDescent="0.3">
      <c r="A16" s="2"/>
      <c r="B16" s="2"/>
      <c r="C16" s="2"/>
      <c r="D16" s="2"/>
      <c r="E16" s="7"/>
      <c r="F16" s="59"/>
      <c r="G16" s="60"/>
      <c r="J16" s="3"/>
      <c r="K16" s="3"/>
      <c r="L16" s="3"/>
      <c r="M16" s="3"/>
      <c r="N16" s="3"/>
      <c r="O16" s="3"/>
      <c r="P16" s="3"/>
      <c r="Q16" s="3"/>
      <c r="R16" s="42"/>
      <c r="S16" s="42"/>
      <c r="T16" s="42"/>
      <c r="U16" s="42"/>
      <c r="V16" s="42"/>
      <c r="W16" s="42"/>
      <c r="Y16" s="42"/>
      <c r="Z16" s="42"/>
      <c r="AA16" s="42"/>
      <c r="AB16" s="42"/>
      <c r="AD16" s="42"/>
      <c r="AE16" s="42"/>
      <c r="AF16" s="42"/>
      <c r="AG16" s="42"/>
      <c r="AI16" s="42"/>
      <c r="AJ16" s="42"/>
      <c r="AK16" s="3"/>
      <c r="AL16" s="3"/>
      <c r="AM16" s="5"/>
      <c r="AN16" s="2"/>
      <c r="AO16" s="2"/>
    </row>
    <row r="17" spans="1:45" s="8" customFormat="1" ht="18" customHeight="1" x14ac:dyDescent="0.3">
      <c r="A17" s="123" t="s">
        <v>37</v>
      </c>
      <c r="B17" s="123" t="s">
        <v>46</v>
      </c>
      <c r="C17" s="123" t="s">
        <v>4</v>
      </c>
      <c r="D17" s="123" t="s">
        <v>0</v>
      </c>
      <c r="E17" s="123" t="s">
        <v>38</v>
      </c>
      <c r="F17" s="127" t="s">
        <v>5</v>
      </c>
      <c r="G17" s="127" t="s">
        <v>98</v>
      </c>
      <c r="H17" s="127"/>
      <c r="I17" s="127"/>
      <c r="J17" s="127"/>
      <c r="K17" s="127"/>
      <c r="L17" s="127" t="s">
        <v>100</v>
      </c>
      <c r="M17" s="127"/>
      <c r="N17" s="127"/>
      <c r="O17" s="127"/>
      <c r="P17" s="127"/>
      <c r="Q17" s="127" t="s">
        <v>102</v>
      </c>
      <c r="R17" s="127"/>
      <c r="S17" s="127"/>
      <c r="T17" s="127"/>
      <c r="U17" s="127"/>
      <c r="V17" s="127" t="s">
        <v>111</v>
      </c>
      <c r="W17" s="127"/>
      <c r="X17" s="127"/>
      <c r="Y17" s="127"/>
      <c r="Z17" s="127"/>
      <c r="AA17" s="127" t="s">
        <v>105</v>
      </c>
      <c r="AB17" s="127"/>
      <c r="AC17" s="127"/>
      <c r="AD17" s="127"/>
      <c r="AE17" s="127"/>
      <c r="AF17" s="127" t="s">
        <v>112</v>
      </c>
      <c r="AG17" s="127"/>
      <c r="AH17" s="127"/>
      <c r="AI17" s="127"/>
      <c r="AJ17" s="127"/>
      <c r="AK17" s="123" t="s">
        <v>113</v>
      </c>
      <c r="AL17" s="123" t="s">
        <v>117</v>
      </c>
      <c r="AM17" s="123" t="s">
        <v>114</v>
      </c>
      <c r="AN17" s="123" t="s">
        <v>116</v>
      </c>
      <c r="AO17" s="123" t="s">
        <v>59</v>
      </c>
      <c r="AP17" s="123" t="s">
        <v>3</v>
      </c>
      <c r="AQ17" s="123" t="s">
        <v>46</v>
      </c>
    </row>
    <row r="18" spans="1:45" s="8" customFormat="1" ht="51" customHeight="1" x14ac:dyDescent="0.3">
      <c r="A18" s="123"/>
      <c r="B18" s="123"/>
      <c r="C18" s="123"/>
      <c r="D18" s="123"/>
      <c r="E18" s="123"/>
      <c r="F18" s="127"/>
      <c r="G18" s="127" t="s">
        <v>99</v>
      </c>
      <c r="H18" s="127"/>
      <c r="I18" s="127"/>
      <c r="J18" s="127"/>
      <c r="K18" s="127"/>
      <c r="L18" s="127" t="s">
        <v>101</v>
      </c>
      <c r="M18" s="127"/>
      <c r="N18" s="127"/>
      <c r="O18" s="127"/>
      <c r="P18" s="127"/>
      <c r="Q18" s="127" t="s">
        <v>103</v>
      </c>
      <c r="R18" s="127"/>
      <c r="S18" s="127"/>
      <c r="T18" s="127"/>
      <c r="U18" s="127"/>
      <c r="V18" s="127" t="s">
        <v>104</v>
      </c>
      <c r="W18" s="127"/>
      <c r="X18" s="127"/>
      <c r="Y18" s="127"/>
      <c r="Z18" s="127"/>
      <c r="AA18" s="126" t="s">
        <v>106</v>
      </c>
      <c r="AB18" s="126"/>
      <c r="AC18" s="126"/>
      <c r="AD18" s="126"/>
      <c r="AE18" s="126"/>
      <c r="AF18" s="126" t="s">
        <v>107</v>
      </c>
      <c r="AG18" s="126"/>
      <c r="AH18" s="126"/>
      <c r="AI18" s="126"/>
      <c r="AJ18" s="126"/>
      <c r="AK18" s="123"/>
      <c r="AL18" s="123"/>
      <c r="AM18" s="123"/>
      <c r="AN18" s="123"/>
      <c r="AO18" s="123"/>
      <c r="AP18" s="123"/>
      <c r="AQ18" s="123"/>
    </row>
    <row r="19" spans="1:45" s="8" customFormat="1" ht="16.5" customHeight="1" x14ac:dyDescent="0.3">
      <c r="A19" s="123"/>
      <c r="B19" s="123"/>
      <c r="C19" s="123"/>
      <c r="D19" s="123"/>
      <c r="E19" s="123"/>
      <c r="F19" s="127"/>
      <c r="G19" s="127" t="s">
        <v>44</v>
      </c>
      <c r="H19" s="127"/>
      <c r="I19" s="127"/>
      <c r="J19" s="127"/>
      <c r="K19" s="127"/>
      <c r="L19" s="127" t="s">
        <v>115</v>
      </c>
      <c r="M19" s="127"/>
      <c r="N19" s="127"/>
      <c r="O19" s="127"/>
      <c r="P19" s="127"/>
      <c r="Q19" s="127" t="s">
        <v>44</v>
      </c>
      <c r="R19" s="127"/>
      <c r="S19" s="127"/>
      <c r="T19" s="127"/>
      <c r="U19" s="127"/>
      <c r="V19" s="127" t="s">
        <v>45</v>
      </c>
      <c r="W19" s="127"/>
      <c r="X19" s="127"/>
      <c r="Y19" s="127"/>
      <c r="Z19" s="127"/>
      <c r="AA19" s="126" t="s">
        <v>44</v>
      </c>
      <c r="AB19" s="126"/>
      <c r="AC19" s="126"/>
      <c r="AD19" s="126"/>
      <c r="AE19" s="126"/>
      <c r="AF19" s="127" t="s">
        <v>45</v>
      </c>
      <c r="AG19" s="127"/>
      <c r="AH19" s="127"/>
      <c r="AI19" s="127"/>
      <c r="AJ19" s="127"/>
      <c r="AK19" s="123"/>
      <c r="AL19" s="123"/>
      <c r="AM19" s="123"/>
      <c r="AN19" s="123"/>
      <c r="AO19" s="123"/>
      <c r="AP19" s="123"/>
      <c r="AQ19" s="123"/>
    </row>
    <row r="20" spans="1:45" s="8" customFormat="1" ht="90" customHeight="1" x14ac:dyDescent="0.3">
      <c r="A20" s="123"/>
      <c r="B20" s="123"/>
      <c r="C20" s="123"/>
      <c r="D20" s="123"/>
      <c r="E20" s="123"/>
      <c r="F20" s="127"/>
      <c r="G20" s="88" t="s">
        <v>39</v>
      </c>
      <c r="H20" s="88" t="s">
        <v>32</v>
      </c>
      <c r="I20" s="88" t="s">
        <v>17</v>
      </c>
      <c r="J20" s="87" t="s">
        <v>1</v>
      </c>
      <c r="K20" s="87" t="s">
        <v>2</v>
      </c>
      <c r="L20" s="88" t="s">
        <v>39</v>
      </c>
      <c r="M20" s="88" t="s">
        <v>32</v>
      </c>
      <c r="N20" s="88" t="s">
        <v>17</v>
      </c>
      <c r="O20" s="87" t="s">
        <v>1</v>
      </c>
      <c r="P20" s="87" t="s">
        <v>2</v>
      </c>
      <c r="Q20" s="88" t="s">
        <v>39</v>
      </c>
      <c r="R20" s="88" t="s">
        <v>32</v>
      </c>
      <c r="S20" s="88" t="s">
        <v>17</v>
      </c>
      <c r="T20" s="87" t="s">
        <v>1</v>
      </c>
      <c r="U20" s="87" t="s">
        <v>2</v>
      </c>
      <c r="V20" s="88" t="s">
        <v>39</v>
      </c>
      <c r="W20" s="88" t="s">
        <v>32</v>
      </c>
      <c r="X20" s="88" t="s">
        <v>17</v>
      </c>
      <c r="Y20" s="87" t="s">
        <v>1</v>
      </c>
      <c r="Z20" s="87" t="s">
        <v>2</v>
      </c>
      <c r="AA20" s="88" t="s">
        <v>39</v>
      </c>
      <c r="AB20" s="88" t="s">
        <v>32</v>
      </c>
      <c r="AC20" s="88" t="s">
        <v>17</v>
      </c>
      <c r="AD20" s="87" t="s">
        <v>1</v>
      </c>
      <c r="AE20" s="87" t="s">
        <v>2</v>
      </c>
      <c r="AF20" s="88" t="s">
        <v>39</v>
      </c>
      <c r="AG20" s="88" t="s">
        <v>32</v>
      </c>
      <c r="AH20" s="88" t="s">
        <v>17</v>
      </c>
      <c r="AI20" s="87" t="s">
        <v>1</v>
      </c>
      <c r="AJ20" s="87" t="s">
        <v>2</v>
      </c>
      <c r="AK20" s="123"/>
      <c r="AL20" s="123"/>
      <c r="AM20" s="123"/>
      <c r="AN20" s="123"/>
      <c r="AO20" s="123"/>
      <c r="AP20" s="123"/>
      <c r="AQ20" s="123"/>
    </row>
    <row r="21" spans="1:45" ht="51" customHeight="1" x14ac:dyDescent="0.3">
      <c r="A21" s="44">
        <v>1</v>
      </c>
      <c r="B21" s="79"/>
      <c r="C21" s="79"/>
      <c r="D21" s="87"/>
      <c r="E21" s="87" t="s">
        <v>60</v>
      </c>
      <c r="F21" s="80"/>
      <c r="G21" s="61">
        <f>'CSE-4201'!C17</f>
        <v>31</v>
      </c>
      <c r="H21" s="61">
        <f>'CSE-4201'!H17</f>
        <v>40.5</v>
      </c>
      <c r="I21" s="89">
        <f>G21+H21</f>
        <v>71.5</v>
      </c>
      <c r="J21" s="61" t="str">
        <f>IF(I21&gt;=80,"A+",IF(I21&gt;=75,"A",IF(I21&gt;=70,"A-",IF(I21&gt;=65,"B+",IF(I21&gt;=60,"B",IF(I21&gt;=55,"B-",IF(I21&gt;=50,"C+",IF(I21&gt;=45,"C",IF(I21&gt;=40,"D","F")))))))))</f>
        <v>A-</v>
      </c>
      <c r="K21" s="61" t="str">
        <f>IF(I21&gt;=80,"4.00",IF(I21&gt;=75,"3.75",IF(I21&gt;=70,"3.50",IF(I21&gt;=65,"3.25",IF(I21&gt;=60,"3.00",IF(I21&gt;=55,"2.75",IF(I21&gt;=50,"2.5",IF(I21&gt;=45,"2.25",IF(I21&gt;=40,"2.00","0.00")))))))))</f>
        <v>3.50</v>
      </c>
      <c r="L21" s="61">
        <f>'CSE-4202'!C17</f>
        <v>26</v>
      </c>
      <c r="M21" s="61">
        <f>'CSE-4202'!D17</f>
        <v>34</v>
      </c>
      <c r="N21" s="89">
        <f>M21+L21</f>
        <v>60</v>
      </c>
      <c r="O21" s="61" t="str">
        <f>IF(N21&gt;=80,"A+",IF(N21&gt;=75,"A",IF(N21&gt;=70,"A-",IF(N21&gt;=65,"B+",IF(N21&gt;=60,"B",IF(N21&gt;=55,"B-",IF(N21&gt;=50,"C+",IF(N21&gt;=45,"C",IF(N21&gt;=40,"D","F")))))))))</f>
        <v>B</v>
      </c>
      <c r="P21" s="61" t="str">
        <f>IF(N21&gt;=80,"4.00",IF(N21&gt;=75,"3.75",IF(N21&gt;=70,"3.50",IF(N21&gt;=65,"3.25",IF(N21&gt;=60,"3.00",IF(N21&gt;=55,"2.75",IF(N21&gt;=50,"2.50",IF(N21&gt;=45,"2.25",IF(N21&gt;=40,"2.00","0.00")))))))))</f>
        <v>3.00</v>
      </c>
      <c r="Q21" s="61">
        <f>'CSE-4213'!C17</f>
        <v>26.5</v>
      </c>
      <c r="R21" s="61">
        <f>'CSE-4213'!H17</f>
        <v>35.5</v>
      </c>
      <c r="S21" s="89">
        <f>R21+Q21</f>
        <v>62</v>
      </c>
      <c r="T21" s="61" t="str">
        <f>IF(S21&gt;=80,"A+",IF(S21&gt;=75,"A",IF(S21&gt;=70,"A-",IF(S21&gt;=65,"B+",IF(S21&gt;=60,"B",IF(S21&gt;=55,"B-",IF(S21&gt;=50,"C+",IF(S21&gt;=45,"C",IF(S21&gt;=40,"D","F")))))))))</f>
        <v>B</v>
      </c>
      <c r="U21" s="61" t="str">
        <f>IF(S21&gt;=80,"4.00",IF(S21&gt;=75,"3.75",IF(S21&gt;=70,"3.50",IF(S21&gt;=65,"3.25",IF(S21&gt;=60,"3.00",IF(S21&gt;=55,"2.75",IF(S21&gt;=50,"2.50",IF(S21&gt;=45,"2.25",IF(S21&gt;=40,"2.00","0.00")))))))))</f>
        <v>3.00</v>
      </c>
      <c r="V21" s="61">
        <f>'CSE-4214'!C17</f>
        <v>31</v>
      </c>
      <c r="W21" s="61">
        <f>'CSE-4214'!D17</f>
        <v>38.5</v>
      </c>
      <c r="X21" s="89">
        <f>W21+V21</f>
        <v>69.5</v>
      </c>
      <c r="Y21" s="61" t="str">
        <f>IF(X21&gt;=80,"A+",IF(X21&gt;=75,"A",IF(X21&gt;=70,"A-",IF(X21&gt;=65,"B+",IF(X21&gt;=60,"B",IF(X21&gt;=55,"B-",IF(X21&gt;=50,"C+",IF(X21&gt;=45,"C",IF(X21&gt;=40,"D","F")))))))))</f>
        <v>B+</v>
      </c>
      <c r="Z21" s="61" t="str">
        <f>IF(X21&gt;=80,"4.00",IF(X21&gt;=75,"3.75",IF(X21&gt;=70,"3.50",IF(X21&gt;=65,"3.25",IF(X21&gt;=60,"3.00",IF(X21&gt;=55,"2.75",IF(X21&gt;=50,"2.50",IF(X21&gt;=45,"2.25",IF(X21&gt;=40,"2.00","0.00")))))))))</f>
        <v>3.25</v>
      </c>
      <c r="AA21" s="61">
        <f>'CSE-4225'!C17</f>
        <v>27</v>
      </c>
      <c r="AB21" s="61">
        <f>'CSE-4225'!H17</f>
        <v>38.5</v>
      </c>
      <c r="AC21" s="89">
        <f>AB21+AA21</f>
        <v>65.5</v>
      </c>
      <c r="AD21" s="61" t="str">
        <f>IF(AC21&gt;=80,"A+",IF(AC21&gt;=75,"A",IF(AC21&gt;=70,"A-",IF(AC21&gt;=65,"B+",IF(AC21&gt;=60,"B",IF(AC21&gt;=55,"B-",IF(AC21&gt;=50,"C+",IF(AC21&gt;=45,"C",IF(AC21&gt;=40,"D","F")))))))))</f>
        <v>B+</v>
      </c>
      <c r="AE21" s="61" t="str">
        <f>IF(AC21&gt;=80,"4.00",IF(AC21&gt;=75,"3.75",IF(AC21&gt;=70,"3.50",IF(AC21&gt;=65,"3.25",IF(AC21&gt;=60,"3.00",IF(AC21&gt;=55,"2.75",IF(AC21&gt;=50,"2.50",IF(AC21&gt;=45,"2.25",IF(AC21&gt;=40,"2.00","0.00")))))))))</f>
        <v>3.25</v>
      </c>
      <c r="AF21" s="61">
        <f>'CSE-4226'!C17</f>
        <v>32</v>
      </c>
      <c r="AG21" s="61">
        <f>'CSE-4226'!D17</f>
        <v>35</v>
      </c>
      <c r="AH21" s="89">
        <f>AG21+AF21</f>
        <v>67</v>
      </c>
      <c r="AI21" s="61" t="str">
        <f>IF(AH21&gt;=80,"A+",IF(AH21&gt;=75,"A",IF(AH21&gt;=70,"A-",IF(AH21&gt;=65,"B+",IF(AH21&gt;=60,"B",IF(AH21&gt;=55,"B-",IF(AH21&gt;=50,"C+",IF(AH21&gt;=45,"C",IF(AH21&gt;=40,"D","F")))))))))</f>
        <v>B+</v>
      </c>
      <c r="AJ21" s="61" t="str">
        <f>IF(AH21&gt;=80,"4.00",IF(AH21&gt;=75,"3.75",IF(AH21&gt;=70,"3.50",IF(AH21&gt;=65,"3.25",IF(AH21&gt;=60,"3.00",IF(AH21&gt;=55,"2.75",IF(AH21&gt;=50,"2.50",IF(AH21&gt;=45,"2.25",IF(AH21&gt;=40,"2.00","0.00")))))))))</f>
        <v>3.25</v>
      </c>
      <c r="AK21" s="62">
        <v>18</v>
      </c>
      <c r="AL21" s="62">
        <v>18</v>
      </c>
      <c r="AM21" s="89">
        <f>K21+P21+U21+Z21+AE21+AJ21</f>
        <v>19.25</v>
      </c>
      <c r="AN21" s="89">
        <f>(3*K21+6*P21+3*U21+1.5*Z21+3*AE21+1.5*AJ21)/18</f>
        <v>3.1666666666666665</v>
      </c>
      <c r="AO21" s="89">
        <f>AN21</f>
        <v>3.1666666666666665</v>
      </c>
      <c r="AP21" s="63" t="str">
        <f>IF((AO21="0.00"),"Failed"," Passed")</f>
        <v xml:space="preserve"> Passed</v>
      </c>
      <c r="AQ21" s="87" t="s">
        <v>143</v>
      </c>
      <c r="AR21" s="103"/>
      <c r="AS21" s="8"/>
    </row>
    <row r="22" spans="1:45" ht="51" customHeight="1" x14ac:dyDescent="0.3">
      <c r="A22" s="87">
        <v>2</v>
      </c>
      <c r="B22" s="79"/>
      <c r="C22" s="79"/>
      <c r="D22" s="87"/>
      <c r="E22" s="87" t="s">
        <v>61</v>
      </c>
      <c r="F22" s="80"/>
      <c r="G22" s="61">
        <f>'CSE-4201'!C18</f>
        <v>34.5</v>
      </c>
      <c r="H22" s="61">
        <f>'CSE-4201'!H18</f>
        <v>43</v>
      </c>
      <c r="I22" s="89">
        <f t="shared" ref="I22:I38" si="0">G22+H22</f>
        <v>77.5</v>
      </c>
      <c r="J22" s="61" t="str">
        <f t="shared" ref="J22:J38" si="1">IF(I22&gt;=80,"A+",IF(I22&gt;=75,"A",IF(I22&gt;=70,"A-",IF(I22&gt;=65,"B+",IF(I22&gt;=60,"B",IF(I22&gt;=55,"B-",IF(I22&gt;=50,"C+",IF(I22&gt;=45,"C",IF(I22&gt;=40,"D","F")))))))))</f>
        <v>A</v>
      </c>
      <c r="K22" s="61" t="str">
        <f t="shared" ref="K22:K38" si="2">IF(I22&gt;=80,"4.00",IF(I22&gt;=75,"3.75",IF(I22&gt;=70,"3.50",IF(I22&gt;=65,"3.25",IF(I22&gt;=60,"3.00",IF(I22&gt;=55,"2.75",IF(I22&gt;=50,"2.5",IF(I22&gt;=45,"2.25",IF(I22&gt;=40,"2.00","0.00")))))))))</f>
        <v>3.75</v>
      </c>
      <c r="L22" s="61">
        <f>'CSE-4202'!C18</f>
        <v>35.5</v>
      </c>
      <c r="M22" s="61">
        <f>'CSE-4202'!D18</f>
        <v>42</v>
      </c>
      <c r="N22" s="89">
        <f t="shared" ref="N22:N38" si="3">M22+L22</f>
        <v>77.5</v>
      </c>
      <c r="O22" s="61" t="str">
        <f t="shared" ref="O22:O38" si="4">IF(N22&gt;=80,"A+",IF(N22&gt;=75,"A",IF(N22&gt;=70,"A-",IF(N22&gt;=65,"B+",IF(N22&gt;=60,"B",IF(N22&gt;=55,"B-",IF(N22&gt;=50,"C+",IF(N22&gt;=45,"C",IF(N22&gt;=40,"D","F")))))))))</f>
        <v>A</v>
      </c>
      <c r="P22" s="61" t="str">
        <f t="shared" ref="P22:P38" si="5">IF(N22&gt;=80,"4.00",IF(N22&gt;=75,"3.75",IF(N22&gt;=70,"3.50",IF(N22&gt;=65,"3.25",IF(N22&gt;=60,"3.00",IF(N22&gt;=55,"2.75",IF(N22&gt;=50,"2.50",IF(N22&gt;=45,"2.25",IF(N22&gt;=40,"2.00","0.00")))))))))</f>
        <v>3.75</v>
      </c>
      <c r="Q22" s="61">
        <f>'CSE-4213'!C18</f>
        <v>33.75</v>
      </c>
      <c r="R22" s="61">
        <f>'CSE-4213'!H18</f>
        <v>42</v>
      </c>
      <c r="S22" s="89">
        <f t="shared" ref="S22:S38" si="6">R22+Q22</f>
        <v>75.75</v>
      </c>
      <c r="T22" s="61" t="str">
        <f t="shared" ref="T22:T38" si="7">IF(S22&gt;=80,"A+",IF(S22&gt;=75,"A",IF(S22&gt;=70,"A-",IF(S22&gt;=65,"B+",IF(S22&gt;=60,"B",IF(S22&gt;=55,"B-",IF(S22&gt;=50,"C+",IF(S22&gt;=45,"C",IF(S22&gt;=40,"D","F")))))))))</f>
        <v>A</v>
      </c>
      <c r="U22" s="61" t="str">
        <f t="shared" ref="U22:U38" si="8">IF(S22&gt;=80,"4.00",IF(S22&gt;=75,"3.75",IF(S22&gt;=70,"3.50",IF(S22&gt;=65,"3.25",IF(S22&gt;=60,"3.00",IF(S22&gt;=55,"2.75",IF(S22&gt;=50,"2.50",IF(S22&gt;=45,"2.25",IF(S22&gt;=40,"2.00","0.00")))))))))</f>
        <v>3.75</v>
      </c>
      <c r="V22" s="61">
        <f>'CSE-4214'!C18</f>
        <v>35</v>
      </c>
      <c r="W22" s="61">
        <f>'CSE-4214'!D18</f>
        <v>45</v>
      </c>
      <c r="X22" s="89">
        <f t="shared" ref="X22:X38" si="9">W22+V22</f>
        <v>80</v>
      </c>
      <c r="Y22" s="61" t="str">
        <f t="shared" ref="Y22:Y38" si="10">IF(X22&gt;=80,"A+",IF(X22&gt;=75,"A",IF(X22&gt;=70,"A-",IF(X22&gt;=65,"B+",IF(X22&gt;=60,"B",IF(X22&gt;=55,"B-",IF(X22&gt;=50,"C+",IF(X22&gt;=45,"C",IF(X22&gt;=40,"D","F")))))))))</f>
        <v>A+</v>
      </c>
      <c r="Z22" s="61" t="str">
        <f t="shared" ref="Z22:Z38" si="11">IF(X22&gt;=80,"4.00",IF(X22&gt;=75,"3.75",IF(X22&gt;=70,"3.50",IF(X22&gt;=65,"3.25",IF(X22&gt;=60,"3.00",IF(X22&gt;=55,"2.75",IF(X22&gt;=50,"2.50",IF(X22&gt;=45,"2.25",IF(X22&gt;=40,"2.00","0.00")))))))))</f>
        <v>4.00</v>
      </c>
      <c r="AA22" s="61">
        <f>'CSE-4225'!C18</f>
        <v>28.5</v>
      </c>
      <c r="AB22" s="61">
        <f>'CSE-4225'!H18</f>
        <v>37.5</v>
      </c>
      <c r="AC22" s="89">
        <f t="shared" ref="AC22:AC38" si="12">AB22+AA22</f>
        <v>66</v>
      </c>
      <c r="AD22" s="61" t="str">
        <f t="shared" ref="AD22:AD38" si="13">IF(AC22&gt;=80,"A+",IF(AC22&gt;=75,"A",IF(AC22&gt;=70,"A-",IF(AC22&gt;=65,"B+",IF(AC22&gt;=60,"B",IF(AC22&gt;=55,"B-",IF(AC22&gt;=50,"C+",IF(AC22&gt;=45,"C",IF(AC22&gt;=40,"D","F")))))))))</f>
        <v>B+</v>
      </c>
      <c r="AE22" s="61" t="str">
        <f t="shared" ref="AE22:AE38" si="14">IF(AC22&gt;=80,"4.00",IF(AC22&gt;=75,"3.75",IF(AC22&gt;=70,"3.50",IF(AC22&gt;=65,"3.25",IF(AC22&gt;=60,"3.00",IF(AC22&gt;=55,"2.75",IF(AC22&gt;=50,"2.50",IF(AC22&gt;=45,"2.25",IF(AC22&gt;=40,"2.00","0.00")))))))))</f>
        <v>3.25</v>
      </c>
      <c r="AF22" s="61">
        <f>'CSE-4226'!C18</f>
        <v>32</v>
      </c>
      <c r="AG22" s="61">
        <f>'CSE-4226'!D18</f>
        <v>36</v>
      </c>
      <c r="AH22" s="89">
        <f t="shared" ref="AH22:AH38" si="15">AG22+AF22</f>
        <v>68</v>
      </c>
      <c r="AI22" s="61" t="str">
        <f t="shared" ref="AI22:AI38" si="16">IF(AH22&gt;=80,"A+",IF(AH22&gt;=75,"A",IF(AH22&gt;=70,"A-",IF(AH22&gt;=65,"B+",IF(AH22&gt;=60,"B",IF(AH22&gt;=55,"B-",IF(AH22&gt;=50,"C+",IF(AH22&gt;=45,"C",IF(AH22&gt;=40,"D","F")))))))))</f>
        <v>B+</v>
      </c>
      <c r="AJ22" s="61" t="str">
        <f t="shared" ref="AJ22:AJ38" si="17">IF(AH22&gt;=80,"4.00",IF(AH22&gt;=75,"3.75",IF(AH22&gt;=70,"3.50",IF(AH22&gt;=65,"3.25",IF(AH22&gt;=60,"3.00",IF(AH22&gt;=55,"2.75",IF(AH22&gt;=50,"2.50",IF(AH22&gt;=45,"2.25",IF(AH22&gt;=40,"2.00","0.00")))))))))</f>
        <v>3.25</v>
      </c>
      <c r="AK22" s="62">
        <v>18</v>
      </c>
      <c r="AL22" s="62">
        <v>18</v>
      </c>
      <c r="AM22" s="89">
        <f t="shared" ref="AM22:AM38" si="18">K22+P22+U22+Z22+AE22+AJ22</f>
        <v>21.75</v>
      </c>
      <c r="AN22" s="89">
        <f t="shared" ref="AN22:AN38" si="19">(3*K22+6*P22+3*U22+1.5*Z22+3*AE22+1.5*AJ22)/18</f>
        <v>3.6458333333333335</v>
      </c>
      <c r="AO22" s="89">
        <f t="shared" ref="AO22:AO38" si="20">AN22</f>
        <v>3.6458333333333335</v>
      </c>
      <c r="AP22" s="63" t="str">
        <f>IF((AO22="0.00"),"Failed"," Passed")</f>
        <v xml:space="preserve"> Passed</v>
      </c>
      <c r="AQ22" s="106" t="s">
        <v>144</v>
      </c>
      <c r="AR22" s="103"/>
      <c r="AS22" s="8"/>
    </row>
    <row r="23" spans="1:45" ht="51" customHeight="1" x14ac:dyDescent="0.3">
      <c r="A23" s="44">
        <v>3</v>
      </c>
      <c r="B23" s="79"/>
      <c r="C23" s="79"/>
      <c r="D23" s="87"/>
      <c r="E23" s="87" t="s">
        <v>62</v>
      </c>
      <c r="F23" s="80"/>
      <c r="G23" s="61">
        <f>'CSE-4201'!C19</f>
        <v>34.5</v>
      </c>
      <c r="H23" s="61">
        <f>'CSE-4201'!H19</f>
        <v>39.5</v>
      </c>
      <c r="I23" s="89">
        <f t="shared" si="0"/>
        <v>74</v>
      </c>
      <c r="J23" s="61" t="str">
        <f t="shared" si="1"/>
        <v>A-</v>
      </c>
      <c r="K23" s="61" t="str">
        <f t="shared" si="2"/>
        <v>3.50</v>
      </c>
      <c r="L23" s="61">
        <f>'CSE-4202'!C19</f>
        <v>38</v>
      </c>
      <c r="M23" s="61">
        <f>'CSE-4202'!D19</f>
        <v>37</v>
      </c>
      <c r="N23" s="89">
        <f t="shared" si="3"/>
        <v>75</v>
      </c>
      <c r="O23" s="61" t="str">
        <f t="shared" si="4"/>
        <v>A</v>
      </c>
      <c r="P23" s="61" t="str">
        <f t="shared" si="5"/>
        <v>3.75</v>
      </c>
      <c r="Q23" s="61">
        <f>'CSE-4213'!C19</f>
        <v>33.25</v>
      </c>
      <c r="R23" s="61">
        <f>'CSE-4213'!H19</f>
        <v>38.5</v>
      </c>
      <c r="S23" s="89">
        <f t="shared" si="6"/>
        <v>71.75</v>
      </c>
      <c r="T23" s="61" t="str">
        <f t="shared" si="7"/>
        <v>A-</v>
      </c>
      <c r="U23" s="61" t="str">
        <f t="shared" si="8"/>
        <v>3.50</v>
      </c>
      <c r="V23" s="61">
        <f>'CSE-4214'!C19</f>
        <v>33.5</v>
      </c>
      <c r="W23" s="61">
        <f>'CSE-4214'!D19</f>
        <v>42.5</v>
      </c>
      <c r="X23" s="89">
        <f t="shared" si="9"/>
        <v>76</v>
      </c>
      <c r="Y23" s="61" t="str">
        <f t="shared" si="10"/>
        <v>A</v>
      </c>
      <c r="Z23" s="61" t="str">
        <f t="shared" si="11"/>
        <v>3.75</v>
      </c>
      <c r="AA23" s="61">
        <f>'CSE-4225'!C19</f>
        <v>28</v>
      </c>
      <c r="AB23" s="61">
        <f>'CSE-4225'!H19</f>
        <v>34.5</v>
      </c>
      <c r="AC23" s="89">
        <f t="shared" si="12"/>
        <v>62.5</v>
      </c>
      <c r="AD23" s="61" t="str">
        <f t="shared" si="13"/>
        <v>B</v>
      </c>
      <c r="AE23" s="61" t="str">
        <f t="shared" si="14"/>
        <v>3.00</v>
      </c>
      <c r="AF23" s="61">
        <f>'CSE-4226'!C19</f>
        <v>32.5</v>
      </c>
      <c r="AG23" s="61">
        <f>'CSE-4226'!D19</f>
        <v>40</v>
      </c>
      <c r="AH23" s="89">
        <f t="shared" si="15"/>
        <v>72.5</v>
      </c>
      <c r="AI23" s="61" t="str">
        <f t="shared" si="16"/>
        <v>A-</v>
      </c>
      <c r="AJ23" s="61" t="str">
        <f t="shared" si="17"/>
        <v>3.50</v>
      </c>
      <c r="AK23" s="62">
        <v>18</v>
      </c>
      <c r="AL23" s="62">
        <v>18</v>
      </c>
      <c r="AM23" s="89">
        <f t="shared" si="18"/>
        <v>21</v>
      </c>
      <c r="AN23" s="89">
        <f t="shared" si="19"/>
        <v>3.5208333333333335</v>
      </c>
      <c r="AO23" s="89">
        <f t="shared" si="20"/>
        <v>3.5208333333333335</v>
      </c>
      <c r="AP23" s="63" t="str">
        <f t="shared" ref="AP23:AP38" si="21">IF((AO23="0.00"),"Failed"," Passed")</f>
        <v xml:space="preserve"> Passed</v>
      </c>
      <c r="AQ23" s="106" t="s">
        <v>145</v>
      </c>
      <c r="AR23" s="103"/>
      <c r="AS23" s="8"/>
    </row>
    <row r="24" spans="1:45" ht="51" customHeight="1" x14ac:dyDescent="0.3">
      <c r="A24" s="87">
        <v>4</v>
      </c>
      <c r="B24" s="79"/>
      <c r="C24" s="79"/>
      <c r="D24" s="87"/>
      <c r="E24" s="87" t="s">
        <v>63</v>
      </c>
      <c r="F24" s="80"/>
      <c r="G24" s="61">
        <f>'CSE-4201'!C20</f>
        <v>33</v>
      </c>
      <c r="H24" s="61">
        <f>'CSE-4201'!H20</f>
        <v>46</v>
      </c>
      <c r="I24" s="89">
        <f t="shared" si="0"/>
        <v>79</v>
      </c>
      <c r="J24" s="61" t="str">
        <f t="shared" si="1"/>
        <v>A</v>
      </c>
      <c r="K24" s="61" t="str">
        <f t="shared" si="2"/>
        <v>3.75</v>
      </c>
      <c r="L24" s="61">
        <f>'CSE-4202'!C20</f>
        <v>34</v>
      </c>
      <c r="M24" s="61">
        <f>'CSE-4202'!D20</f>
        <v>31</v>
      </c>
      <c r="N24" s="89">
        <f t="shared" si="3"/>
        <v>65</v>
      </c>
      <c r="O24" s="61" t="str">
        <f t="shared" si="4"/>
        <v>B+</v>
      </c>
      <c r="P24" s="61" t="str">
        <f t="shared" si="5"/>
        <v>3.25</v>
      </c>
      <c r="Q24" s="61">
        <f>'CSE-4213'!C20</f>
        <v>32.5</v>
      </c>
      <c r="R24" s="61">
        <f>'CSE-4213'!H20</f>
        <v>35.5</v>
      </c>
      <c r="S24" s="89">
        <f t="shared" si="6"/>
        <v>68</v>
      </c>
      <c r="T24" s="61" t="str">
        <f t="shared" si="7"/>
        <v>B+</v>
      </c>
      <c r="U24" s="61" t="str">
        <f t="shared" si="8"/>
        <v>3.25</v>
      </c>
      <c r="V24" s="61">
        <f>'CSE-4214'!C20</f>
        <v>33</v>
      </c>
      <c r="W24" s="61">
        <f>'CSE-4214'!D20</f>
        <v>37</v>
      </c>
      <c r="X24" s="89">
        <f t="shared" si="9"/>
        <v>70</v>
      </c>
      <c r="Y24" s="61" t="str">
        <f t="shared" si="10"/>
        <v>A-</v>
      </c>
      <c r="Z24" s="61" t="str">
        <f t="shared" si="11"/>
        <v>3.50</v>
      </c>
      <c r="AA24" s="61">
        <f>'CSE-4225'!C20</f>
        <v>28</v>
      </c>
      <c r="AB24" s="61">
        <f>'CSE-4225'!H20</f>
        <v>34.5</v>
      </c>
      <c r="AC24" s="89">
        <f t="shared" si="12"/>
        <v>62.5</v>
      </c>
      <c r="AD24" s="61" t="str">
        <f t="shared" si="13"/>
        <v>B</v>
      </c>
      <c r="AE24" s="61" t="str">
        <f t="shared" si="14"/>
        <v>3.00</v>
      </c>
      <c r="AF24" s="61">
        <f>'CSE-4226'!C20</f>
        <v>32.5</v>
      </c>
      <c r="AG24" s="61">
        <f>'CSE-4226'!D20</f>
        <v>36</v>
      </c>
      <c r="AH24" s="89">
        <f t="shared" si="15"/>
        <v>68.5</v>
      </c>
      <c r="AI24" s="61" t="str">
        <f t="shared" si="16"/>
        <v>B+</v>
      </c>
      <c r="AJ24" s="61" t="str">
        <f t="shared" si="17"/>
        <v>3.25</v>
      </c>
      <c r="AK24" s="62">
        <v>18</v>
      </c>
      <c r="AL24" s="62">
        <v>18</v>
      </c>
      <c r="AM24" s="89">
        <f t="shared" si="18"/>
        <v>20</v>
      </c>
      <c r="AN24" s="89">
        <f t="shared" si="19"/>
        <v>3.3125</v>
      </c>
      <c r="AO24" s="89">
        <f t="shared" si="20"/>
        <v>3.3125</v>
      </c>
      <c r="AP24" s="63" t="str">
        <f t="shared" si="21"/>
        <v xml:space="preserve"> Passed</v>
      </c>
      <c r="AQ24" s="106" t="s">
        <v>146</v>
      </c>
      <c r="AR24" s="103"/>
      <c r="AS24" s="8"/>
    </row>
    <row r="25" spans="1:45" ht="51" customHeight="1" x14ac:dyDescent="0.3">
      <c r="A25" s="44">
        <v>5</v>
      </c>
      <c r="B25" s="79"/>
      <c r="C25" s="79"/>
      <c r="D25" s="87"/>
      <c r="E25" s="87" t="s">
        <v>64</v>
      </c>
      <c r="F25" s="80"/>
      <c r="G25" s="61">
        <f>'CSE-4201'!C21</f>
        <v>32</v>
      </c>
      <c r="H25" s="61">
        <f>'CSE-4201'!H21</f>
        <v>37.5</v>
      </c>
      <c r="I25" s="89">
        <f t="shared" si="0"/>
        <v>69.5</v>
      </c>
      <c r="J25" s="61" t="str">
        <f t="shared" si="1"/>
        <v>B+</v>
      </c>
      <c r="K25" s="61" t="str">
        <f t="shared" si="2"/>
        <v>3.25</v>
      </c>
      <c r="L25" s="61">
        <f>'CSE-4202'!C21</f>
        <v>31</v>
      </c>
      <c r="M25" s="61">
        <f>'CSE-4202'!D21</f>
        <v>29</v>
      </c>
      <c r="N25" s="89">
        <f t="shared" si="3"/>
        <v>60</v>
      </c>
      <c r="O25" s="61" t="str">
        <f t="shared" si="4"/>
        <v>B</v>
      </c>
      <c r="P25" s="61" t="str">
        <f t="shared" si="5"/>
        <v>3.00</v>
      </c>
      <c r="Q25" s="61">
        <f>'CSE-4213'!C21</f>
        <v>31.25</v>
      </c>
      <c r="R25" s="61">
        <f>'CSE-4213'!H21</f>
        <v>34</v>
      </c>
      <c r="S25" s="89">
        <f t="shared" si="6"/>
        <v>65.25</v>
      </c>
      <c r="T25" s="61" t="str">
        <f t="shared" si="7"/>
        <v>B+</v>
      </c>
      <c r="U25" s="61" t="str">
        <f t="shared" si="8"/>
        <v>3.25</v>
      </c>
      <c r="V25" s="61">
        <f>'CSE-4214'!C21</f>
        <v>32.25</v>
      </c>
      <c r="W25" s="61">
        <f>'CSE-4214'!D21</f>
        <v>40</v>
      </c>
      <c r="X25" s="89">
        <f t="shared" si="9"/>
        <v>72.25</v>
      </c>
      <c r="Y25" s="61" t="str">
        <f t="shared" si="10"/>
        <v>A-</v>
      </c>
      <c r="Z25" s="61" t="str">
        <f t="shared" si="11"/>
        <v>3.50</v>
      </c>
      <c r="AA25" s="61">
        <f>'CSE-4225'!C21</f>
        <v>29.5</v>
      </c>
      <c r="AB25" s="61">
        <f>'CSE-4225'!H21</f>
        <v>44.5</v>
      </c>
      <c r="AC25" s="89">
        <f t="shared" si="12"/>
        <v>74</v>
      </c>
      <c r="AD25" s="61" t="str">
        <f t="shared" si="13"/>
        <v>A-</v>
      </c>
      <c r="AE25" s="61" t="str">
        <f t="shared" si="14"/>
        <v>3.50</v>
      </c>
      <c r="AF25" s="61">
        <f>'CSE-4226'!C21</f>
        <v>35</v>
      </c>
      <c r="AG25" s="61">
        <f>'CSE-4226'!D21</f>
        <v>37.5</v>
      </c>
      <c r="AH25" s="89">
        <f t="shared" si="15"/>
        <v>72.5</v>
      </c>
      <c r="AI25" s="61" t="str">
        <f t="shared" si="16"/>
        <v>A-</v>
      </c>
      <c r="AJ25" s="61" t="str">
        <f t="shared" si="17"/>
        <v>3.50</v>
      </c>
      <c r="AK25" s="62">
        <v>18</v>
      </c>
      <c r="AL25" s="62">
        <v>18</v>
      </c>
      <c r="AM25" s="89">
        <f>K25+P25+U25+Z25+AE25+AJ25</f>
        <v>20</v>
      </c>
      <c r="AN25" s="89">
        <f t="shared" si="19"/>
        <v>3.25</v>
      </c>
      <c r="AO25" s="89">
        <f t="shared" si="20"/>
        <v>3.25</v>
      </c>
      <c r="AP25" s="63" t="str">
        <f t="shared" si="21"/>
        <v xml:space="preserve"> Passed</v>
      </c>
      <c r="AQ25" s="106" t="s">
        <v>147</v>
      </c>
      <c r="AR25" s="103"/>
      <c r="AS25" s="8"/>
    </row>
    <row r="26" spans="1:45" ht="51" customHeight="1" x14ac:dyDescent="0.3">
      <c r="A26" s="87">
        <v>6</v>
      </c>
      <c r="B26" s="79"/>
      <c r="C26" s="79"/>
      <c r="D26" s="87"/>
      <c r="E26" s="87" t="s">
        <v>65</v>
      </c>
      <c r="F26" s="80"/>
      <c r="G26" s="61">
        <f>'CSE-4201'!C22</f>
        <v>36</v>
      </c>
      <c r="H26" s="61">
        <f>'CSE-4201'!H22</f>
        <v>45</v>
      </c>
      <c r="I26" s="89">
        <f t="shared" si="0"/>
        <v>81</v>
      </c>
      <c r="J26" s="61" t="str">
        <f t="shared" si="1"/>
        <v>A+</v>
      </c>
      <c r="K26" s="61" t="str">
        <f t="shared" si="2"/>
        <v>4.00</v>
      </c>
      <c r="L26" s="61">
        <f>'CSE-4202'!C22</f>
        <v>33</v>
      </c>
      <c r="M26" s="61">
        <f>'CSE-4202'!D22</f>
        <v>44</v>
      </c>
      <c r="N26" s="89">
        <f t="shared" si="3"/>
        <v>77</v>
      </c>
      <c r="O26" s="61" t="str">
        <f t="shared" si="4"/>
        <v>A</v>
      </c>
      <c r="P26" s="61" t="str">
        <f t="shared" si="5"/>
        <v>3.75</v>
      </c>
      <c r="Q26" s="61">
        <f>'CSE-4213'!C22</f>
        <v>35.75</v>
      </c>
      <c r="R26" s="61">
        <f>'CSE-4213'!H22</f>
        <v>49</v>
      </c>
      <c r="S26" s="89">
        <f t="shared" si="6"/>
        <v>84.75</v>
      </c>
      <c r="T26" s="61" t="str">
        <f t="shared" si="7"/>
        <v>A+</v>
      </c>
      <c r="U26" s="61" t="str">
        <f t="shared" si="8"/>
        <v>4.00</v>
      </c>
      <c r="V26" s="61">
        <f>'CSE-4214'!C22</f>
        <v>35.75</v>
      </c>
      <c r="W26" s="61">
        <f>'CSE-4214'!D22</f>
        <v>46</v>
      </c>
      <c r="X26" s="89">
        <f t="shared" si="9"/>
        <v>81.75</v>
      </c>
      <c r="Y26" s="61" t="str">
        <f t="shared" si="10"/>
        <v>A+</v>
      </c>
      <c r="Z26" s="61" t="str">
        <f t="shared" si="11"/>
        <v>4.00</v>
      </c>
      <c r="AA26" s="61">
        <f>'CSE-4225'!C22</f>
        <v>34.5</v>
      </c>
      <c r="AB26" s="61">
        <f>'CSE-4225'!H22</f>
        <v>45.5</v>
      </c>
      <c r="AC26" s="89">
        <f t="shared" si="12"/>
        <v>80</v>
      </c>
      <c r="AD26" s="61" t="str">
        <f t="shared" si="13"/>
        <v>A+</v>
      </c>
      <c r="AE26" s="61" t="str">
        <f t="shared" si="14"/>
        <v>4.00</v>
      </c>
      <c r="AF26" s="61">
        <f>'CSE-4226'!C22</f>
        <v>35</v>
      </c>
      <c r="AG26" s="61">
        <f>'CSE-4226'!D22</f>
        <v>40.5</v>
      </c>
      <c r="AH26" s="89">
        <f t="shared" si="15"/>
        <v>75.5</v>
      </c>
      <c r="AI26" s="61" t="str">
        <f t="shared" si="16"/>
        <v>A</v>
      </c>
      <c r="AJ26" s="61" t="str">
        <f t="shared" si="17"/>
        <v>3.75</v>
      </c>
      <c r="AK26" s="62">
        <v>18</v>
      </c>
      <c r="AL26" s="62">
        <v>18</v>
      </c>
      <c r="AM26" s="89">
        <f t="shared" si="18"/>
        <v>23.5</v>
      </c>
      <c r="AN26" s="89">
        <f t="shared" si="19"/>
        <v>3.8958333333333335</v>
      </c>
      <c r="AO26" s="89">
        <f t="shared" si="20"/>
        <v>3.8958333333333335</v>
      </c>
      <c r="AP26" s="63" t="str">
        <f t="shared" si="21"/>
        <v xml:space="preserve"> Passed</v>
      </c>
      <c r="AQ26" s="106" t="s">
        <v>148</v>
      </c>
      <c r="AR26" s="103"/>
      <c r="AS26" s="8"/>
    </row>
    <row r="27" spans="1:45" ht="51" customHeight="1" x14ac:dyDescent="0.3">
      <c r="A27" s="44">
        <v>7</v>
      </c>
      <c r="B27" s="79"/>
      <c r="C27" s="79"/>
      <c r="D27" s="87"/>
      <c r="E27" s="87" t="s">
        <v>66</v>
      </c>
      <c r="F27" s="80"/>
      <c r="G27" s="61">
        <f>'CSE-4201'!C23</f>
        <v>32.5</v>
      </c>
      <c r="H27" s="61">
        <f>'CSE-4201'!H23</f>
        <v>36.5</v>
      </c>
      <c r="I27" s="89">
        <f t="shared" si="0"/>
        <v>69</v>
      </c>
      <c r="J27" s="61" t="str">
        <f t="shared" si="1"/>
        <v>B+</v>
      </c>
      <c r="K27" s="61" t="str">
        <f t="shared" si="2"/>
        <v>3.25</v>
      </c>
      <c r="L27" s="61">
        <f>'CSE-4202'!C23</f>
        <v>33</v>
      </c>
      <c r="M27" s="61">
        <f>'CSE-4202'!D23</f>
        <v>42</v>
      </c>
      <c r="N27" s="89">
        <f t="shared" si="3"/>
        <v>75</v>
      </c>
      <c r="O27" s="61" t="str">
        <f t="shared" si="4"/>
        <v>A</v>
      </c>
      <c r="P27" s="61" t="str">
        <f t="shared" si="5"/>
        <v>3.75</v>
      </c>
      <c r="Q27" s="61">
        <f>'CSE-4213'!C23</f>
        <v>32.25</v>
      </c>
      <c r="R27" s="61">
        <f>'CSE-4213'!H23</f>
        <v>41</v>
      </c>
      <c r="S27" s="89">
        <f t="shared" si="6"/>
        <v>73.25</v>
      </c>
      <c r="T27" s="61" t="str">
        <f t="shared" si="7"/>
        <v>A-</v>
      </c>
      <c r="U27" s="61" t="str">
        <f t="shared" si="8"/>
        <v>3.50</v>
      </c>
      <c r="V27" s="61">
        <f>'CSE-4214'!C23</f>
        <v>32.5</v>
      </c>
      <c r="W27" s="61">
        <f>'CSE-4214'!D23</f>
        <v>43</v>
      </c>
      <c r="X27" s="89">
        <f t="shared" si="9"/>
        <v>75.5</v>
      </c>
      <c r="Y27" s="61" t="str">
        <f t="shared" si="10"/>
        <v>A</v>
      </c>
      <c r="Z27" s="61" t="str">
        <f t="shared" si="11"/>
        <v>3.75</v>
      </c>
      <c r="AA27" s="61">
        <f>'CSE-4225'!C23</f>
        <v>32.5</v>
      </c>
      <c r="AB27" s="61">
        <f>'CSE-4225'!H23</f>
        <v>40.5</v>
      </c>
      <c r="AC27" s="89">
        <f t="shared" si="12"/>
        <v>73</v>
      </c>
      <c r="AD27" s="61" t="str">
        <f t="shared" si="13"/>
        <v>A-</v>
      </c>
      <c r="AE27" s="61" t="str">
        <f t="shared" si="14"/>
        <v>3.50</v>
      </c>
      <c r="AF27" s="61">
        <f>'CSE-4226'!C23</f>
        <v>34.5</v>
      </c>
      <c r="AG27" s="61">
        <f>'CSE-4226'!D23</f>
        <v>39</v>
      </c>
      <c r="AH27" s="89">
        <f t="shared" si="15"/>
        <v>73.5</v>
      </c>
      <c r="AI27" s="61" t="str">
        <f t="shared" si="16"/>
        <v>A-</v>
      </c>
      <c r="AJ27" s="61" t="str">
        <f t="shared" si="17"/>
        <v>3.50</v>
      </c>
      <c r="AK27" s="62">
        <v>18</v>
      </c>
      <c r="AL27" s="62">
        <v>18</v>
      </c>
      <c r="AM27" s="89">
        <f t="shared" si="18"/>
        <v>21.25</v>
      </c>
      <c r="AN27" s="89">
        <f t="shared" si="19"/>
        <v>3.5625</v>
      </c>
      <c r="AO27" s="89">
        <f t="shared" si="20"/>
        <v>3.5625</v>
      </c>
      <c r="AP27" s="63" t="str">
        <f t="shared" si="21"/>
        <v xml:space="preserve"> Passed</v>
      </c>
      <c r="AQ27" s="106" t="s">
        <v>149</v>
      </c>
      <c r="AR27" s="103"/>
      <c r="AS27" s="8"/>
    </row>
    <row r="28" spans="1:45" ht="51" customHeight="1" x14ac:dyDescent="0.3">
      <c r="A28" s="87">
        <v>8</v>
      </c>
      <c r="B28" s="79"/>
      <c r="C28" s="79"/>
      <c r="D28" s="87"/>
      <c r="E28" s="87" t="s">
        <v>67</v>
      </c>
      <c r="F28" s="80"/>
      <c r="G28" s="61">
        <f>'CSE-4201'!C24</f>
        <v>36</v>
      </c>
      <c r="H28" s="61">
        <f>'CSE-4201'!H24</f>
        <v>42.5</v>
      </c>
      <c r="I28" s="89">
        <f t="shared" si="0"/>
        <v>78.5</v>
      </c>
      <c r="J28" s="61" t="str">
        <f t="shared" si="1"/>
        <v>A</v>
      </c>
      <c r="K28" s="61" t="str">
        <f t="shared" si="2"/>
        <v>3.75</v>
      </c>
      <c r="L28" s="61">
        <f>'CSE-4202'!C24</f>
        <v>36</v>
      </c>
      <c r="M28" s="61">
        <f>'CSE-4202'!D24</f>
        <v>52</v>
      </c>
      <c r="N28" s="89">
        <f t="shared" si="3"/>
        <v>88</v>
      </c>
      <c r="O28" s="61" t="str">
        <f t="shared" si="4"/>
        <v>A+</v>
      </c>
      <c r="P28" s="61" t="str">
        <f t="shared" si="5"/>
        <v>4.00</v>
      </c>
      <c r="Q28" s="61">
        <f>'CSE-4213'!C24</f>
        <v>33.5</v>
      </c>
      <c r="R28" s="61">
        <f>'CSE-4213'!H24</f>
        <v>46.5</v>
      </c>
      <c r="S28" s="89">
        <f t="shared" si="6"/>
        <v>80</v>
      </c>
      <c r="T28" s="61" t="str">
        <f t="shared" si="7"/>
        <v>A+</v>
      </c>
      <c r="U28" s="61" t="str">
        <f t="shared" si="8"/>
        <v>4.00</v>
      </c>
      <c r="V28" s="61">
        <f>'CSE-4214'!C24</f>
        <v>34.5</v>
      </c>
      <c r="W28" s="61">
        <f>'CSE-4214'!D24</f>
        <v>42.5</v>
      </c>
      <c r="X28" s="89">
        <f t="shared" si="9"/>
        <v>77</v>
      </c>
      <c r="Y28" s="61" t="str">
        <f t="shared" si="10"/>
        <v>A</v>
      </c>
      <c r="Z28" s="61" t="str">
        <f t="shared" si="11"/>
        <v>3.75</v>
      </c>
      <c r="AA28" s="61">
        <f>'CSE-4225'!C24</f>
        <v>31</v>
      </c>
      <c r="AB28" s="61">
        <f>'CSE-4225'!H24</f>
        <v>41</v>
      </c>
      <c r="AC28" s="89">
        <f t="shared" si="12"/>
        <v>72</v>
      </c>
      <c r="AD28" s="61" t="str">
        <f t="shared" si="13"/>
        <v>A-</v>
      </c>
      <c r="AE28" s="61" t="str">
        <f t="shared" si="14"/>
        <v>3.50</v>
      </c>
      <c r="AF28" s="61">
        <f>'CSE-4226'!C24</f>
        <v>34</v>
      </c>
      <c r="AG28" s="61">
        <f>'CSE-4226'!D24</f>
        <v>44</v>
      </c>
      <c r="AH28" s="89">
        <f t="shared" si="15"/>
        <v>78</v>
      </c>
      <c r="AI28" s="61" t="str">
        <f t="shared" si="16"/>
        <v>A</v>
      </c>
      <c r="AJ28" s="61" t="str">
        <f t="shared" si="17"/>
        <v>3.75</v>
      </c>
      <c r="AK28" s="62">
        <v>18</v>
      </c>
      <c r="AL28" s="62">
        <v>18</v>
      </c>
      <c r="AM28" s="89">
        <f t="shared" si="18"/>
        <v>22.75</v>
      </c>
      <c r="AN28" s="89">
        <f t="shared" si="19"/>
        <v>3.8333333333333335</v>
      </c>
      <c r="AO28" s="89">
        <f t="shared" si="20"/>
        <v>3.8333333333333335</v>
      </c>
      <c r="AP28" s="63" t="str">
        <f t="shared" si="21"/>
        <v xml:space="preserve"> Passed</v>
      </c>
      <c r="AQ28" s="106" t="s">
        <v>150</v>
      </c>
      <c r="AR28" s="103"/>
      <c r="AS28" s="8"/>
    </row>
    <row r="29" spans="1:45" ht="51" customHeight="1" x14ac:dyDescent="0.3">
      <c r="A29" s="44">
        <v>9</v>
      </c>
      <c r="B29" s="79"/>
      <c r="C29" s="79"/>
      <c r="D29" s="87"/>
      <c r="E29" s="87" t="s">
        <v>68</v>
      </c>
      <c r="F29" s="80"/>
      <c r="G29" s="61">
        <f>'CSE-4201'!C25</f>
        <v>31.5</v>
      </c>
      <c r="H29" s="61">
        <f>'CSE-4201'!H25</f>
        <v>40.5</v>
      </c>
      <c r="I29" s="89">
        <f t="shared" si="0"/>
        <v>72</v>
      </c>
      <c r="J29" s="61" t="str">
        <f t="shared" si="1"/>
        <v>A-</v>
      </c>
      <c r="K29" s="61" t="str">
        <f t="shared" si="2"/>
        <v>3.50</v>
      </c>
      <c r="L29" s="61">
        <f>'CSE-4202'!C25</f>
        <v>34.5</v>
      </c>
      <c r="M29" s="61">
        <f>'CSE-4202'!D25</f>
        <v>46.5</v>
      </c>
      <c r="N29" s="89">
        <f t="shared" si="3"/>
        <v>81</v>
      </c>
      <c r="O29" s="61" t="str">
        <f t="shared" si="4"/>
        <v>A+</v>
      </c>
      <c r="P29" s="61" t="str">
        <f t="shared" si="5"/>
        <v>4.00</v>
      </c>
      <c r="Q29" s="61">
        <f>'CSE-4213'!C25</f>
        <v>30.5</v>
      </c>
      <c r="R29" s="61">
        <f>'CSE-4213'!H25</f>
        <v>42</v>
      </c>
      <c r="S29" s="89">
        <f t="shared" si="6"/>
        <v>72.5</v>
      </c>
      <c r="T29" s="61" t="str">
        <f t="shared" si="7"/>
        <v>A-</v>
      </c>
      <c r="U29" s="61" t="str">
        <f t="shared" si="8"/>
        <v>3.50</v>
      </c>
      <c r="V29" s="61">
        <f>'CSE-4214'!C25</f>
        <v>33.5</v>
      </c>
      <c r="W29" s="61">
        <f>'CSE-4214'!D25</f>
        <v>41.5</v>
      </c>
      <c r="X29" s="89">
        <f t="shared" si="9"/>
        <v>75</v>
      </c>
      <c r="Y29" s="61" t="str">
        <f t="shared" si="10"/>
        <v>A</v>
      </c>
      <c r="Z29" s="61" t="str">
        <f t="shared" si="11"/>
        <v>3.75</v>
      </c>
      <c r="AA29" s="61">
        <f>'CSE-4225'!C25</f>
        <v>29.5</v>
      </c>
      <c r="AB29" s="61">
        <f>'CSE-4225'!H25</f>
        <v>37.5</v>
      </c>
      <c r="AC29" s="89">
        <f t="shared" si="12"/>
        <v>67</v>
      </c>
      <c r="AD29" s="61" t="str">
        <f t="shared" si="13"/>
        <v>B+</v>
      </c>
      <c r="AE29" s="61" t="str">
        <f t="shared" si="14"/>
        <v>3.25</v>
      </c>
      <c r="AF29" s="61">
        <f>'CSE-4226'!C25</f>
        <v>31</v>
      </c>
      <c r="AG29" s="61">
        <f>'CSE-4226'!D25</f>
        <v>42.5</v>
      </c>
      <c r="AH29" s="89">
        <f t="shared" si="15"/>
        <v>73.5</v>
      </c>
      <c r="AI29" s="61" t="str">
        <f t="shared" si="16"/>
        <v>A-</v>
      </c>
      <c r="AJ29" s="61" t="str">
        <f t="shared" si="17"/>
        <v>3.50</v>
      </c>
      <c r="AK29" s="62">
        <v>18</v>
      </c>
      <c r="AL29" s="62">
        <v>18</v>
      </c>
      <c r="AM29" s="89">
        <f t="shared" si="18"/>
        <v>21.5</v>
      </c>
      <c r="AN29" s="89">
        <f t="shared" si="19"/>
        <v>3.6458333333333335</v>
      </c>
      <c r="AO29" s="89">
        <f t="shared" si="20"/>
        <v>3.6458333333333335</v>
      </c>
      <c r="AP29" s="63" t="str">
        <f t="shared" si="21"/>
        <v xml:space="preserve"> Passed</v>
      </c>
      <c r="AQ29" s="106" t="s">
        <v>151</v>
      </c>
      <c r="AR29" s="103"/>
      <c r="AS29" s="8"/>
    </row>
    <row r="30" spans="1:45" ht="51" customHeight="1" x14ac:dyDescent="0.3">
      <c r="A30" s="87">
        <v>10</v>
      </c>
      <c r="B30" s="79"/>
      <c r="C30" s="79"/>
      <c r="D30" s="87"/>
      <c r="E30" s="87" t="s">
        <v>69</v>
      </c>
      <c r="F30" s="80"/>
      <c r="G30" s="61">
        <f>'CSE-4201'!C26</f>
        <v>33.5</v>
      </c>
      <c r="H30" s="61">
        <f>'CSE-4201'!H26</f>
        <v>40</v>
      </c>
      <c r="I30" s="89">
        <f t="shared" si="0"/>
        <v>73.5</v>
      </c>
      <c r="J30" s="61" t="str">
        <f t="shared" si="1"/>
        <v>A-</v>
      </c>
      <c r="K30" s="61" t="str">
        <f t="shared" si="2"/>
        <v>3.50</v>
      </c>
      <c r="L30" s="61">
        <f>'CSE-4202'!C26</f>
        <v>29</v>
      </c>
      <c r="M30" s="61">
        <f>'CSE-4202'!D26</f>
        <v>28</v>
      </c>
      <c r="N30" s="89">
        <f t="shared" si="3"/>
        <v>57</v>
      </c>
      <c r="O30" s="61" t="str">
        <f t="shared" si="4"/>
        <v>B-</v>
      </c>
      <c r="P30" s="61" t="str">
        <f t="shared" si="5"/>
        <v>2.75</v>
      </c>
      <c r="Q30" s="61">
        <f>'CSE-4213'!C26</f>
        <v>29</v>
      </c>
      <c r="R30" s="61">
        <f>'CSE-4213'!H26</f>
        <v>34.5</v>
      </c>
      <c r="S30" s="89">
        <f t="shared" si="6"/>
        <v>63.5</v>
      </c>
      <c r="T30" s="61" t="str">
        <f t="shared" si="7"/>
        <v>B</v>
      </c>
      <c r="U30" s="61" t="str">
        <f t="shared" si="8"/>
        <v>3.00</v>
      </c>
      <c r="V30" s="61">
        <f>'CSE-4214'!C26</f>
        <v>30.75</v>
      </c>
      <c r="W30" s="61">
        <f>'CSE-4214'!D26</f>
        <v>31.5</v>
      </c>
      <c r="X30" s="89">
        <f t="shared" si="9"/>
        <v>62.25</v>
      </c>
      <c r="Y30" s="61" t="str">
        <f t="shared" si="10"/>
        <v>B</v>
      </c>
      <c r="Z30" s="61" t="str">
        <f t="shared" si="11"/>
        <v>3.00</v>
      </c>
      <c r="AA30" s="61">
        <f>'CSE-4225'!C26</f>
        <v>27</v>
      </c>
      <c r="AB30" s="61">
        <f>'CSE-4225'!H26</f>
        <v>35</v>
      </c>
      <c r="AC30" s="89">
        <f t="shared" si="12"/>
        <v>62</v>
      </c>
      <c r="AD30" s="61" t="str">
        <f t="shared" si="13"/>
        <v>B</v>
      </c>
      <c r="AE30" s="61" t="str">
        <f t="shared" si="14"/>
        <v>3.00</v>
      </c>
      <c r="AF30" s="61">
        <f>'CSE-4226'!C26</f>
        <v>31</v>
      </c>
      <c r="AG30" s="61">
        <f>'CSE-4226'!D26</f>
        <v>37</v>
      </c>
      <c r="AH30" s="89">
        <f t="shared" si="15"/>
        <v>68</v>
      </c>
      <c r="AI30" s="61" t="str">
        <f t="shared" si="16"/>
        <v>B+</v>
      </c>
      <c r="AJ30" s="61" t="str">
        <f t="shared" si="17"/>
        <v>3.25</v>
      </c>
      <c r="AK30" s="62">
        <v>18</v>
      </c>
      <c r="AL30" s="62">
        <v>18</v>
      </c>
      <c r="AM30" s="89">
        <f t="shared" si="18"/>
        <v>18.5</v>
      </c>
      <c r="AN30" s="89">
        <f t="shared" si="19"/>
        <v>3.0208333333333335</v>
      </c>
      <c r="AO30" s="89">
        <f t="shared" si="20"/>
        <v>3.0208333333333335</v>
      </c>
      <c r="AP30" s="63" t="str">
        <f t="shared" si="21"/>
        <v xml:space="preserve"> Passed</v>
      </c>
      <c r="AQ30" s="106" t="s">
        <v>152</v>
      </c>
      <c r="AR30" s="103"/>
      <c r="AS30" s="8"/>
    </row>
    <row r="31" spans="1:45" ht="51" customHeight="1" x14ac:dyDescent="0.3">
      <c r="A31" s="44">
        <v>11</v>
      </c>
      <c r="B31" s="79"/>
      <c r="C31" s="79"/>
      <c r="D31" s="87"/>
      <c r="E31" s="87" t="s">
        <v>70</v>
      </c>
      <c r="F31" s="80"/>
      <c r="G31" s="61">
        <f>'CSE-4201'!C27</f>
        <v>38</v>
      </c>
      <c r="H31" s="61">
        <f>'CSE-4201'!H27</f>
        <v>40.5</v>
      </c>
      <c r="I31" s="89">
        <f t="shared" si="0"/>
        <v>78.5</v>
      </c>
      <c r="J31" s="61" t="str">
        <f t="shared" si="1"/>
        <v>A</v>
      </c>
      <c r="K31" s="61" t="str">
        <f t="shared" si="2"/>
        <v>3.75</v>
      </c>
      <c r="L31" s="61">
        <f>'CSE-4202'!C27</f>
        <v>37.5</v>
      </c>
      <c r="M31" s="61">
        <f>'CSE-4202'!D27</f>
        <v>48</v>
      </c>
      <c r="N31" s="89">
        <f t="shared" si="3"/>
        <v>85.5</v>
      </c>
      <c r="O31" s="61" t="str">
        <f t="shared" si="4"/>
        <v>A+</v>
      </c>
      <c r="P31" s="61" t="str">
        <f t="shared" si="5"/>
        <v>4.00</v>
      </c>
      <c r="Q31" s="61">
        <f>'CSE-4213'!C27</f>
        <v>35.25</v>
      </c>
      <c r="R31" s="61">
        <f>'CSE-4213'!H27</f>
        <v>48</v>
      </c>
      <c r="S31" s="89">
        <f t="shared" si="6"/>
        <v>83.25</v>
      </c>
      <c r="T31" s="61" t="str">
        <f t="shared" si="7"/>
        <v>A+</v>
      </c>
      <c r="U31" s="61" t="str">
        <f t="shared" si="8"/>
        <v>4.00</v>
      </c>
      <c r="V31" s="61">
        <f>'CSE-4214'!C27</f>
        <v>37.5</v>
      </c>
      <c r="W31" s="61">
        <f>'CSE-4214'!D27</f>
        <v>51</v>
      </c>
      <c r="X31" s="89">
        <f t="shared" si="9"/>
        <v>88.5</v>
      </c>
      <c r="Y31" s="61" t="str">
        <f t="shared" si="10"/>
        <v>A+</v>
      </c>
      <c r="Z31" s="61" t="str">
        <f t="shared" si="11"/>
        <v>4.00</v>
      </c>
      <c r="AA31" s="61">
        <f>'CSE-4225'!C27</f>
        <v>36</v>
      </c>
      <c r="AB31" s="61">
        <f>'CSE-4225'!H27</f>
        <v>48</v>
      </c>
      <c r="AC31" s="89">
        <f t="shared" si="12"/>
        <v>84</v>
      </c>
      <c r="AD31" s="61" t="str">
        <f t="shared" si="13"/>
        <v>A+</v>
      </c>
      <c r="AE31" s="61" t="str">
        <f t="shared" si="14"/>
        <v>4.00</v>
      </c>
      <c r="AF31" s="61">
        <f>'CSE-4226'!C27</f>
        <v>34</v>
      </c>
      <c r="AG31" s="61">
        <f>'CSE-4226'!D27</f>
        <v>50.5</v>
      </c>
      <c r="AH31" s="89">
        <f t="shared" si="15"/>
        <v>84.5</v>
      </c>
      <c r="AI31" s="61" t="str">
        <f t="shared" si="16"/>
        <v>A+</v>
      </c>
      <c r="AJ31" s="61" t="str">
        <f t="shared" si="17"/>
        <v>4.00</v>
      </c>
      <c r="AK31" s="62">
        <v>18</v>
      </c>
      <c r="AL31" s="62">
        <v>18</v>
      </c>
      <c r="AM31" s="89">
        <f t="shared" si="18"/>
        <v>23.75</v>
      </c>
      <c r="AN31" s="89">
        <f t="shared" si="19"/>
        <v>3.9583333333333335</v>
      </c>
      <c r="AO31" s="89">
        <f t="shared" si="20"/>
        <v>3.9583333333333335</v>
      </c>
      <c r="AP31" s="63" t="str">
        <f t="shared" si="21"/>
        <v xml:space="preserve"> Passed</v>
      </c>
      <c r="AQ31" s="106" t="s">
        <v>153</v>
      </c>
      <c r="AR31" s="103"/>
      <c r="AS31" s="8"/>
    </row>
    <row r="32" spans="1:45" ht="51" customHeight="1" x14ac:dyDescent="0.3">
      <c r="A32" s="87">
        <v>12</v>
      </c>
      <c r="B32" s="79"/>
      <c r="C32" s="79"/>
      <c r="D32" s="87"/>
      <c r="E32" s="87" t="s">
        <v>71</v>
      </c>
      <c r="F32" s="80"/>
      <c r="G32" s="61">
        <f>'CSE-4201'!C28</f>
        <v>35.5</v>
      </c>
      <c r="H32" s="61">
        <f>'CSE-4201'!H28</f>
        <v>41</v>
      </c>
      <c r="I32" s="89">
        <f t="shared" si="0"/>
        <v>76.5</v>
      </c>
      <c r="J32" s="61" t="str">
        <f t="shared" si="1"/>
        <v>A</v>
      </c>
      <c r="K32" s="61" t="str">
        <f t="shared" si="2"/>
        <v>3.75</v>
      </c>
      <c r="L32" s="61">
        <f>'CSE-4202'!C28</f>
        <v>36</v>
      </c>
      <c r="M32" s="61">
        <f>'CSE-4202'!D28</f>
        <v>47.5</v>
      </c>
      <c r="N32" s="89">
        <f t="shared" si="3"/>
        <v>83.5</v>
      </c>
      <c r="O32" s="61" t="str">
        <f t="shared" si="4"/>
        <v>A+</v>
      </c>
      <c r="P32" s="61" t="str">
        <f t="shared" si="5"/>
        <v>4.00</v>
      </c>
      <c r="Q32" s="61">
        <f>'CSE-4213'!C28</f>
        <v>36</v>
      </c>
      <c r="R32" s="61">
        <f>'CSE-4213'!H28</f>
        <v>48.5</v>
      </c>
      <c r="S32" s="89">
        <f t="shared" si="6"/>
        <v>84.5</v>
      </c>
      <c r="T32" s="61" t="str">
        <f t="shared" si="7"/>
        <v>A+</v>
      </c>
      <c r="U32" s="61" t="str">
        <f t="shared" si="8"/>
        <v>4.00</v>
      </c>
      <c r="V32" s="61">
        <f>'CSE-4214'!C28</f>
        <v>35.25</v>
      </c>
      <c r="W32" s="61">
        <f>'CSE-4214'!D28</f>
        <v>45.5</v>
      </c>
      <c r="X32" s="89">
        <f t="shared" si="9"/>
        <v>80.75</v>
      </c>
      <c r="Y32" s="61" t="str">
        <f t="shared" si="10"/>
        <v>A+</v>
      </c>
      <c r="Z32" s="61" t="str">
        <f t="shared" si="11"/>
        <v>4.00</v>
      </c>
      <c r="AA32" s="61">
        <f>'CSE-4225'!C28</f>
        <v>32.5</v>
      </c>
      <c r="AB32" s="61">
        <f>'CSE-4225'!H28</f>
        <v>44</v>
      </c>
      <c r="AC32" s="89">
        <f t="shared" si="12"/>
        <v>76.5</v>
      </c>
      <c r="AD32" s="61" t="str">
        <f t="shared" si="13"/>
        <v>A</v>
      </c>
      <c r="AE32" s="61" t="str">
        <f t="shared" si="14"/>
        <v>3.75</v>
      </c>
      <c r="AF32" s="61">
        <f>'CSE-4226'!C28</f>
        <v>35</v>
      </c>
      <c r="AG32" s="61">
        <f>'CSE-4226'!D28</f>
        <v>47</v>
      </c>
      <c r="AH32" s="89">
        <f t="shared" si="15"/>
        <v>82</v>
      </c>
      <c r="AI32" s="61" t="str">
        <f t="shared" si="16"/>
        <v>A+</v>
      </c>
      <c r="AJ32" s="61" t="str">
        <f t="shared" si="17"/>
        <v>4.00</v>
      </c>
      <c r="AK32" s="62">
        <v>18</v>
      </c>
      <c r="AL32" s="62">
        <v>18</v>
      </c>
      <c r="AM32" s="89">
        <f t="shared" si="18"/>
        <v>23.5</v>
      </c>
      <c r="AN32" s="89">
        <f t="shared" si="19"/>
        <v>3.9166666666666665</v>
      </c>
      <c r="AO32" s="89">
        <f t="shared" si="20"/>
        <v>3.9166666666666665</v>
      </c>
      <c r="AP32" s="63" t="str">
        <f t="shared" si="21"/>
        <v xml:space="preserve"> Passed</v>
      </c>
      <c r="AQ32" s="106" t="s">
        <v>154</v>
      </c>
      <c r="AR32" s="103"/>
      <c r="AS32" s="8"/>
    </row>
    <row r="33" spans="1:67" ht="51" customHeight="1" x14ac:dyDescent="0.3">
      <c r="A33" s="44">
        <v>13</v>
      </c>
      <c r="B33" s="79"/>
      <c r="C33" s="79"/>
      <c r="D33" s="87"/>
      <c r="E33" s="87" t="s">
        <v>72</v>
      </c>
      <c r="F33" s="80"/>
      <c r="G33" s="61">
        <f>'CSE-4201'!C29</f>
        <v>34</v>
      </c>
      <c r="H33" s="61">
        <f>'CSE-4201'!H29</f>
        <v>45.5</v>
      </c>
      <c r="I33" s="89">
        <f t="shared" si="0"/>
        <v>79.5</v>
      </c>
      <c r="J33" s="61" t="str">
        <f t="shared" si="1"/>
        <v>A</v>
      </c>
      <c r="K33" s="61" t="str">
        <f t="shared" si="2"/>
        <v>3.75</v>
      </c>
      <c r="L33" s="61">
        <f>'CSE-4202'!C29</f>
        <v>34</v>
      </c>
      <c r="M33" s="61">
        <f>'CSE-4202'!D29</f>
        <v>31</v>
      </c>
      <c r="N33" s="89">
        <f t="shared" si="3"/>
        <v>65</v>
      </c>
      <c r="O33" s="61" t="str">
        <f t="shared" si="4"/>
        <v>B+</v>
      </c>
      <c r="P33" s="61" t="str">
        <f t="shared" si="5"/>
        <v>3.25</v>
      </c>
      <c r="Q33" s="61">
        <f>'CSE-4213'!C29</f>
        <v>32.5</v>
      </c>
      <c r="R33" s="61">
        <f>'CSE-4213'!H29</f>
        <v>40</v>
      </c>
      <c r="S33" s="89">
        <f t="shared" si="6"/>
        <v>72.5</v>
      </c>
      <c r="T33" s="61" t="str">
        <f t="shared" si="7"/>
        <v>A-</v>
      </c>
      <c r="U33" s="61" t="str">
        <f t="shared" si="8"/>
        <v>3.50</v>
      </c>
      <c r="V33" s="61">
        <f>'CSE-4214'!C29</f>
        <v>33</v>
      </c>
      <c r="W33" s="61">
        <f>'CSE-4214'!D29</f>
        <v>42</v>
      </c>
      <c r="X33" s="89">
        <f t="shared" si="9"/>
        <v>75</v>
      </c>
      <c r="Y33" s="61" t="str">
        <f t="shared" si="10"/>
        <v>A</v>
      </c>
      <c r="Z33" s="61" t="str">
        <f t="shared" si="11"/>
        <v>3.75</v>
      </c>
      <c r="AA33" s="61">
        <f>'CSE-4225'!C29</f>
        <v>31</v>
      </c>
      <c r="AB33" s="61">
        <f>'CSE-4225'!H29</f>
        <v>44.5</v>
      </c>
      <c r="AC33" s="89">
        <f t="shared" si="12"/>
        <v>75.5</v>
      </c>
      <c r="AD33" s="61" t="str">
        <f t="shared" si="13"/>
        <v>A</v>
      </c>
      <c r="AE33" s="61" t="str">
        <f t="shared" si="14"/>
        <v>3.75</v>
      </c>
      <c r="AF33" s="61">
        <f>'CSE-4226'!C29</f>
        <v>31.5</v>
      </c>
      <c r="AG33" s="61">
        <f>'CSE-4226'!D29</f>
        <v>39.5</v>
      </c>
      <c r="AH33" s="89">
        <f t="shared" si="15"/>
        <v>71</v>
      </c>
      <c r="AI33" s="61" t="str">
        <f t="shared" si="16"/>
        <v>A-</v>
      </c>
      <c r="AJ33" s="61" t="str">
        <f t="shared" si="17"/>
        <v>3.50</v>
      </c>
      <c r="AK33" s="62">
        <v>18</v>
      </c>
      <c r="AL33" s="62">
        <v>18</v>
      </c>
      <c r="AM33" s="89">
        <f t="shared" si="18"/>
        <v>21.5</v>
      </c>
      <c r="AN33" s="89">
        <f t="shared" si="19"/>
        <v>3.5208333333333335</v>
      </c>
      <c r="AO33" s="89">
        <f t="shared" si="20"/>
        <v>3.5208333333333335</v>
      </c>
      <c r="AP33" s="63" t="str">
        <f t="shared" si="21"/>
        <v xml:space="preserve"> Passed</v>
      </c>
      <c r="AQ33" s="106" t="s">
        <v>155</v>
      </c>
      <c r="AR33" s="103"/>
      <c r="AS33" s="8"/>
    </row>
    <row r="34" spans="1:67" ht="51" customHeight="1" x14ac:dyDescent="0.3">
      <c r="A34" s="87">
        <v>14</v>
      </c>
      <c r="B34" s="79"/>
      <c r="C34" s="79"/>
      <c r="D34" s="87"/>
      <c r="E34" s="87" t="s">
        <v>73</v>
      </c>
      <c r="F34" s="80"/>
      <c r="G34" s="61">
        <f>'CSE-4201'!C30</f>
        <v>34.5</v>
      </c>
      <c r="H34" s="61">
        <f>'CSE-4201'!H30</f>
        <v>42</v>
      </c>
      <c r="I34" s="89">
        <f t="shared" si="0"/>
        <v>76.5</v>
      </c>
      <c r="J34" s="61" t="str">
        <f t="shared" si="1"/>
        <v>A</v>
      </c>
      <c r="K34" s="61" t="str">
        <f t="shared" si="2"/>
        <v>3.75</v>
      </c>
      <c r="L34" s="61">
        <f>'CSE-4202'!C30</f>
        <v>34</v>
      </c>
      <c r="M34" s="61">
        <f>'CSE-4202'!D30</f>
        <v>31</v>
      </c>
      <c r="N34" s="89">
        <f t="shared" si="3"/>
        <v>65</v>
      </c>
      <c r="O34" s="61" t="str">
        <f t="shared" si="4"/>
        <v>B+</v>
      </c>
      <c r="P34" s="61" t="str">
        <f t="shared" si="5"/>
        <v>3.25</v>
      </c>
      <c r="Q34" s="61">
        <f>'CSE-4213'!C30</f>
        <v>31.25</v>
      </c>
      <c r="R34" s="61">
        <f>'CSE-4213'!H30</f>
        <v>35</v>
      </c>
      <c r="S34" s="89">
        <f t="shared" si="6"/>
        <v>66.25</v>
      </c>
      <c r="T34" s="61" t="str">
        <f t="shared" si="7"/>
        <v>B+</v>
      </c>
      <c r="U34" s="61" t="str">
        <f t="shared" si="8"/>
        <v>3.25</v>
      </c>
      <c r="V34" s="61">
        <f>'CSE-4214'!C30</f>
        <v>33</v>
      </c>
      <c r="W34" s="61">
        <f>'CSE-4214'!D30</f>
        <v>42</v>
      </c>
      <c r="X34" s="89">
        <f t="shared" si="9"/>
        <v>75</v>
      </c>
      <c r="Y34" s="61" t="str">
        <f t="shared" si="10"/>
        <v>A</v>
      </c>
      <c r="Z34" s="61" t="str">
        <f t="shared" si="11"/>
        <v>3.75</v>
      </c>
      <c r="AA34" s="61">
        <f>'CSE-4225'!C30</f>
        <v>29</v>
      </c>
      <c r="AB34" s="61">
        <f>'CSE-4225'!H30</f>
        <v>42</v>
      </c>
      <c r="AC34" s="89">
        <f t="shared" si="12"/>
        <v>71</v>
      </c>
      <c r="AD34" s="61" t="str">
        <f t="shared" si="13"/>
        <v>A-</v>
      </c>
      <c r="AE34" s="61" t="str">
        <f t="shared" si="14"/>
        <v>3.50</v>
      </c>
      <c r="AF34" s="61">
        <f>'CSE-4226'!C30</f>
        <v>32</v>
      </c>
      <c r="AG34" s="61">
        <f>'CSE-4226'!D30</f>
        <v>48</v>
      </c>
      <c r="AH34" s="89">
        <f t="shared" si="15"/>
        <v>80</v>
      </c>
      <c r="AI34" s="61" t="str">
        <f t="shared" si="16"/>
        <v>A+</v>
      </c>
      <c r="AJ34" s="61" t="str">
        <f t="shared" si="17"/>
        <v>4.00</v>
      </c>
      <c r="AK34" s="62">
        <v>18</v>
      </c>
      <c r="AL34" s="62">
        <v>18</v>
      </c>
      <c r="AM34" s="89">
        <f t="shared" si="18"/>
        <v>21.5</v>
      </c>
      <c r="AN34" s="89">
        <f t="shared" si="19"/>
        <v>3.4791666666666665</v>
      </c>
      <c r="AO34" s="89">
        <f t="shared" si="20"/>
        <v>3.4791666666666665</v>
      </c>
      <c r="AP34" s="63" t="str">
        <f t="shared" si="21"/>
        <v xml:space="preserve"> Passed</v>
      </c>
      <c r="AQ34" s="106" t="s">
        <v>156</v>
      </c>
      <c r="AR34" s="103"/>
      <c r="AS34" s="8"/>
    </row>
    <row r="35" spans="1:67" ht="51" customHeight="1" x14ac:dyDescent="0.3">
      <c r="A35" s="44">
        <v>15</v>
      </c>
      <c r="B35" s="79"/>
      <c r="C35" s="79"/>
      <c r="D35" s="87"/>
      <c r="E35" s="87" t="s">
        <v>74</v>
      </c>
      <c r="F35" s="80"/>
      <c r="G35" s="61">
        <f>'CSE-4201'!C31</f>
        <v>35.5</v>
      </c>
      <c r="H35" s="61">
        <f>'CSE-4201'!H31</f>
        <v>45</v>
      </c>
      <c r="I35" s="89">
        <f t="shared" si="0"/>
        <v>80.5</v>
      </c>
      <c r="J35" s="61" t="str">
        <f t="shared" si="1"/>
        <v>A+</v>
      </c>
      <c r="K35" s="61" t="str">
        <f t="shared" si="2"/>
        <v>4.00</v>
      </c>
      <c r="L35" s="61">
        <f>'CSE-4202'!C31</f>
        <v>37.5</v>
      </c>
      <c r="M35" s="61">
        <f>'CSE-4202'!D31</f>
        <v>54.5</v>
      </c>
      <c r="N35" s="89">
        <f t="shared" si="3"/>
        <v>92</v>
      </c>
      <c r="O35" s="61" t="str">
        <f t="shared" si="4"/>
        <v>A+</v>
      </c>
      <c r="P35" s="61" t="str">
        <f t="shared" si="5"/>
        <v>4.00</v>
      </c>
      <c r="Q35" s="61">
        <f>'CSE-4213'!C31</f>
        <v>34.75</v>
      </c>
      <c r="R35" s="61">
        <f>'CSE-4213'!H31</f>
        <v>44.5</v>
      </c>
      <c r="S35" s="89">
        <f t="shared" si="6"/>
        <v>79.25</v>
      </c>
      <c r="T35" s="61" t="str">
        <f t="shared" si="7"/>
        <v>A</v>
      </c>
      <c r="U35" s="61" t="str">
        <f t="shared" si="8"/>
        <v>3.75</v>
      </c>
      <c r="V35" s="61">
        <f>'CSE-4214'!C31</f>
        <v>35.75</v>
      </c>
      <c r="W35" s="61">
        <f>'CSE-4214'!D31</f>
        <v>48</v>
      </c>
      <c r="X35" s="89">
        <f t="shared" si="9"/>
        <v>83.75</v>
      </c>
      <c r="Y35" s="61" t="str">
        <f t="shared" si="10"/>
        <v>A+</v>
      </c>
      <c r="Z35" s="61" t="str">
        <f t="shared" si="11"/>
        <v>4.00</v>
      </c>
      <c r="AA35" s="61">
        <f>'CSE-4225'!C31</f>
        <v>32</v>
      </c>
      <c r="AB35" s="61">
        <f>'CSE-4225'!H31</f>
        <v>48</v>
      </c>
      <c r="AC35" s="89">
        <f t="shared" si="12"/>
        <v>80</v>
      </c>
      <c r="AD35" s="61" t="str">
        <f t="shared" si="13"/>
        <v>A+</v>
      </c>
      <c r="AE35" s="61" t="str">
        <f t="shared" si="14"/>
        <v>4.00</v>
      </c>
      <c r="AF35" s="61">
        <f>'CSE-4226'!C31</f>
        <v>35</v>
      </c>
      <c r="AG35" s="61">
        <f>'CSE-4226'!D31</f>
        <v>42.5</v>
      </c>
      <c r="AH35" s="89">
        <f t="shared" si="15"/>
        <v>77.5</v>
      </c>
      <c r="AI35" s="61" t="str">
        <f t="shared" si="16"/>
        <v>A</v>
      </c>
      <c r="AJ35" s="61" t="str">
        <f t="shared" si="17"/>
        <v>3.75</v>
      </c>
      <c r="AK35" s="62">
        <v>18</v>
      </c>
      <c r="AL35" s="62">
        <v>18</v>
      </c>
      <c r="AM35" s="89">
        <f t="shared" si="18"/>
        <v>23.5</v>
      </c>
      <c r="AN35" s="89">
        <f t="shared" si="19"/>
        <v>3.9375</v>
      </c>
      <c r="AO35" s="89">
        <f t="shared" si="20"/>
        <v>3.9375</v>
      </c>
      <c r="AP35" s="63" t="str">
        <f t="shared" si="21"/>
        <v xml:space="preserve"> Passed</v>
      </c>
      <c r="AQ35" s="106" t="s">
        <v>157</v>
      </c>
      <c r="AR35" s="103"/>
      <c r="AS35" s="8"/>
    </row>
    <row r="36" spans="1:67" ht="51" customHeight="1" x14ac:dyDescent="0.3">
      <c r="A36" s="87">
        <v>16</v>
      </c>
      <c r="B36" s="79"/>
      <c r="C36" s="79"/>
      <c r="D36" s="87"/>
      <c r="E36" s="87" t="s">
        <v>75</v>
      </c>
      <c r="F36" s="80"/>
      <c r="G36" s="61">
        <f>'CSE-4201'!C32</f>
        <v>36.5</v>
      </c>
      <c r="H36" s="61">
        <f>'CSE-4201'!H32</f>
        <v>40</v>
      </c>
      <c r="I36" s="89">
        <f t="shared" si="0"/>
        <v>76.5</v>
      </c>
      <c r="J36" s="61" t="str">
        <f t="shared" si="1"/>
        <v>A</v>
      </c>
      <c r="K36" s="61" t="str">
        <f t="shared" si="2"/>
        <v>3.75</v>
      </c>
      <c r="L36" s="61">
        <f>'CSE-4202'!C32</f>
        <v>36.5</v>
      </c>
      <c r="M36" s="61">
        <f>'CSE-4202'!D32</f>
        <v>46</v>
      </c>
      <c r="N36" s="89">
        <f t="shared" si="3"/>
        <v>82.5</v>
      </c>
      <c r="O36" s="61" t="str">
        <f t="shared" si="4"/>
        <v>A+</v>
      </c>
      <c r="P36" s="61" t="str">
        <f t="shared" si="5"/>
        <v>4.00</v>
      </c>
      <c r="Q36" s="61">
        <f>'CSE-4213'!C32</f>
        <v>35.25</v>
      </c>
      <c r="R36" s="61">
        <f>'CSE-4213'!H32</f>
        <v>44</v>
      </c>
      <c r="S36" s="89">
        <f t="shared" si="6"/>
        <v>79.25</v>
      </c>
      <c r="T36" s="61" t="str">
        <f t="shared" si="7"/>
        <v>A</v>
      </c>
      <c r="U36" s="61" t="str">
        <f t="shared" si="8"/>
        <v>3.75</v>
      </c>
      <c r="V36" s="61">
        <f>'CSE-4214'!C32</f>
        <v>33.75</v>
      </c>
      <c r="W36" s="61">
        <f>'CSE-4214'!D32</f>
        <v>44</v>
      </c>
      <c r="X36" s="89">
        <f t="shared" si="9"/>
        <v>77.75</v>
      </c>
      <c r="Y36" s="61" t="str">
        <f t="shared" si="10"/>
        <v>A</v>
      </c>
      <c r="Z36" s="61" t="str">
        <f t="shared" si="11"/>
        <v>3.75</v>
      </c>
      <c r="AA36" s="61">
        <f>'CSE-4225'!C32</f>
        <v>34</v>
      </c>
      <c r="AB36" s="61">
        <f>'CSE-4225'!H32</f>
        <v>42</v>
      </c>
      <c r="AC36" s="89">
        <f t="shared" si="12"/>
        <v>76</v>
      </c>
      <c r="AD36" s="61" t="str">
        <f t="shared" si="13"/>
        <v>A</v>
      </c>
      <c r="AE36" s="61" t="str">
        <f t="shared" si="14"/>
        <v>3.75</v>
      </c>
      <c r="AF36" s="61">
        <f>'CSE-4226'!C32</f>
        <v>34</v>
      </c>
      <c r="AG36" s="61">
        <f>'CSE-4226'!D32</f>
        <v>41.5</v>
      </c>
      <c r="AH36" s="89">
        <f t="shared" si="15"/>
        <v>75.5</v>
      </c>
      <c r="AI36" s="61" t="str">
        <f t="shared" si="16"/>
        <v>A</v>
      </c>
      <c r="AJ36" s="61" t="str">
        <f t="shared" si="17"/>
        <v>3.75</v>
      </c>
      <c r="AK36" s="62">
        <v>18</v>
      </c>
      <c r="AL36" s="62">
        <v>18</v>
      </c>
      <c r="AM36" s="89">
        <f t="shared" si="18"/>
        <v>22.75</v>
      </c>
      <c r="AN36" s="89">
        <f t="shared" si="19"/>
        <v>3.8333333333333335</v>
      </c>
      <c r="AO36" s="89">
        <f t="shared" si="20"/>
        <v>3.8333333333333335</v>
      </c>
      <c r="AP36" s="63" t="str">
        <f t="shared" si="21"/>
        <v xml:space="preserve"> Passed</v>
      </c>
      <c r="AQ36" s="106" t="s">
        <v>158</v>
      </c>
      <c r="AR36" s="103"/>
      <c r="AS36" s="8"/>
    </row>
    <row r="37" spans="1:67" ht="51" customHeight="1" x14ac:dyDescent="0.3">
      <c r="A37" s="44">
        <v>17</v>
      </c>
      <c r="B37" s="79"/>
      <c r="C37" s="79"/>
      <c r="D37" s="87"/>
      <c r="E37" s="87" t="s">
        <v>76</v>
      </c>
      <c r="F37" s="80"/>
      <c r="G37" s="61">
        <f>'CSE-4201'!C33</f>
        <v>30</v>
      </c>
      <c r="H37" s="61">
        <f>'CSE-4201'!H33</f>
        <v>38</v>
      </c>
      <c r="I37" s="89">
        <f t="shared" si="0"/>
        <v>68</v>
      </c>
      <c r="J37" s="61" t="str">
        <f t="shared" si="1"/>
        <v>B+</v>
      </c>
      <c r="K37" s="61" t="str">
        <f t="shared" si="2"/>
        <v>3.25</v>
      </c>
      <c r="L37" s="61">
        <f>'CSE-4202'!C33</f>
        <v>32</v>
      </c>
      <c r="M37" s="61">
        <f>'CSE-4202'!D33</f>
        <v>28</v>
      </c>
      <c r="N37" s="89">
        <f t="shared" si="3"/>
        <v>60</v>
      </c>
      <c r="O37" s="61" t="str">
        <f t="shared" si="4"/>
        <v>B</v>
      </c>
      <c r="P37" s="61" t="str">
        <f t="shared" si="5"/>
        <v>3.00</v>
      </c>
      <c r="Q37" s="61">
        <f>'CSE-4213'!C33</f>
        <v>29</v>
      </c>
      <c r="R37" s="61">
        <f>'CSE-4213'!H33</f>
        <v>33</v>
      </c>
      <c r="S37" s="89">
        <f t="shared" si="6"/>
        <v>62</v>
      </c>
      <c r="T37" s="61" t="str">
        <f t="shared" si="7"/>
        <v>B</v>
      </c>
      <c r="U37" s="61" t="str">
        <f t="shared" si="8"/>
        <v>3.00</v>
      </c>
      <c r="V37" s="61">
        <f>'CSE-4214'!C33</f>
        <v>32.5</v>
      </c>
      <c r="W37" s="61">
        <f>'CSE-4214'!D33</f>
        <v>40.5</v>
      </c>
      <c r="X37" s="89">
        <f t="shared" si="9"/>
        <v>73</v>
      </c>
      <c r="Y37" s="61" t="str">
        <f t="shared" si="10"/>
        <v>A-</v>
      </c>
      <c r="Z37" s="61" t="str">
        <f t="shared" si="11"/>
        <v>3.50</v>
      </c>
      <c r="AA37" s="61">
        <f>'CSE-4225'!C33</f>
        <v>30</v>
      </c>
      <c r="AB37" s="61">
        <f>'CSE-4225'!H33</f>
        <v>34</v>
      </c>
      <c r="AC37" s="89">
        <f t="shared" si="12"/>
        <v>64</v>
      </c>
      <c r="AD37" s="61" t="str">
        <f t="shared" si="13"/>
        <v>B</v>
      </c>
      <c r="AE37" s="61" t="str">
        <f t="shared" si="14"/>
        <v>3.00</v>
      </c>
      <c r="AF37" s="61">
        <f>'CSE-4226'!C33</f>
        <v>33.5</v>
      </c>
      <c r="AG37" s="61">
        <f>'CSE-4226'!D33</f>
        <v>39</v>
      </c>
      <c r="AH37" s="89">
        <f t="shared" si="15"/>
        <v>72.5</v>
      </c>
      <c r="AI37" s="61" t="str">
        <f t="shared" si="16"/>
        <v>A-</v>
      </c>
      <c r="AJ37" s="61" t="str">
        <f t="shared" si="17"/>
        <v>3.50</v>
      </c>
      <c r="AK37" s="62">
        <v>18</v>
      </c>
      <c r="AL37" s="62">
        <v>18</v>
      </c>
      <c r="AM37" s="89">
        <f t="shared" si="18"/>
        <v>19.25</v>
      </c>
      <c r="AN37" s="89">
        <f t="shared" si="19"/>
        <v>3.125</v>
      </c>
      <c r="AO37" s="89">
        <f t="shared" si="20"/>
        <v>3.125</v>
      </c>
      <c r="AP37" s="63" t="str">
        <f t="shared" si="21"/>
        <v xml:space="preserve"> Passed</v>
      </c>
      <c r="AQ37" s="106" t="s">
        <v>159</v>
      </c>
      <c r="AR37" s="103"/>
      <c r="AS37" s="8"/>
    </row>
    <row r="38" spans="1:67" ht="51" customHeight="1" x14ac:dyDescent="0.3">
      <c r="A38" s="87">
        <v>18</v>
      </c>
      <c r="B38" s="79"/>
      <c r="C38" s="79"/>
      <c r="D38" s="87"/>
      <c r="E38" s="87" t="s">
        <v>77</v>
      </c>
      <c r="F38" s="80"/>
      <c r="G38" s="61">
        <f>'CSE-4201'!C34</f>
        <v>31.5</v>
      </c>
      <c r="H38" s="61">
        <f>'CSE-4201'!H34</f>
        <v>44.5</v>
      </c>
      <c r="I38" s="89">
        <f t="shared" si="0"/>
        <v>76</v>
      </c>
      <c r="J38" s="61" t="str">
        <f t="shared" si="1"/>
        <v>A</v>
      </c>
      <c r="K38" s="61" t="str">
        <f t="shared" si="2"/>
        <v>3.75</v>
      </c>
      <c r="L38" s="61">
        <f>'CSE-4202'!C34</f>
        <v>31</v>
      </c>
      <c r="M38" s="61">
        <f>'CSE-4202'!D34</f>
        <v>31</v>
      </c>
      <c r="N38" s="89">
        <f t="shared" si="3"/>
        <v>62</v>
      </c>
      <c r="O38" s="61" t="str">
        <f t="shared" si="4"/>
        <v>B</v>
      </c>
      <c r="P38" s="61" t="str">
        <f t="shared" si="5"/>
        <v>3.00</v>
      </c>
      <c r="Q38" s="61">
        <f>'CSE-4213'!C34</f>
        <v>33.5</v>
      </c>
      <c r="R38" s="61">
        <f>'CSE-4213'!H34</f>
        <v>44.5</v>
      </c>
      <c r="S38" s="89">
        <f t="shared" si="6"/>
        <v>78</v>
      </c>
      <c r="T38" s="61" t="str">
        <f t="shared" si="7"/>
        <v>A</v>
      </c>
      <c r="U38" s="61" t="str">
        <f t="shared" si="8"/>
        <v>3.75</v>
      </c>
      <c r="V38" s="61">
        <f>'CSE-4214'!C34</f>
        <v>33</v>
      </c>
      <c r="W38" s="61">
        <f>'CSE-4214'!D34</f>
        <v>37</v>
      </c>
      <c r="X38" s="89">
        <f t="shared" si="9"/>
        <v>70</v>
      </c>
      <c r="Y38" s="61" t="str">
        <f t="shared" si="10"/>
        <v>A-</v>
      </c>
      <c r="Z38" s="61" t="str">
        <f t="shared" si="11"/>
        <v>3.50</v>
      </c>
      <c r="AA38" s="61">
        <f>'CSE-4225'!C34</f>
        <v>30</v>
      </c>
      <c r="AB38" s="61">
        <f>'CSE-4225'!H34</f>
        <v>43.5</v>
      </c>
      <c r="AC38" s="89">
        <f t="shared" si="12"/>
        <v>73.5</v>
      </c>
      <c r="AD38" s="61" t="str">
        <f t="shared" si="13"/>
        <v>A-</v>
      </c>
      <c r="AE38" s="61" t="str">
        <f t="shared" si="14"/>
        <v>3.50</v>
      </c>
      <c r="AF38" s="61">
        <f>'CSE-4226'!C34</f>
        <v>32</v>
      </c>
      <c r="AG38" s="61">
        <f>'CSE-4226'!D34</f>
        <v>39</v>
      </c>
      <c r="AH38" s="89">
        <f t="shared" si="15"/>
        <v>71</v>
      </c>
      <c r="AI38" s="61" t="str">
        <f t="shared" si="16"/>
        <v>A-</v>
      </c>
      <c r="AJ38" s="61" t="str">
        <f t="shared" si="17"/>
        <v>3.50</v>
      </c>
      <c r="AK38" s="62">
        <v>18</v>
      </c>
      <c r="AL38" s="62">
        <v>18</v>
      </c>
      <c r="AM38" s="89">
        <f t="shared" si="18"/>
        <v>21</v>
      </c>
      <c r="AN38" s="89">
        <f t="shared" si="19"/>
        <v>3.4166666666666665</v>
      </c>
      <c r="AO38" s="89">
        <f t="shared" si="20"/>
        <v>3.4166666666666665</v>
      </c>
      <c r="AP38" s="63" t="str">
        <f t="shared" si="21"/>
        <v xml:space="preserve"> Passed</v>
      </c>
      <c r="AQ38" s="106" t="s">
        <v>160</v>
      </c>
      <c r="AR38" s="103"/>
      <c r="AS38" s="8"/>
    </row>
    <row r="39" spans="1:67" ht="24" customHeight="1" x14ac:dyDescent="0.3">
      <c r="A39" s="136" t="s">
        <v>109</v>
      </c>
      <c r="B39" s="137"/>
      <c r="C39" s="137"/>
      <c r="D39" s="137"/>
      <c r="E39" s="137"/>
      <c r="F39" s="137"/>
      <c r="G39" s="137"/>
      <c r="H39" s="137"/>
      <c r="I39" s="137"/>
      <c r="J39" s="137"/>
      <c r="K39" s="137"/>
      <c r="L39" s="137"/>
      <c r="M39" s="137"/>
      <c r="N39" s="137"/>
      <c r="O39" s="137"/>
      <c r="P39" s="137"/>
      <c r="Q39" s="137"/>
      <c r="R39" s="137"/>
      <c r="S39" s="137"/>
      <c r="T39" s="137"/>
      <c r="U39" s="137"/>
      <c r="V39" s="137"/>
      <c r="W39" s="137"/>
      <c r="X39" s="137"/>
      <c r="Y39" s="137"/>
      <c r="Z39" s="137"/>
      <c r="AA39" s="137"/>
      <c r="AB39" s="137"/>
      <c r="AC39" s="137"/>
      <c r="AD39" s="137"/>
      <c r="AE39" s="137"/>
      <c r="AF39" s="137"/>
      <c r="AG39" s="137"/>
      <c r="AH39" s="137"/>
      <c r="AI39" s="137"/>
      <c r="AJ39" s="137"/>
      <c r="AK39" s="137"/>
      <c r="AL39" s="137"/>
      <c r="AM39" s="137"/>
      <c r="AN39" s="137"/>
      <c r="AO39" s="137"/>
      <c r="AP39" s="137"/>
      <c r="AQ39" s="138"/>
    </row>
    <row r="40" spans="1:67" ht="24" customHeight="1" x14ac:dyDescent="0.3">
      <c r="B40" s="38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0"/>
      <c r="Y40" s="45"/>
      <c r="Z40" s="45"/>
      <c r="AA40" s="45"/>
      <c r="AB40" s="45"/>
      <c r="AC40" s="10"/>
      <c r="AD40" s="45"/>
      <c r="AE40" s="45"/>
      <c r="AF40" s="45"/>
      <c r="AG40" s="45"/>
      <c r="AH40" s="10"/>
      <c r="AI40" s="45"/>
      <c r="AJ40" s="45"/>
      <c r="AK40" s="10"/>
      <c r="AL40" s="45"/>
      <c r="AM40" s="45"/>
      <c r="AN40" s="11"/>
      <c r="AO40" s="11"/>
    </row>
    <row r="41" spans="1:67" s="8" customFormat="1" ht="24" customHeight="1" x14ac:dyDescent="0.3">
      <c r="A41" s="64"/>
      <c r="B41" s="64"/>
      <c r="C41" s="65"/>
      <c r="D41" s="64"/>
      <c r="E41" s="66"/>
      <c r="F41" s="67"/>
      <c r="G41" s="67"/>
      <c r="H41" s="45"/>
      <c r="I41" s="45"/>
      <c r="J41" s="67"/>
      <c r="K41" s="67"/>
      <c r="L41" s="10"/>
      <c r="M41" s="45"/>
      <c r="N41" s="45"/>
      <c r="O41" s="67"/>
      <c r="P41" s="67"/>
      <c r="Q41" s="10"/>
      <c r="R41" s="45"/>
      <c r="S41" s="45"/>
      <c r="T41" s="67"/>
      <c r="U41" s="67"/>
      <c r="V41" s="10"/>
      <c r="W41" s="45"/>
      <c r="X41" s="45"/>
      <c r="Y41" s="45"/>
      <c r="Z41" s="67"/>
      <c r="AA41" s="10"/>
      <c r="AB41" s="45"/>
      <c r="AC41" s="45"/>
      <c r="AD41" s="45"/>
      <c r="AE41" s="67"/>
      <c r="AF41" s="10"/>
      <c r="AG41" s="45"/>
      <c r="AH41" s="45"/>
      <c r="AI41" s="45"/>
      <c r="AJ41" s="67"/>
      <c r="AK41" s="45"/>
      <c r="AL41" s="45"/>
      <c r="AR41" s="39"/>
    </row>
    <row r="42" spans="1:67" s="8" customFormat="1" ht="24" customHeight="1" x14ac:dyDescent="0.25">
      <c r="A42" s="43"/>
      <c r="B42" s="43"/>
      <c r="C42" s="43"/>
      <c r="D42" s="43"/>
      <c r="E42" s="43"/>
      <c r="AG42" s="135"/>
      <c r="AH42" s="135"/>
      <c r="AI42" s="135"/>
      <c r="AJ42" s="135"/>
      <c r="AK42" s="135"/>
      <c r="AL42" s="135"/>
      <c r="AO42" s="91"/>
      <c r="BL42" s="69"/>
      <c r="BM42" s="43"/>
      <c r="BN42" s="43"/>
    </row>
    <row r="43" spans="1:67" s="8" customFormat="1" ht="27.9" customHeight="1" x14ac:dyDescent="0.3">
      <c r="A43" s="43"/>
      <c r="B43" s="132"/>
      <c r="C43" s="132"/>
      <c r="D43" s="43"/>
      <c r="E43" s="43"/>
      <c r="F43" s="43"/>
      <c r="H43" s="132"/>
      <c r="I43" s="132"/>
      <c r="J43" s="132"/>
      <c r="K43" s="43"/>
      <c r="M43" s="43"/>
      <c r="N43" s="43"/>
      <c r="O43" s="43"/>
      <c r="P43" s="43"/>
      <c r="Q43" s="43"/>
      <c r="R43" s="43"/>
      <c r="S43" s="43"/>
      <c r="W43" s="68"/>
      <c r="Y43" s="68"/>
      <c r="AG43" s="133"/>
      <c r="AH43" s="133"/>
      <c r="AI43" s="133"/>
      <c r="AJ43" s="133"/>
      <c r="AK43" s="133"/>
      <c r="AL43" s="133"/>
      <c r="AO43" s="90"/>
      <c r="BL43" s="78"/>
      <c r="BM43" s="78"/>
      <c r="BN43" s="78"/>
    </row>
    <row r="44" spans="1:67" s="8" customFormat="1" ht="27.9" customHeight="1" x14ac:dyDescent="0.3">
      <c r="A44" s="43"/>
      <c r="B44" s="132"/>
      <c r="C44" s="132"/>
      <c r="D44" s="43"/>
      <c r="E44" s="43"/>
      <c r="F44" s="43"/>
      <c r="H44" s="132"/>
      <c r="I44" s="132"/>
      <c r="J44" s="132"/>
      <c r="K44" s="43"/>
      <c r="M44" s="43"/>
      <c r="N44" s="43"/>
      <c r="O44" s="43"/>
      <c r="P44" s="43"/>
      <c r="Q44" s="43"/>
      <c r="R44" s="43"/>
      <c r="S44" s="43"/>
      <c r="AG44" s="133"/>
      <c r="AH44" s="133"/>
      <c r="AI44" s="133"/>
      <c r="AJ44" s="133"/>
      <c r="AK44" s="133"/>
      <c r="AL44" s="133"/>
      <c r="AO44" s="90"/>
      <c r="BL44" s="78"/>
      <c r="BM44" s="78"/>
      <c r="BN44" s="78"/>
    </row>
    <row r="45" spans="1:67" s="8" customFormat="1" ht="27.9" customHeight="1" x14ac:dyDescent="0.25">
      <c r="A45" s="43"/>
      <c r="B45" s="43"/>
      <c r="C45" s="43"/>
      <c r="D45" s="69"/>
      <c r="E45" s="69"/>
      <c r="F45" s="43"/>
      <c r="H45" s="132"/>
      <c r="I45" s="132"/>
      <c r="J45" s="132"/>
      <c r="K45" s="43"/>
      <c r="M45" s="43"/>
      <c r="N45" s="43"/>
      <c r="O45" s="43"/>
      <c r="P45" s="43"/>
      <c r="Q45" s="43"/>
      <c r="R45" s="43"/>
      <c r="S45" s="43"/>
      <c r="AG45" s="134"/>
      <c r="AH45" s="134"/>
      <c r="AI45" s="134"/>
      <c r="AJ45" s="134"/>
      <c r="AK45" s="134"/>
      <c r="AL45" s="134"/>
      <c r="AO45" s="92"/>
      <c r="BL45" s="43"/>
      <c r="BM45" s="43"/>
      <c r="BN45" s="43"/>
    </row>
    <row r="46" spans="1:67" s="8" customFormat="1" ht="27.9" customHeight="1" x14ac:dyDescent="0.25">
      <c r="A46" s="43"/>
      <c r="B46" s="43"/>
      <c r="D46" s="12"/>
      <c r="E46" s="12"/>
      <c r="H46" s="132"/>
      <c r="I46" s="132"/>
      <c r="J46" s="132"/>
      <c r="K46" s="43"/>
      <c r="M46" s="43"/>
      <c r="N46" s="43"/>
      <c r="O46" s="43"/>
      <c r="P46" s="43"/>
      <c r="Q46" s="43"/>
      <c r="R46" s="43"/>
      <c r="S46" s="43"/>
      <c r="AT46" s="39"/>
      <c r="BJ46" s="39"/>
      <c r="BK46" s="39"/>
      <c r="BL46" s="39"/>
      <c r="BM46" s="39"/>
      <c r="BN46" s="39"/>
      <c r="BO46" s="39"/>
    </row>
    <row r="47" spans="1:67" ht="15" customHeight="1" x14ac:dyDescent="0.3">
      <c r="B47" s="13"/>
      <c r="D47" s="13"/>
      <c r="Y47" s="8"/>
      <c r="AD47" s="8"/>
      <c r="AI47" s="8"/>
      <c r="AK47" s="14"/>
      <c r="AL47" s="14"/>
      <c r="AM47" s="14"/>
      <c r="AN47" s="13"/>
      <c r="AO47" s="13"/>
      <c r="AP47" s="14"/>
      <c r="AQ47" s="14"/>
      <c r="AR47" s="13"/>
    </row>
    <row r="48" spans="1:67" s="8" customFormat="1" ht="18" customHeight="1" x14ac:dyDescent="0.3">
      <c r="AK48" s="1"/>
    </row>
    <row r="49" spans="37:37" s="8" customFormat="1" ht="18" customHeight="1" x14ac:dyDescent="0.3">
      <c r="AK49" s="11"/>
    </row>
    <row r="50" spans="37:37" s="8" customFormat="1" ht="18" customHeight="1" x14ac:dyDescent="0.3"/>
    <row r="51" spans="37:37" s="8" customFormat="1" ht="18" customHeight="1" x14ac:dyDescent="0.3"/>
    <row r="52" spans="37:37" s="8" customFormat="1" ht="18" customHeight="1" x14ac:dyDescent="0.3"/>
    <row r="53" spans="37:37" s="8" customFormat="1" ht="18" customHeight="1" x14ac:dyDescent="0.3"/>
    <row r="54" spans="37:37" s="8" customFormat="1" ht="18" customHeight="1" x14ac:dyDescent="0.3"/>
    <row r="55" spans="37:37" s="8" customFormat="1" ht="18" customHeight="1" x14ac:dyDescent="0.3"/>
    <row r="56" spans="37:37" s="8" customFormat="1" ht="18" customHeight="1" x14ac:dyDescent="0.3"/>
    <row r="57" spans="37:37" s="8" customFormat="1" ht="18" customHeight="1" x14ac:dyDescent="0.3"/>
    <row r="58" spans="37:37" s="8" customFormat="1" ht="18" customHeight="1" x14ac:dyDescent="0.3"/>
    <row r="59" spans="37:37" s="8" customFormat="1" ht="18" customHeight="1" x14ac:dyDescent="0.3"/>
    <row r="60" spans="37:37" s="8" customFormat="1" ht="18" customHeight="1" x14ac:dyDescent="0.3"/>
    <row r="61" spans="37:37" s="8" customFormat="1" ht="18" customHeight="1" x14ac:dyDescent="0.3"/>
    <row r="62" spans="37:37" s="8" customFormat="1" ht="18" customHeight="1" x14ac:dyDescent="0.3"/>
    <row r="63" spans="37:37" s="8" customFormat="1" ht="18" customHeight="1" x14ac:dyDescent="0.3"/>
    <row r="64" spans="37:37" s="8" customFormat="1" ht="18" customHeight="1" x14ac:dyDescent="0.3"/>
    <row r="65" s="8" customFormat="1" ht="18" customHeight="1" x14ac:dyDescent="0.3"/>
    <row r="66" s="8" customFormat="1" ht="18" customHeight="1" x14ac:dyDescent="0.3"/>
    <row r="67" s="8" customFormat="1" ht="18" customHeight="1" x14ac:dyDescent="0.3"/>
    <row r="68" s="8" customFormat="1" ht="18" customHeight="1" x14ac:dyDescent="0.3"/>
    <row r="69" s="8" customFormat="1" ht="18" customHeight="1" x14ac:dyDescent="0.3"/>
    <row r="70" s="8" customFormat="1" ht="18" customHeight="1" x14ac:dyDescent="0.3"/>
    <row r="71" s="8" customFormat="1" ht="18" customHeight="1" x14ac:dyDescent="0.3"/>
    <row r="72" s="8" customFormat="1" ht="15" customHeight="1" x14ac:dyDescent="0.3"/>
    <row r="73" s="8" customFormat="1" ht="15" customHeight="1" x14ac:dyDescent="0.3"/>
    <row r="74" s="8" customFormat="1" ht="15" customHeight="1" x14ac:dyDescent="0.3"/>
    <row r="75" s="8" customFormat="1" ht="15" customHeight="1" x14ac:dyDescent="0.3"/>
    <row r="76" s="8" customFormat="1" ht="15" customHeight="1" x14ac:dyDescent="0.3"/>
    <row r="77" s="8" customFormat="1" ht="15" customHeight="1" x14ac:dyDescent="0.3"/>
    <row r="78" s="8" customFormat="1" ht="15" customHeight="1" x14ac:dyDescent="0.3"/>
    <row r="79" s="8" customFormat="1" ht="15" customHeight="1" x14ac:dyDescent="0.3"/>
    <row r="80" s="8" customFormat="1" ht="15" customHeight="1" x14ac:dyDescent="0.3"/>
    <row r="81" s="8" customFormat="1" ht="15" customHeight="1" x14ac:dyDescent="0.3"/>
    <row r="97" spans="1:43" ht="15" customHeight="1" x14ac:dyDescent="0.3">
      <c r="A97" s="8"/>
      <c r="B97" s="8"/>
      <c r="C97" s="8"/>
      <c r="D97" s="8"/>
      <c r="E97" s="8"/>
      <c r="AQ97" s="8"/>
    </row>
    <row r="98" spans="1:43" ht="15" customHeight="1" x14ac:dyDescent="0.3">
      <c r="A98" s="8"/>
      <c r="B98" s="8"/>
      <c r="C98" s="8"/>
      <c r="D98" s="8"/>
      <c r="E98" s="8"/>
      <c r="AQ98" s="8"/>
    </row>
    <row r="99" spans="1:43" ht="15" customHeight="1" x14ac:dyDescent="0.3">
      <c r="A99" s="8"/>
      <c r="B99" s="8"/>
      <c r="C99" s="8"/>
      <c r="D99" s="8"/>
      <c r="E99" s="8"/>
      <c r="AQ99" s="8"/>
    </row>
    <row r="100" spans="1:43" ht="15" customHeight="1" x14ac:dyDescent="0.3">
      <c r="A100" s="8"/>
      <c r="B100" s="8"/>
      <c r="C100" s="8"/>
      <c r="D100" s="8"/>
      <c r="E100" s="8"/>
      <c r="AQ100" s="8"/>
    </row>
    <row r="101" spans="1:43" ht="15" customHeight="1" x14ac:dyDescent="0.3">
      <c r="A101" s="8"/>
      <c r="B101" s="8"/>
      <c r="C101" s="8"/>
      <c r="D101" s="8"/>
      <c r="E101" s="8"/>
      <c r="AQ101" s="8"/>
    </row>
    <row r="102" spans="1:43" ht="15" customHeight="1" x14ac:dyDescent="0.3">
      <c r="A102" s="8"/>
      <c r="B102" s="8"/>
      <c r="C102" s="8"/>
      <c r="D102" s="8"/>
      <c r="E102" s="8"/>
      <c r="AQ102" s="8"/>
    </row>
    <row r="103" spans="1:43" ht="15" customHeight="1" x14ac:dyDescent="0.3">
      <c r="A103" s="8"/>
      <c r="B103" s="8"/>
      <c r="C103" s="8"/>
      <c r="D103" s="8"/>
      <c r="E103" s="8"/>
      <c r="AQ103" s="8"/>
    </row>
    <row r="104" spans="1:43" ht="15" customHeight="1" x14ac:dyDescent="0.3">
      <c r="A104" s="8"/>
      <c r="B104" s="8"/>
      <c r="C104" s="8"/>
      <c r="D104" s="8"/>
      <c r="E104" s="8"/>
      <c r="AQ104" s="8"/>
    </row>
    <row r="105" spans="1:43" ht="15" customHeight="1" x14ac:dyDescent="0.3">
      <c r="A105" s="8"/>
      <c r="B105" s="8"/>
      <c r="C105" s="8"/>
      <c r="D105" s="8"/>
      <c r="E105" s="8"/>
      <c r="AQ105" s="8"/>
    </row>
    <row r="106" spans="1:43" ht="15" customHeight="1" x14ac:dyDescent="0.3">
      <c r="A106" s="8"/>
      <c r="B106" s="8"/>
      <c r="C106" s="8"/>
      <c r="D106" s="8"/>
      <c r="E106" s="8"/>
      <c r="AQ106" s="8"/>
    </row>
    <row r="107" spans="1:43" ht="15" customHeight="1" x14ac:dyDescent="0.3">
      <c r="A107" s="8"/>
      <c r="B107" s="8"/>
      <c r="C107" s="8"/>
      <c r="D107" s="8"/>
      <c r="E107" s="8"/>
      <c r="AQ107" s="8"/>
    </row>
    <row r="108" spans="1:43" ht="15" customHeight="1" x14ac:dyDescent="0.3">
      <c r="A108" s="8"/>
      <c r="B108" s="8"/>
      <c r="C108" s="8"/>
      <c r="D108" s="8"/>
      <c r="E108" s="8"/>
      <c r="AQ108" s="8"/>
    </row>
    <row r="109" spans="1:43" ht="15" customHeight="1" x14ac:dyDescent="0.3">
      <c r="A109" s="8"/>
      <c r="B109" s="8"/>
      <c r="C109" s="8"/>
      <c r="D109" s="8"/>
      <c r="E109" s="8"/>
      <c r="AQ109" s="8"/>
    </row>
    <row r="110" spans="1:43" ht="15" customHeight="1" x14ac:dyDescent="0.3">
      <c r="A110" s="8"/>
      <c r="B110" s="8"/>
      <c r="C110" s="8"/>
      <c r="D110" s="8"/>
      <c r="E110" s="8"/>
      <c r="AQ110" s="8"/>
    </row>
    <row r="111" spans="1:43" ht="15" customHeight="1" x14ac:dyDescent="0.3">
      <c r="A111" s="8"/>
      <c r="B111" s="8"/>
      <c r="C111" s="8"/>
      <c r="D111" s="8"/>
      <c r="E111" s="8"/>
      <c r="AQ111" s="8"/>
    </row>
    <row r="112" spans="1:43" ht="15" customHeight="1" x14ac:dyDescent="0.3">
      <c r="A112" s="8"/>
      <c r="B112" s="8"/>
      <c r="C112" s="8"/>
      <c r="D112" s="8"/>
      <c r="E112" s="8"/>
      <c r="AQ112" s="8"/>
    </row>
    <row r="113" spans="1:43" ht="15" customHeight="1" x14ac:dyDescent="0.3">
      <c r="A113" s="8"/>
      <c r="B113" s="8"/>
      <c r="C113" s="8"/>
      <c r="D113" s="8"/>
      <c r="E113" s="8"/>
      <c r="AQ113" s="8"/>
    </row>
  </sheetData>
  <mergeCells count="42">
    <mergeCell ref="AN17:AN20"/>
    <mergeCell ref="A39:AQ39"/>
    <mergeCell ref="AM17:AM20"/>
    <mergeCell ref="G18:K18"/>
    <mergeCell ref="L18:P18"/>
    <mergeCell ref="AG45:AL45"/>
    <mergeCell ref="AG42:AL42"/>
    <mergeCell ref="B43:C44"/>
    <mergeCell ref="V19:Z19"/>
    <mergeCell ref="AG43:AL44"/>
    <mergeCell ref="F17:F20"/>
    <mergeCell ref="H43:J46"/>
    <mergeCell ref="G17:K17"/>
    <mergeCell ref="L17:P17"/>
    <mergeCell ref="G19:K19"/>
    <mergeCell ref="L19:P19"/>
    <mergeCell ref="Q19:U19"/>
    <mergeCell ref="V17:Z17"/>
    <mergeCell ref="AA17:AE17"/>
    <mergeCell ref="AF17:AJ17"/>
    <mergeCell ref="AL17:AL20"/>
    <mergeCell ref="AQ17:AQ20"/>
    <mergeCell ref="Q2:AI6"/>
    <mergeCell ref="Q7:AI8"/>
    <mergeCell ref="Q9:AI10"/>
    <mergeCell ref="Q11:AI12"/>
    <mergeCell ref="AK17:AK20"/>
    <mergeCell ref="AF18:AJ18"/>
    <mergeCell ref="AF19:AJ19"/>
    <mergeCell ref="Q17:U17"/>
    <mergeCell ref="AP17:AP20"/>
    <mergeCell ref="AA19:AE19"/>
    <mergeCell ref="Q18:U18"/>
    <mergeCell ref="V18:Z18"/>
    <mergeCell ref="AA18:AE18"/>
    <mergeCell ref="AO3:AQ4"/>
    <mergeCell ref="AO17:AO20"/>
    <mergeCell ref="A17:A20"/>
    <mergeCell ref="B17:B20"/>
    <mergeCell ref="C17:C20"/>
    <mergeCell ref="D17:D20"/>
    <mergeCell ref="E17:E20"/>
  </mergeCells>
  <conditionalFormatting sqref="G21:H38 L21:M38 Q21:R38 V21:W38 AA21:AB38 AF21:AG38 J21:J38 O21:O38 T21:T38 Y21:Y38 AD21:AD38 AI21:AI38">
    <cfRule type="containsText" dxfId="10" priority="41" operator="containsText" text="F">
      <formula>NOT(ISERROR(SEARCH("F",G21)))</formula>
    </cfRule>
  </conditionalFormatting>
  <conditionalFormatting sqref="G21:H38 O21:R38 T21:W38 Y21:AB38 AD21:AG38 AI21:AJ38 J21:M38">
    <cfRule type="cellIs" dxfId="9" priority="42" operator="lessThan">
      <formula>2</formula>
    </cfRule>
  </conditionalFormatting>
  <conditionalFormatting sqref="AK21:AK38">
    <cfRule type="cellIs" dxfId="8" priority="43" operator="lessThan">
      <formula>17</formula>
    </cfRule>
  </conditionalFormatting>
  <conditionalFormatting sqref="AP21:AP38">
    <cfRule type="containsText" dxfId="7" priority="113" operator="containsText" text="Not Promoted">
      <formula>NOT(ISERROR(SEARCH("Not Promoted",AP21)))</formula>
    </cfRule>
  </conditionalFormatting>
  <pageMargins left="0.75" right="0.75" top="0.5" bottom="1" header="0.7" footer="0.2"/>
  <pageSetup paperSize="4097" orientation="landscape" horizontalDpi="4294967294" verticalDpi="4294967294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112"/>
  <sheetViews>
    <sheetView topLeftCell="Z11" zoomScale="85" zoomScaleNormal="85" workbookViewId="0">
      <selection activeCell="AT35" sqref="AT35"/>
    </sheetView>
  </sheetViews>
  <sheetFormatPr defaultColWidth="9.109375" defaultRowHeight="15" customHeight="1" x14ac:dyDescent="0.3"/>
  <cols>
    <col min="1" max="1" width="5.6640625" style="1" customWidth="1"/>
    <col min="2" max="2" width="11.6640625" style="1" customWidth="1"/>
    <col min="3" max="3" width="11.44140625" style="1" customWidth="1"/>
    <col min="4" max="4" width="10.109375" style="1" customWidth="1"/>
    <col min="5" max="5" width="14.33203125" style="1" customWidth="1"/>
    <col min="6" max="6" width="26.33203125" style="1" customWidth="1"/>
    <col min="7" max="36" width="6.5546875" style="1" customWidth="1"/>
    <col min="37" max="41" width="9.88671875" style="1" customWidth="1"/>
    <col min="42" max="43" width="12" style="1" customWidth="1"/>
    <col min="44" max="44" width="9.44140625" style="1" bestFit="1" customWidth="1"/>
    <col min="45" max="45" width="11.5546875" style="1" bestFit="1" customWidth="1"/>
    <col min="46" max="16384" width="9.109375" style="1"/>
  </cols>
  <sheetData>
    <row r="1" spans="1:51" ht="12" customHeight="1" x14ac:dyDescent="0.3"/>
    <row r="2" spans="1:51" ht="12" customHeight="1" x14ac:dyDescent="0.3">
      <c r="A2" s="5"/>
      <c r="B2" s="5"/>
      <c r="C2" s="5"/>
      <c r="D2" s="5"/>
      <c r="E2" s="5"/>
      <c r="Q2" s="124" t="s">
        <v>108</v>
      </c>
      <c r="R2" s="124"/>
      <c r="S2" s="124"/>
      <c r="T2" s="124"/>
      <c r="U2" s="124"/>
      <c r="V2" s="124"/>
      <c r="W2" s="124"/>
      <c r="X2" s="124"/>
      <c r="Y2" s="124"/>
      <c r="Z2" s="124"/>
      <c r="AA2" s="124"/>
      <c r="AB2" s="124"/>
      <c r="AC2" s="124"/>
      <c r="AD2" s="124"/>
      <c r="AE2" s="124"/>
      <c r="AF2" s="124"/>
      <c r="AG2" s="124"/>
      <c r="AH2" s="124"/>
      <c r="AI2" s="124"/>
      <c r="AK2" s="51"/>
      <c r="AL2" s="51"/>
      <c r="AM2" s="51"/>
      <c r="AN2" s="51"/>
      <c r="AO2" s="51"/>
      <c r="AP2" s="51"/>
      <c r="AQ2" s="51"/>
    </row>
    <row r="3" spans="1:51" ht="12" customHeight="1" x14ac:dyDescent="0.25">
      <c r="A3" s="6"/>
      <c r="B3" s="6"/>
      <c r="C3" s="6"/>
      <c r="D3" s="6"/>
      <c r="E3" s="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124"/>
      <c r="R3" s="124"/>
      <c r="S3" s="124"/>
      <c r="T3" s="124"/>
      <c r="U3" s="124"/>
      <c r="V3" s="124"/>
      <c r="W3" s="124"/>
      <c r="X3" s="124"/>
      <c r="Y3" s="124"/>
      <c r="Z3" s="124"/>
      <c r="AA3" s="124"/>
      <c r="AB3" s="124"/>
      <c r="AC3" s="124"/>
      <c r="AD3" s="124"/>
      <c r="AE3" s="124"/>
      <c r="AF3" s="124"/>
      <c r="AG3" s="124"/>
      <c r="AH3" s="124"/>
      <c r="AI3" s="124"/>
      <c r="AO3" s="128"/>
      <c r="AP3" s="128"/>
      <c r="AQ3" s="129"/>
    </row>
    <row r="4" spans="1:51" ht="12" customHeight="1" x14ac:dyDescent="0.3">
      <c r="A4" s="6"/>
      <c r="B4" s="6"/>
      <c r="C4" s="6"/>
      <c r="D4" s="6"/>
      <c r="E4" s="6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124"/>
      <c r="R4" s="124"/>
      <c r="S4" s="124"/>
      <c r="T4" s="124"/>
      <c r="U4" s="124"/>
      <c r="V4" s="124"/>
      <c r="W4" s="124"/>
      <c r="X4" s="124"/>
      <c r="Y4" s="124"/>
      <c r="Z4" s="124"/>
      <c r="AA4" s="124"/>
      <c r="AB4" s="124"/>
      <c r="AC4" s="124"/>
      <c r="AD4" s="124"/>
      <c r="AE4" s="124"/>
      <c r="AF4" s="124"/>
      <c r="AG4" s="124"/>
      <c r="AH4" s="124"/>
      <c r="AI4" s="124"/>
      <c r="AO4" s="130"/>
      <c r="AP4" s="130"/>
      <c r="AQ4" s="131"/>
    </row>
    <row r="5" spans="1:51" ht="23.25" customHeight="1" x14ac:dyDescent="0.3">
      <c r="A5" s="6"/>
      <c r="B5" s="6"/>
      <c r="C5" s="6"/>
      <c r="D5" s="6"/>
      <c r="E5" s="6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124"/>
      <c r="R5" s="124"/>
      <c r="S5" s="124"/>
      <c r="T5" s="124"/>
      <c r="U5" s="124"/>
      <c r="V5" s="124"/>
      <c r="W5" s="124"/>
      <c r="X5" s="124"/>
      <c r="Y5" s="124"/>
      <c r="Z5" s="124"/>
      <c r="AA5" s="124"/>
      <c r="AB5" s="124"/>
      <c r="AC5" s="124"/>
      <c r="AD5" s="124"/>
      <c r="AE5" s="124"/>
      <c r="AF5" s="124"/>
      <c r="AG5" s="124"/>
      <c r="AH5" s="124"/>
      <c r="AI5" s="124"/>
      <c r="AO5" s="83" t="s">
        <v>41</v>
      </c>
      <c r="AP5" s="83" t="s">
        <v>42</v>
      </c>
      <c r="AQ5" s="84" t="s">
        <v>43</v>
      </c>
    </row>
    <row r="6" spans="1:51" ht="14.25" customHeight="1" x14ac:dyDescent="0.3">
      <c r="A6" s="6"/>
      <c r="B6" s="6"/>
      <c r="C6" s="6"/>
      <c r="D6" s="6"/>
      <c r="E6" s="6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124"/>
      <c r="R6" s="124"/>
      <c r="S6" s="124"/>
      <c r="T6" s="124"/>
      <c r="U6" s="124"/>
      <c r="V6" s="124"/>
      <c r="W6" s="124"/>
      <c r="X6" s="124"/>
      <c r="Y6" s="124"/>
      <c r="Z6" s="124"/>
      <c r="AA6" s="124"/>
      <c r="AB6" s="124"/>
      <c r="AC6" s="124"/>
      <c r="AD6" s="124"/>
      <c r="AE6" s="124"/>
      <c r="AF6" s="124"/>
      <c r="AG6" s="124"/>
      <c r="AH6" s="124"/>
      <c r="AI6" s="124"/>
      <c r="AO6" s="82">
        <v>0</v>
      </c>
      <c r="AP6" s="86">
        <v>23</v>
      </c>
      <c r="AQ6" s="85">
        <v>100</v>
      </c>
    </row>
    <row r="7" spans="1:51" ht="14.25" customHeight="1" x14ac:dyDescent="0.25">
      <c r="A7" s="5"/>
      <c r="B7" s="5"/>
      <c r="C7" s="5"/>
      <c r="D7" s="5"/>
      <c r="E7" s="6"/>
      <c r="F7" s="46"/>
      <c r="G7" s="46"/>
      <c r="H7" s="46"/>
      <c r="I7" s="40"/>
      <c r="J7" s="40"/>
      <c r="K7" s="40"/>
      <c r="L7" s="40"/>
      <c r="M7" s="40"/>
      <c r="N7" s="40"/>
      <c r="O7" s="40"/>
      <c r="P7" s="46"/>
      <c r="Q7" s="125"/>
      <c r="R7" s="125"/>
      <c r="S7" s="125"/>
      <c r="T7" s="125"/>
      <c r="U7" s="125"/>
      <c r="V7" s="125"/>
      <c r="W7" s="125"/>
      <c r="X7" s="125"/>
      <c r="Y7" s="125"/>
      <c r="Z7" s="125"/>
      <c r="AA7" s="125"/>
      <c r="AB7" s="125"/>
      <c r="AC7" s="125"/>
      <c r="AD7" s="125"/>
      <c r="AE7" s="125"/>
      <c r="AF7" s="125"/>
      <c r="AG7" s="125"/>
      <c r="AH7" s="125"/>
      <c r="AI7" s="125"/>
      <c r="AO7" s="82">
        <v>0</v>
      </c>
      <c r="AP7" s="86">
        <v>12</v>
      </c>
      <c r="AQ7" s="85">
        <v>100</v>
      </c>
    </row>
    <row r="8" spans="1:51" ht="14.25" customHeight="1" x14ac:dyDescent="0.3">
      <c r="A8" s="2"/>
      <c r="B8" s="2"/>
      <c r="C8" s="2"/>
      <c r="D8" s="2"/>
      <c r="E8" s="6"/>
      <c r="F8" s="42"/>
      <c r="G8" s="42"/>
      <c r="H8" s="42"/>
      <c r="I8" s="40"/>
      <c r="J8" s="40"/>
      <c r="K8" s="40"/>
      <c r="L8" s="40"/>
      <c r="M8" s="40"/>
      <c r="N8" s="40"/>
      <c r="O8" s="40"/>
      <c r="P8" s="42"/>
      <c r="Q8" s="125"/>
      <c r="R8" s="125"/>
      <c r="S8" s="125"/>
      <c r="T8" s="125"/>
      <c r="U8" s="125"/>
      <c r="V8" s="125"/>
      <c r="W8" s="125"/>
      <c r="X8" s="125"/>
      <c r="Y8" s="125"/>
      <c r="Z8" s="125"/>
      <c r="AA8" s="125"/>
      <c r="AB8" s="125"/>
      <c r="AC8" s="125"/>
      <c r="AD8" s="125"/>
      <c r="AE8" s="125"/>
      <c r="AF8" s="125"/>
      <c r="AG8" s="125"/>
      <c r="AH8" s="125"/>
      <c r="AI8" s="125"/>
      <c r="AO8" s="82">
        <v>0</v>
      </c>
      <c r="AP8" s="86">
        <v>35</v>
      </c>
      <c r="AQ8" s="85">
        <v>100</v>
      </c>
    </row>
    <row r="9" spans="1:51" ht="12" customHeight="1" x14ac:dyDescent="0.4">
      <c r="A9" s="2"/>
      <c r="B9" s="2"/>
      <c r="C9" s="2"/>
      <c r="D9" s="2"/>
      <c r="E9" s="6"/>
      <c r="F9" s="42"/>
      <c r="G9" s="42"/>
      <c r="H9" s="42"/>
      <c r="I9" s="40"/>
      <c r="J9" s="40"/>
      <c r="K9" s="40"/>
      <c r="L9" s="40"/>
      <c r="M9" s="40"/>
      <c r="N9" s="40"/>
      <c r="O9" s="40"/>
      <c r="P9" s="42"/>
      <c r="Q9" s="125" t="s">
        <v>122</v>
      </c>
      <c r="R9" s="125"/>
      <c r="S9" s="125"/>
      <c r="T9" s="125"/>
      <c r="U9" s="125"/>
      <c r="V9" s="125"/>
      <c r="W9" s="125"/>
      <c r="X9" s="125"/>
      <c r="Y9" s="125"/>
      <c r="Z9" s="125"/>
      <c r="AA9" s="125"/>
      <c r="AB9" s="125"/>
      <c r="AC9" s="125"/>
      <c r="AD9" s="125"/>
      <c r="AE9" s="125"/>
      <c r="AF9" s="125"/>
      <c r="AG9" s="125"/>
      <c r="AH9" s="125"/>
      <c r="AI9" s="125"/>
      <c r="AN9" s="54"/>
      <c r="AO9" s="54"/>
      <c r="AR9" s="52"/>
      <c r="AS9" s="53"/>
      <c r="AT9" s="53"/>
    </row>
    <row r="10" spans="1:51" ht="12" customHeight="1" x14ac:dyDescent="0.3">
      <c r="A10" s="2"/>
      <c r="B10" s="2"/>
      <c r="C10" s="2"/>
      <c r="D10" s="2"/>
      <c r="E10" s="6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125"/>
      <c r="R10" s="125"/>
      <c r="S10" s="125"/>
      <c r="T10" s="125"/>
      <c r="U10" s="125"/>
      <c r="V10" s="125"/>
      <c r="W10" s="125"/>
      <c r="X10" s="125"/>
      <c r="Y10" s="125"/>
      <c r="Z10" s="125"/>
      <c r="AA10" s="125"/>
      <c r="AB10" s="125"/>
      <c r="AC10" s="125"/>
      <c r="AD10" s="125"/>
      <c r="AE10" s="125"/>
      <c r="AF10" s="125"/>
      <c r="AG10" s="125"/>
      <c r="AH10" s="125"/>
      <c r="AI10" s="125"/>
      <c r="AN10" s="55"/>
      <c r="AO10" s="55"/>
      <c r="AR10" s="56"/>
      <c r="AS10" s="56"/>
      <c r="AT10" s="56"/>
    </row>
    <row r="11" spans="1:51" ht="12" customHeight="1" x14ac:dyDescent="0.25">
      <c r="A11" s="2"/>
      <c r="B11" s="2"/>
      <c r="C11" s="2"/>
      <c r="D11" s="2"/>
      <c r="E11" s="6"/>
      <c r="F11" s="46"/>
      <c r="G11" s="46"/>
      <c r="H11" s="46"/>
      <c r="I11" s="40"/>
      <c r="J11" s="40"/>
      <c r="K11" s="40"/>
      <c r="L11" s="40"/>
      <c r="M11" s="40"/>
      <c r="N11" s="40"/>
      <c r="O11" s="40"/>
      <c r="P11" s="46"/>
      <c r="Q11" s="125"/>
      <c r="R11" s="125"/>
      <c r="S11" s="125"/>
      <c r="T11" s="125"/>
      <c r="U11" s="125"/>
      <c r="V11" s="125"/>
      <c r="W11" s="125"/>
      <c r="X11" s="125"/>
      <c r="Y11" s="125"/>
      <c r="Z11" s="125"/>
      <c r="AA11" s="125"/>
      <c r="AB11" s="125"/>
      <c r="AC11" s="125"/>
      <c r="AD11" s="125"/>
      <c r="AE11" s="125"/>
      <c r="AF11" s="125"/>
      <c r="AG11" s="125"/>
      <c r="AH11" s="125"/>
      <c r="AI11" s="125"/>
      <c r="AN11" s="55"/>
      <c r="AO11" s="55"/>
      <c r="AR11" s="57"/>
      <c r="AS11" s="58"/>
      <c r="AT11" s="58"/>
    </row>
    <row r="12" spans="1:51" ht="12" customHeight="1" x14ac:dyDescent="0.3">
      <c r="A12" s="2"/>
      <c r="B12" s="2"/>
      <c r="C12" s="2"/>
      <c r="D12" s="2"/>
      <c r="E12" s="7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125"/>
      <c r="R12" s="125"/>
      <c r="S12" s="125"/>
      <c r="T12" s="125"/>
      <c r="U12" s="125"/>
      <c r="V12" s="125"/>
      <c r="W12" s="125"/>
      <c r="X12" s="125"/>
      <c r="Y12" s="125"/>
      <c r="Z12" s="125"/>
      <c r="AA12" s="125"/>
      <c r="AB12" s="125"/>
      <c r="AC12" s="125"/>
      <c r="AD12" s="125"/>
      <c r="AE12" s="125"/>
      <c r="AF12" s="125"/>
      <c r="AG12" s="125"/>
      <c r="AH12" s="125"/>
      <c r="AI12" s="125"/>
      <c r="AN12" s="55"/>
      <c r="AO12" s="55"/>
      <c r="AR12" s="57"/>
      <c r="AS12" s="58"/>
      <c r="AT12" s="58"/>
    </row>
    <row r="13" spans="1:51" ht="12" customHeight="1" x14ac:dyDescent="0.3">
      <c r="A13" s="2"/>
      <c r="B13" s="2"/>
      <c r="C13" s="2"/>
      <c r="D13" s="2"/>
      <c r="E13" s="7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1"/>
      <c r="S13" s="4"/>
      <c r="U13" s="3"/>
      <c r="V13" s="3"/>
      <c r="W13" s="3"/>
      <c r="X13" s="3"/>
      <c r="AI13" s="55"/>
      <c r="AN13" s="55"/>
      <c r="AO13" s="55"/>
      <c r="AR13" s="57"/>
      <c r="AS13" s="58"/>
      <c r="AT13" s="58"/>
      <c r="AU13" s="58"/>
      <c r="AV13" s="58"/>
      <c r="AW13" s="58"/>
      <c r="AX13" s="58"/>
      <c r="AY13" s="2"/>
    </row>
    <row r="14" spans="1:51" ht="12" customHeight="1" x14ac:dyDescent="0.3">
      <c r="A14" s="2"/>
      <c r="B14" s="2"/>
      <c r="C14" s="2"/>
      <c r="D14" s="2"/>
      <c r="E14" s="7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15"/>
      <c r="S14" s="42"/>
      <c r="U14" s="3"/>
      <c r="V14" s="3"/>
      <c r="W14" s="3"/>
      <c r="X14" s="3"/>
      <c r="Y14" s="3"/>
      <c r="Z14" s="3"/>
      <c r="AA14" s="3"/>
      <c r="AB14" s="3"/>
      <c r="AC14" s="3"/>
      <c r="AD14" s="3"/>
      <c r="AE14" s="42"/>
      <c r="AF14" s="42"/>
      <c r="AG14" s="42"/>
      <c r="AH14" s="42"/>
      <c r="AI14" s="42"/>
      <c r="AL14" s="42"/>
      <c r="AM14" s="42"/>
      <c r="AN14" s="42"/>
      <c r="AO14" s="42"/>
      <c r="AR14" s="57"/>
      <c r="AS14" s="58"/>
      <c r="AT14" s="58"/>
      <c r="AU14" s="58"/>
      <c r="AV14" s="58"/>
      <c r="AW14" s="58"/>
      <c r="AX14" s="58"/>
      <c r="AY14" s="2"/>
    </row>
    <row r="15" spans="1:51" ht="12" customHeight="1" x14ac:dyDescent="0.3">
      <c r="A15" s="2"/>
      <c r="B15" s="2"/>
      <c r="C15" s="2"/>
      <c r="D15" s="2"/>
      <c r="E15" s="7"/>
      <c r="U15" s="3"/>
      <c r="V15" s="3"/>
      <c r="W15" s="3"/>
      <c r="X15" s="3"/>
      <c r="Y15" s="3"/>
      <c r="Z15" s="3"/>
      <c r="AA15" s="3"/>
      <c r="AB15" s="3"/>
      <c r="AC15" s="3"/>
      <c r="AD15" s="3"/>
      <c r="AE15" s="42"/>
      <c r="AF15" s="42"/>
      <c r="AG15" s="42"/>
      <c r="AH15" s="42"/>
      <c r="AI15" s="42"/>
      <c r="AL15" s="42"/>
      <c r="AM15" s="42"/>
      <c r="AN15" s="42"/>
      <c r="AO15" s="42"/>
      <c r="AR15" s="4"/>
      <c r="AS15" s="58"/>
      <c r="AT15" s="58"/>
      <c r="AU15" s="58"/>
      <c r="AV15" s="58"/>
      <c r="AW15" s="58"/>
      <c r="AX15" s="58"/>
      <c r="AY15" s="2"/>
    </row>
    <row r="16" spans="1:51" ht="12" customHeight="1" x14ac:dyDescent="0.3">
      <c r="A16" s="2"/>
      <c r="B16" s="2"/>
      <c r="C16" s="2"/>
      <c r="D16" s="2"/>
      <c r="E16" s="7"/>
      <c r="F16" s="59"/>
      <c r="G16" s="60"/>
      <c r="J16" s="3"/>
      <c r="K16" s="3"/>
      <c r="L16" s="3"/>
      <c r="M16" s="3"/>
      <c r="N16" s="3"/>
      <c r="O16" s="3"/>
      <c r="P16" s="3"/>
      <c r="Q16" s="3"/>
      <c r="R16" s="42"/>
      <c r="S16" s="42"/>
      <c r="T16" s="42"/>
      <c r="U16" s="42"/>
      <c r="V16" s="42"/>
      <c r="W16" s="42"/>
      <c r="Y16" s="42"/>
      <c r="Z16" s="42"/>
      <c r="AA16" s="42"/>
      <c r="AB16" s="42"/>
      <c r="AD16" s="42"/>
      <c r="AE16" s="42"/>
      <c r="AF16" s="42"/>
      <c r="AG16" s="42"/>
      <c r="AI16" s="42"/>
      <c r="AJ16" s="42"/>
      <c r="AK16" s="3"/>
      <c r="AL16" s="3"/>
      <c r="AM16" s="5"/>
      <c r="AN16" s="2"/>
      <c r="AO16" s="2"/>
    </row>
    <row r="17" spans="1:45" s="8" customFormat="1" ht="18" customHeight="1" x14ac:dyDescent="0.3">
      <c r="A17" s="123" t="s">
        <v>37</v>
      </c>
      <c r="B17" s="123" t="s">
        <v>46</v>
      </c>
      <c r="C17" s="123" t="s">
        <v>4</v>
      </c>
      <c r="D17" s="123" t="s">
        <v>0</v>
      </c>
      <c r="E17" s="123" t="s">
        <v>38</v>
      </c>
      <c r="F17" s="127" t="s">
        <v>5</v>
      </c>
      <c r="G17" s="127" t="s">
        <v>98</v>
      </c>
      <c r="H17" s="127"/>
      <c r="I17" s="127"/>
      <c r="J17" s="127"/>
      <c r="K17" s="127"/>
      <c r="L17" s="127" t="s">
        <v>100</v>
      </c>
      <c r="M17" s="127"/>
      <c r="N17" s="127"/>
      <c r="O17" s="127"/>
      <c r="P17" s="127"/>
      <c r="Q17" s="127" t="s">
        <v>102</v>
      </c>
      <c r="R17" s="127"/>
      <c r="S17" s="127"/>
      <c r="T17" s="127"/>
      <c r="U17" s="127"/>
      <c r="V17" s="127" t="s">
        <v>111</v>
      </c>
      <c r="W17" s="127"/>
      <c r="X17" s="127"/>
      <c r="Y17" s="127"/>
      <c r="Z17" s="127"/>
      <c r="AA17" s="127" t="s">
        <v>105</v>
      </c>
      <c r="AB17" s="127"/>
      <c r="AC17" s="127"/>
      <c r="AD17" s="127"/>
      <c r="AE17" s="127"/>
      <c r="AF17" s="127" t="s">
        <v>112</v>
      </c>
      <c r="AG17" s="127"/>
      <c r="AH17" s="127"/>
      <c r="AI17" s="127"/>
      <c r="AJ17" s="127"/>
      <c r="AK17" s="123" t="s">
        <v>113</v>
      </c>
      <c r="AL17" s="123" t="s">
        <v>117</v>
      </c>
      <c r="AM17" s="123" t="s">
        <v>114</v>
      </c>
      <c r="AN17" s="123" t="s">
        <v>116</v>
      </c>
      <c r="AO17" s="123" t="s">
        <v>59</v>
      </c>
      <c r="AP17" s="123" t="s">
        <v>3</v>
      </c>
      <c r="AQ17" s="123" t="s">
        <v>46</v>
      </c>
    </row>
    <row r="18" spans="1:45" s="8" customFormat="1" ht="51" customHeight="1" x14ac:dyDescent="0.3">
      <c r="A18" s="123"/>
      <c r="B18" s="123"/>
      <c r="C18" s="123"/>
      <c r="D18" s="123"/>
      <c r="E18" s="123"/>
      <c r="F18" s="127"/>
      <c r="G18" s="127" t="s">
        <v>99</v>
      </c>
      <c r="H18" s="127"/>
      <c r="I18" s="127"/>
      <c r="J18" s="127"/>
      <c r="K18" s="127"/>
      <c r="L18" s="127" t="s">
        <v>101</v>
      </c>
      <c r="M18" s="127"/>
      <c r="N18" s="127"/>
      <c r="O18" s="127"/>
      <c r="P18" s="127"/>
      <c r="Q18" s="127" t="s">
        <v>103</v>
      </c>
      <c r="R18" s="127"/>
      <c r="S18" s="127"/>
      <c r="T18" s="127"/>
      <c r="U18" s="127"/>
      <c r="V18" s="127" t="s">
        <v>104</v>
      </c>
      <c r="W18" s="127"/>
      <c r="X18" s="127"/>
      <c r="Y18" s="127"/>
      <c r="Z18" s="127"/>
      <c r="AA18" s="126" t="s">
        <v>106</v>
      </c>
      <c r="AB18" s="126"/>
      <c r="AC18" s="126"/>
      <c r="AD18" s="126"/>
      <c r="AE18" s="126"/>
      <c r="AF18" s="126" t="s">
        <v>107</v>
      </c>
      <c r="AG18" s="126"/>
      <c r="AH18" s="126"/>
      <c r="AI18" s="126"/>
      <c r="AJ18" s="126"/>
      <c r="AK18" s="123"/>
      <c r="AL18" s="123"/>
      <c r="AM18" s="123"/>
      <c r="AN18" s="123"/>
      <c r="AO18" s="123"/>
      <c r="AP18" s="123"/>
      <c r="AQ18" s="123"/>
    </row>
    <row r="19" spans="1:45" s="8" customFormat="1" ht="16.5" customHeight="1" x14ac:dyDescent="0.3">
      <c r="A19" s="123"/>
      <c r="B19" s="123"/>
      <c r="C19" s="123"/>
      <c r="D19" s="123"/>
      <c r="E19" s="123"/>
      <c r="F19" s="127"/>
      <c r="G19" s="127" t="s">
        <v>44</v>
      </c>
      <c r="H19" s="127"/>
      <c r="I19" s="127"/>
      <c r="J19" s="127"/>
      <c r="K19" s="127"/>
      <c r="L19" s="127" t="s">
        <v>115</v>
      </c>
      <c r="M19" s="127"/>
      <c r="N19" s="127"/>
      <c r="O19" s="127"/>
      <c r="P19" s="127"/>
      <c r="Q19" s="127" t="s">
        <v>44</v>
      </c>
      <c r="R19" s="127"/>
      <c r="S19" s="127"/>
      <c r="T19" s="127"/>
      <c r="U19" s="127"/>
      <c r="V19" s="127" t="s">
        <v>45</v>
      </c>
      <c r="W19" s="127"/>
      <c r="X19" s="127"/>
      <c r="Y19" s="127"/>
      <c r="Z19" s="127"/>
      <c r="AA19" s="126" t="s">
        <v>44</v>
      </c>
      <c r="AB19" s="126"/>
      <c r="AC19" s="126"/>
      <c r="AD19" s="126"/>
      <c r="AE19" s="126"/>
      <c r="AF19" s="127" t="s">
        <v>45</v>
      </c>
      <c r="AG19" s="127"/>
      <c r="AH19" s="127"/>
      <c r="AI19" s="127"/>
      <c r="AJ19" s="127"/>
      <c r="AK19" s="123"/>
      <c r="AL19" s="123"/>
      <c r="AM19" s="123"/>
      <c r="AN19" s="123"/>
      <c r="AO19" s="123"/>
      <c r="AP19" s="123"/>
      <c r="AQ19" s="123"/>
    </row>
    <row r="20" spans="1:45" s="8" customFormat="1" ht="90" customHeight="1" x14ac:dyDescent="0.3">
      <c r="A20" s="123"/>
      <c r="B20" s="123"/>
      <c r="C20" s="123"/>
      <c r="D20" s="123"/>
      <c r="E20" s="123"/>
      <c r="F20" s="127"/>
      <c r="G20" s="88" t="s">
        <v>39</v>
      </c>
      <c r="H20" s="88" t="s">
        <v>32</v>
      </c>
      <c r="I20" s="88" t="s">
        <v>17</v>
      </c>
      <c r="J20" s="87" t="s">
        <v>1</v>
      </c>
      <c r="K20" s="87" t="s">
        <v>2</v>
      </c>
      <c r="L20" s="88" t="s">
        <v>39</v>
      </c>
      <c r="M20" s="88" t="s">
        <v>32</v>
      </c>
      <c r="N20" s="88" t="s">
        <v>17</v>
      </c>
      <c r="O20" s="87" t="s">
        <v>1</v>
      </c>
      <c r="P20" s="87" t="s">
        <v>2</v>
      </c>
      <c r="Q20" s="88" t="s">
        <v>39</v>
      </c>
      <c r="R20" s="88" t="s">
        <v>32</v>
      </c>
      <c r="S20" s="88" t="s">
        <v>17</v>
      </c>
      <c r="T20" s="87" t="s">
        <v>1</v>
      </c>
      <c r="U20" s="87" t="s">
        <v>2</v>
      </c>
      <c r="V20" s="88" t="s">
        <v>39</v>
      </c>
      <c r="W20" s="88" t="s">
        <v>32</v>
      </c>
      <c r="X20" s="88" t="s">
        <v>17</v>
      </c>
      <c r="Y20" s="87" t="s">
        <v>1</v>
      </c>
      <c r="Z20" s="87" t="s">
        <v>2</v>
      </c>
      <c r="AA20" s="88" t="s">
        <v>39</v>
      </c>
      <c r="AB20" s="88" t="s">
        <v>32</v>
      </c>
      <c r="AC20" s="88" t="s">
        <v>17</v>
      </c>
      <c r="AD20" s="87" t="s">
        <v>1</v>
      </c>
      <c r="AE20" s="87" t="s">
        <v>2</v>
      </c>
      <c r="AF20" s="88" t="s">
        <v>39</v>
      </c>
      <c r="AG20" s="88" t="s">
        <v>32</v>
      </c>
      <c r="AH20" s="88" t="s">
        <v>17</v>
      </c>
      <c r="AI20" s="87" t="s">
        <v>1</v>
      </c>
      <c r="AJ20" s="87" t="s">
        <v>2</v>
      </c>
      <c r="AK20" s="123"/>
      <c r="AL20" s="123"/>
      <c r="AM20" s="123"/>
      <c r="AN20" s="123"/>
      <c r="AO20" s="123"/>
      <c r="AP20" s="123"/>
      <c r="AQ20" s="123"/>
    </row>
    <row r="21" spans="1:45" ht="51" customHeight="1" x14ac:dyDescent="0.3">
      <c r="A21" s="44">
        <v>19</v>
      </c>
      <c r="B21" s="79"/>
      <c r="C21" s="79"/>
      <c r="D21" s="87"/>
      <c r="E21" s="87" t="s">
        <v>78</v>
      </c>
      <c r="F21" s="80"/>
      <c r="G21" s="61">
        <f>'CSE-4201'!C35</f>
        <v>31</v>
      </c>
      <c r="H21" s="61">
        <f>'CSE-4201'!H35</f>
        <v>44.5</v>
      </c>
      <c r="I21" s="89">
        <f>H21+G21</f>
        <v>75.5</v>
      </c>
      <c r="J21" s="61" t="str">
        <f>IF(I21&gt;=80,"A+",IF(I21&gt;=75,"A",IF(I21&gt;=70,"A-",IF(I21&gt;=65,"B+",IF(I21&gt;=60,"B",IF(I21&gt;=55,"B-",IF(I21&gt;=50,"C+",IF(I21&gt;=45,"C",IF(I21&gt;=40,"D","F")))))))))</f>
        <v>A</v>
      </c>
      <c r="K21" s="61" t="str">
        <f>IF(I21&gt;=80,"4.00",IF(I21&gt;=75,"3.75",IF(I21&gt;=70,"3.50",IF(I21&gt;=65,"3.25",IF(I21&gt;=60,"3.00",IF(I21&gt;=55,"2.75",IF(I21&gt;=50,"2.50",IF(I21&gt;=45,"2.25",IF(I21&gt;=40,"2.00","0.00")))))))))</f>
        <v>3.75</v>
      </c>
      <c r="L21" s="61">
        <f>'CSE-4202'!C35</f>
        <v>31</v>
      </c>
      <c r="M21" s="61">
        <f>'CSE-4202'!D35</f>
        <v>39</v>
      </c>
      <c r="N21" s="89">
        <f>M21+L21</f>
        <v>70</v>
      </c>
      <c r="O21" s="61" t="str">
        <f>IF(N21&gt;=80,"A+",IF(N21&gt;=75,"A",IF(N21&gt;=70,"A-",IF(N21&gt;=65,"B+",IF(N21&gt;=60,"B",IF(N21&gt;=55,"B-",IF(N21&gt;=50,"C+",IF(N21&gt;=45,"C",IF(N21&gt;=40,"D","F")))))))))</f>
        <v>A-</v>
      </c>
      <c r="P21" s="61" t="str">
        <f>IF(N21&gt;=80,"4.00",IF(N21&gt;=75,"3.75",IF(N21&gt;=70,"3.50",IF(N21&gt;=65,"3.25",IF(N21&gt;=60,"3.00",IF(N21&gt;=55,"2.75",IF(N21&gt;=50,"2.50",IF(N21&gt;=45,"2.25",IF(N21&gt;=40,"2.00","0.00")))))))))</f>
        <v>3.50</v>
      </c>
      <c r="Q21" s="61">
        <f>'CSE-4213'!C35</f>
        <v>30</v>
      </c>
      <c r="R21" s="61">
        <f>'CSE-4213'!H35</f>
        <v>38.5</v>
      </c>
      <c r="S21" s="89">
        <f>R21+Q21</f>
        <v>68.5</v>
      </c>
      <c r="T21" s="61" t="str">
        <f>IF(S21&gt;=80,"A+",IF(S21&gt;=75,"A",IF(S21&gt;=70,"A-",IF(S21&gt;=65,"B+",IF(S21&gt;=60,"B",IF(S21&gt;=55,"B-",IF(S21&gt;=50,"C+",IF(S21&gt;=45,"C",IF(S21&gt;=40,"D","F")))))))))</f>
        <v>B+</v>
      </c>
      <c r="U21" s="61" t="str">
        <f>IF(S21&gt;=80,"4.00",IF(S21&gt;=75,"3.75",IF(S21&gt;=70,"3.50",IF(S21&gt;=65,"3.25",IF(S21&gt;=60,"3.00",IF(S21&gt;=55,"2.75",IF(S21&gt;=50,"2.50",IF(S21&gt;=45,"2.25",IF(S21&gt;=40,"2.00","0.00")))))))))</f>
        <v>3.25</v>
      </c>
      <c r="V21" s="61">
        <f>'CSE-4214'!C35</f>
        <v>32</v>
      </c>
      <c r="W21" s="61">
        <f>'CSE-4214'!D35</f>
        <v>38</v>
      </c>
      <c r="X21" s="89">
        <f>W21+V21</f>
        <v>70</v>
      </c>
      <c r="Y21" s="61" t="str">
        <f>IF(X21&gt;=80,"A+",IF(X21&gt;=75,"A",IF(X21&gt;=70,"A-",IF(X21&gt;=65,"B+",IF(X21&gt;=60,"B",IF(X21&gt;=55,"B-",IF(X21&gt;=50,"C+",IF(X21&gt;=45,"C",IF(X21&gt;=40,"D","F")))))))))</f>
        <v>A-</v>
      </c>
      <c r="Z21" s="61" t="str">
        <f>IF(X21&gt;=80,"4.00",IF(X21&gt;=75,"3.75",IF(X21&gt;=70,"3.50",IF(X21&gt;=65,"3.25",IF(X21&gt;=60,"3.00",IF(X21&gt;=55,"2.75",IF(X21&gt;=50,"2.50",IF(X21&gt;=45,"2.25",IF(X21&gt;=40,"2.00","0.00")))))))))</f>
        <v>3.50</v>
      </c>
      <c r="AA21" s="61">
        <f>'CSE-4225'!C35</f>
        <v>27.5</v>
      </c>
      <c r="AB21" s="61">
        <f>'CSE-4225'!H35</f>
        <v>37</v>
      </c>
      <c r="AC21" s="89">
        <f>AB21+AA21</f>
        <v>64.5</v>
      </c>
      <c r="AD21" s="61" t="str">
        <f>IF(AC21&gt;=80,"A+",IF(AC21&gt;=75,"A",IF(AC21&gt;=70,"A-",IF(AC21&gt;=65,"B+",IF(AC21&gt;=60,"B",IF(AC21&gt;=55,"B-",IF(AC21&gt;=50,"C+",IF(AC21&gt;=45,"C",IF(AC21&gt;=40,"D","F")))))))))</f>
        <v>B</v>
      </c>
      <c r="AE21" s="61" t="str">
        <f>IF(AC21&gt;=80,"4.00",IF(AC21&gt;=75,"3.75",IF(AC21&gt;=70,"3.50",IF(AC21&gt;=65,"3.25",IF(AC21&gt;=60,"3.00",IF(AC21&gt;=55,"2.75",IF(AC21&gt;=50,"2.50",IF(AC21&gt;=45,"2.25",IF(AC21&gt;=40,"2.00","0.00")))))))))</f>
        <v>3.00</v>
      </c>
      <c r="AF21" s="61">
        <f>'CSE-4226'!C35</f>
        <v>34</v>
      </c>
      <c r="AG21" s="61">
        <f>'CSE-4226'!D35</f>
        <v>38.5</v>
      </c>
      <c r="AH21" s="89">
        <f>AG21+AF21</f>
        <v>72.5</v>
      </c>
      <c r="AI21" s="61" t="str">
        <f>IF(AH21&gt;=80,"A+",IF(AH21&gt;=75,"A",IF(AH21&gt;=70,"A-",IF(AH21&gt;=65,"B+",IF(AH21&gt;=60,"B",IF(AH21&gt;=55,"B-",IF(AH21&gt;=50,"C+",IF(AH21&gt;=45,"C",IF(AH21&gt;=40,"D","F")))))))))</f>
        <v>A-</v>
      </c>
      <c r="AJ21" s="61" t="str">
        <f>IF(AH21&gt;=80,"4.00",IF(AH21&gt;=75,"3.75",IF(AH21&gt;=70,"3.50",IF(AH21&gt;=65,"3.25",IF(AH21&gt;=60,"3.00",IF(AH21&gt;=55,"2.75",IF(AH21&gt;=50,"2.50",IF(AH21&gt;=45,"2.25",IF(AH21&gt;=40,"2.00","0.00")))))))))</f>
        <v>3.50</v>
      </c>
      <c r="AK21" s="62">
        <v>18</v>
      </c>
      <c r="AL21" s="62">
        <v>18</v>
      </c>
      <c r="AM21" s="89">
        <f>'TS2'!K21+'TS2'!P21+'TS2'!U21+'TS2'!Z21+'TS2'!AE21+'TS2'!AJ21</f>
        <v>20.5</v>
      </c>
      <c r="AN21" s="89">
        <f>(3*K21+6*P21+3*U21+1.5*Z21+3*AE21+1.5*AJ21)/18</f>
        <v>3.4166666666666665</v>
      </c>
      <c r="AO21" s="89">
        <f>AN21</f>
        <v>3.4166666666666665</v>
      </c>
      <c r="AP21" s="63" t="str">
        <f>IF((AO21="0.00"),"Failed","Passed")</f>
        <v>Passed</v>
      </c>
      <c r="AQ21" s="87" t="s">
        <v>126</v>
      </c>
      <c r="AR21" s="103"/>
      <c r="AS21" s="8"/>
    </row>
    <row r="22" spans="1:45" ht="51" customHeight="1" x14ac:dyDescent="0.3">
      <c r="A22" s="87">
        <v>20</v>
      </c>
      <c r="B22" s="79"/>
      <c r="C22" s="79"/>
      <c r="D22" s="87"/>
      <c r="E22" s="87" t="s">
        <v>79</v>
      </c>
      <c r="F22" s="80"/>
      <c r="G22" s="61">
        <f>'CSE-4201'!C36</f>
        <v>33.5</v>
      </c>
      <c r="H22" s="61">
        <f>'CSE-4201'!H36</f>
        <v>48.5</v>
      </c>
      <c r="I22" s="89">
        <f t="shared" ref="I22:I37" si="0">H22+G22</f>
        <v>82</v>
      </c>
      <c r="J22" s="61" t="str">
        <f t="shared" ref="J22:J37" si="1">IF(I22&gt;=80,"A+",IF(I22&gt;=75,"A",IF(I22&gt;=70,"A-",IF(I22&gt;=65,"B+",IF(I22&gt;=60,"B",IF(I22&gt;=55,"B-",IF(I22&gt;=50,"C+",IF(I22&gt;=45,"C",IF(I22&gt;=40,"D","F")))))))))</f>
        <v>A+</v>
      </c>
      <c r="K22" s="61" t="str">
        <f t="shared" ref="K22:K37" si="2">IF(I22&gt;=80,"4.00",IF(I22&gt;=75,"3.75",IF(I22&gt;=70,"3.50",IF(I22&gt;=65,"3.25",IF(I22&gt;=60,"3.00",IF(I22&gt;=55,"2.75",IF(I22&gt;=50,"2.50",IF(I22&gt;=45,"2.25",IF(I22&gt;=40,"2.00","0.00")))))))))</f>
        <v>4.00</v>
      </c>
      <c r="L22" s="61">
        <f>'CSE-4202'!C36</f>
        <v>36</v>
      </c>
      <c r="M22" s="61">
        <f>'CSE-4202'!D36</f>
        <v>34</v>
      </c>
      <c r="N22" s="89">
        <f t="shared" ref="N22:N37" si="3">M22+L22</f>
        <v>70</v>
      </c>
      <c r="O22" s="61" t="str">
        <f t="shared" ref="O22:O37" si="4">IF(N22&gt;=80,"A+",IF(N22&gt;=75,"A",IF(N22&gt;=70,"A-",IF(N22&gt;=65,"B+",IF(N22&gt;=60,"B",IF(N22&gt;=55,"B-",IF(N22&gt;=50,"C+",IF(N22&gt;=45,"C",IF(N22&gt;=40,"D","F")))))))))</f>
        <v>A-</v>
      </c>
      <c r="P22" s="61" t="str">
        <f t="shared" ref="P22:P37" si="5">IF(N22&gt;=80,"4.00",IF(N22&gt;=75,"3.75",IF(N22&gt;=70,"3.50",IF(N22&gt;=65,"3.25",IF(N22&gt;=60,"3.00",IF(N22&gt;=55,"2.75",IF(N22&gt;=50,"2.50",IF(N22&gt;=45,"2.25",IF(N22&gt;=40,"2.00","0.00")))))))))</f>
        <v>3.50</v>
      </c>
      <c r="Q22" s="61">
        <f>'CSE-4213'!C36</f>
        <v>34.75</v>
      </c>
      <c r="R22" s="61">
        <f>'CSE-4213'!H36</f>
        <v>41</v>
      </c>
      <c r="S22" s="89">
        <f t="shared" ref="S22:S37" si="6">R22+Q22</f>
        <v>75.75</v>
      </c>
      <c r="T22" s="61" t="str">
        <f t="shared" ref="T22:T37" si="7">IF(S22&gt;=80,"A+",IF(S22&gt;=75,"A",IF(S22&gt;=70,"A-",IF(S22&gt;=65,"B+",IF(S22&gt;=60,"B",IF(S22&gt;=55,"B-",IF(S22&gt;=50,"C+",IF(S22&gt;=45,"C",IF(S22&gt;=40,"D","F")))))))))</f>
        <v>A</v>
      </c>
      <c r="U22" s="61" t="str">
        <f t="shared" ref="U22:U37" si="8">IF(S22&gt;=80,"4.00",IF(S22&gt;=75,"3.75",IF(S22&gt;=70,"3.50",IF(S22&gt;=65,"3.25",IF(S22&gt;=60,"3.00",IF(S22&gt;=55,"2.75",IF(S22&gt;=50,"2.50",IF(S22&gt;=45,"2.25",IF(S22&gt;=40,"2.00","0.00")))))))))</f>
        <v>3.75</v>
      </c>
      <c r="V22" s="61">
        <f>'CSE-4214'!C36</f>
        <v>34.5</v>
      </c>
      <c r="W22" s="61">
        <f>'CSE-4214'!D36</f>
        <v>42.5</v>
      </c>
      <c r="X22" s="89">
        <f t="shared" ref="X22:X37" si="9">W22+V22</f>
        <v>77</v>
      </c>
      <c r="Y22" s="61" t="str">
        <f t="shared" ref="Y22:Y37" si="10">IF(X22&gt;=80,"A+",IF(X22&gt;=75,"A",IF(X22&gt;=70,"A-",IF(X22&gt;=65,"B+",IF(X22&gt;=60,"B",IF(X22&gt;=55,"B-",IF(X22&gt;=50,"C+",IF(X22&gt;=45,"C",IF(X22&gt;=40,"D","F")))))))))</f>
        <v>A</v>
      </c>
      <c r="Z22" s="61" t="str">
        <f t="shared" ref="Z22:Z37" si="11">IF(X22&gt;=80,"4.00",IF(X22&gt;=75,"3.75",IF(X22&gt;=70,"3.50",IF(X22&gt;=65,"3.25",IF(X22&gt;=60,"3.00",IF(X22&gt;=55,"2.75",IF(X22&gt;=50,"2.50",IF(X22&gt;=45,"2.25",IF(X22&gt;=40,"2.00","0.00")))))))))</f>
        <v>3.75</v>
      </c>
      <c r="AA22" s="61">
        <f>'CSE-4225'!C36</f>
        <v>32.5</v>
      </c>
      <c r="AB22" s="61">
        <f>'CSE-4225'!H36</f>
        <v>43.5</v>
      </c>
      <c r="AC22" s="89">
        <f t="shared" ref="AC22:AC37" si="12">AB22+AA22</f>
        <v>76</v>
      </c>
      <c r="AD22" s="61" t="str">
        <f t="shared" ref="AD22:AD37" si="13">IF(AC22&gt;=80,"A+",IF(AC22&gt;=75,"A",IF(AC22&gt;=70,"A-",IF(AC22&gt;=65,"B+",IF(AC22&gt;=60,"B",IF(AC22&gt;=55,"B-",IF(AC22&gt;=50,"C+",IF(AC22&gt;=45,"C",IF(AC22&gt;=40,"D","F")))))))))</f>
        <v>A</v>
      </c>
      <c r="AE22" s="61" t="str">
        <f t="shared" ref="AE22:AE37" si="14">IF(AC22&gt;=80,"4.00",IF(AC22&gt;=75,"3.75",IF(AC22&gt;=70,"3.50",IF(AC22&gt;=65,"3.25",IF(AC22&gt;=60,"3.00",IF(AC22&gt;=55,"2.75",IF(AC22&gt;=50,"2.50",IF(AC22&gt;=45,"2.25",IF(AC22&gt;=40,"2.00","0.00")))))))))</f>
        <v>3.75</v>
      </c>
      <c r="AF22" s="61">
        <f>'CSE-4226'!C36</f>
        <v>34</v>
      </c>
      <c r="AG22" s="61">
        <f>'CSE-4226'!D36</f>
        <v>43.5</v>
      </c>
      <c r="AH22" s="89">
        <f t="shared" ref="AH22:AH37" si="15">AG22+AF22</f>
        <v>77.5</v>
      </c>
      <c r="AI22" s="61" t="str">
        <f t="shared" ref="AI22:AI37" si="16">IF(AH22&gt;=80,"A+",IF(AH22&gt;=75,"A",IF(AH22&gt;=70,"A-",IF(AH22&gt;=65,"B+",IF(AH22&gt;=60,"B",IF(AH22&gt;=55,"B-",IF(AH22&gt;=50,"C+",IF(AH22&gt;=45,"C",IF(AH22&gt;=40,"D","F")))))))))</f>
        <v>A</v>
      </c>
      <c r="AJ22" s="61" t="str">
        <f t="shared" ref="AJ22:AJ37" si="17">IF(AH22&gt;=80,"4.00",IF(AH22&gt;=75,"3.75",IF(AH22&gt;=70,"3.50",IF(AH22&gt;=65,"3.25",IF(AH22&gt;=60,"3.00",IF(AH22&gt;=55,"2.75",IF(AH22&gt;=50,"2.50",IF(AH22&gt;=45,"2.25",IF(AH22&gt;=40,"2.00","0.00")))))))))</f>
        <v>3.75</v>
      </c>
      <c r="AK22" s="62">
        <v>18</v>
      </c>
      <c r="AL22" s="62">
        <v>18</v>
      </c>
      <c r="AM22" s="89">
        <f>'TS2'!K22+'TS2'!P22+'TS2'!U22+'TS2'!Z22+'TS2'!AE22+'TS2'!AJ22</f>
        <v>22.5</v>
      </c>
      <c r="AN22" s="89">
        <f t="shared" ref="AN22:AN37" si="18">(3*K22+6*P22+3*U22+1.5*Z22+3*AE22+1.5*AJ22)/18</f>
        <v>3.7083333333333335</v>
      </c>
      <c r="AO22" s="89">
        <f t="shared" ref="AO22:AO37" si="19">AN22</f>
        <v>3.7083333333333335</v>
      </c>
      <c r="AP22" s="63" t="str">
        <f t="shared" ref="AP22:AP37" si="20">IF((AO22="0.00"),"Failed","Passed")</f>
        <v>Passed</v>
      </c>
      <c r="AQ22" s="87" t="s">
        <v>128</v>
      </c>
      <c r="AR22" s="103"/>
      <c r="AS22" s="8"/>
    </row>
    <row r="23" spans="1:45" ht="51" customHeight="1" x14ac:dyDescent="0.3">
      <c r="A23" s="44">
        <v>21</v>
      </c>
      <c r="B23" s="79"/>
      <c r="C23" s="79"/>
      <c r="D23" s="87"/>
      <c r="E23" s="87" t="s">
        <v>80</v>
      </c>
      <c r="F23" s="80"/>
      <c r="G23" s="61">
        <f>'CSE-4201'!C37</f>
        <v>31</v>
      </c>
      <c r="H23" s="61">
        <f>'CSE-4201'!H37</f>
        <v>49.5</v>
      </c>
      <c r="I23" s="89">
        <f t="shared" si="0"/>
        <v>80.5</v>
      </c>
      <c r="J23" s="61" t="str">
        <f t="shared" si="1"/>
        <v>A+</v>
      </c>
      <c r="K23" s="61" t="str">
        <f t="shared" si="2"/>
        <v>4.00</v>
      </c>
      <c r="L23" s="61">
        <f>'CSE-4202'!C37</f>
        <v>31</v>
      </c>
      <c r="M23" s="61">
        <f>'CSE-4202'!D37</f>
        <v>32</v>
      </c>
      <c r="N23" s="89">
        <f t="shared" si="3"/>
        <v>63</v>
      </c>
      <c r="O23" s="61" t="str">
        <f t="shared" si="4"/>
        <v>B</v>
      </c>
      <c r="P23" s="61" t="str">
        <f t="shared" si="5"/>
        <v>3.00</v>
      </c>
      <c r="Q23" s="61">
        <f>'CSE-4213'!C37</f>
        <v>32</v>
      </c>
      <c r="R23" s="61">
        <f>'CSE-4213'!H37</f>
        <v>41</v>
      </c>
      <c r="S23" s="89">
        <f t="shared" si="6"/>
        <v>73</v>
      </c>
      <c r="T23" s="61" t="str">
        <f t="shared" si="7"/>
        <v>A-</v>
      </c>
      <c r="U23" s="61" t="str">
        <f t="shared" si="8"/>
        <v>3.50</v>
      </c>
      <c r="V23" s="61">
        <f>'CSE-4214'!C37</f>
        <v>34.5</v>
      </c>
      <c r="W23" s="61">
        <f>'CSE-4214'!D37</f>
        <v>40.5</v>
      </c>
      <c r="X23" s="89">
        <f t="shared" si="9"/>
        <v>75</v>
      </c>
      <c r="Y23" s="61" t="str">
        <f t="shared" si="10"/>
        <v>A</v>
      </c>
      <c r="Z23" s="61" t="str">
        <f t="shared" si="11"/>
        <v>3.75</v>
      </c>
      <c r="AA23" s="61">
        <f>'CSE-4225'!C37</f>
        <v>29.5</v>
      </c>
      <c r="AB23" s="61">
        <f>'CSE-4225'!H37</f>
        <v>41.5</v>
      </c>
      <c r="AC23" s="89">
        <f t="shared" si="12"/>
        <v>71</v>
      </c>
      <c r="AD23" s="61" t="str">
        <f t="shared" si="13"/>
        <v>A-</v>
      </c>
      <c r="AE23" s="61" t="str">
        <f t="shared" si="14"/>
        <v>3.50</v>
      </c>
      <c r="AF23" s="61">
        <f>'CSE-4226'!C37</f>
        <v>31</v>
      </c>
      <c r="AG23" s="61">
        <f>'CSE-4226'!D37</f>
        <v>40</v>
      </c>
      <c r="AH23" s="89">
        <f t="shared" si="15"/>
        <v>71</v>
      </c>
      <c r="AI23" s="61" t="str">
        <f t="shared" si="16"/>
        <v>A-</v>
      </c>
      <c r="AJ23" s="61" t="str">
        <f t="shared" si="17"/>
        <v>3.50</v>
      </c>
      <c r="AK23" s="62">
        <v>18</v>
      </c>
      <c r="AL23" s="62">
        <v>18</v>
      </c>
      <c r="AM23" s="89">
        <f>'TS2'!K23+'TS2'!P23+'TS2'!U23+'TS2'!Z23+'TS2'!AE23+'TS2'!AJ23</f>
        <v>21.25</v>
      </c>
      <c r="AN23" s="89">
        <f t="shared" si="18"/>
        <v>3.4375</v>
      </c>
      <c r="AO23" s="89">
        <f t="shared" si="19"/>
        <v>3.4375</v>
      </c>
      <c r="AP23" s="63" t="str">
        <f t="shared" si="20"/>
        <v>Passed</v>
      </c>
      <c r="AQ23" s="87" t="s">
        <v>127</v>
      </c>
      <c r="AR23" s="103"/>
      <c r="AS23" s="8"/>
    </row>
    <row r="24" spans="1:45" ht="51" customHeight="1" x14ac:dyDescent="0.3">
      <c r="A24" s="87">
        <v>22</v>
      </c>
      <c r="B24" s="79"/>
      <c r="C24" s="79"/>
      <c r="D24" s="87"/>
      <c r="E24" s="87" t="s">
        <v>81</v>
      </c>
      <c r="F24" s="80"/>
      <c r="G24" s="61">
        <f>'CSE-4201'!C38</f>
        <v>34.5</v>
      </c>
      <c r="H24" s="61">
        <f>'CSE-4201'!H38</f>
        <v>41.5</v>
      </c>
      <c r="I24" s="89">
        <f t="shared" si="0"/>
        <v>76</v>
      </c>
      <c r="J24" s="61" t="str">
        <f t="shared" si="1"/>
        <v>A</v>
      </c>
      <c r="K24" s="61" t="str">
        <f t="shared" si="2"/>
        <v>3.75</v>
      </c>
      <c r="L24" s="61">
        <f>'CSE-4202'!C38</f>
        <v>36</v>
      </c>
      <c r="M24" s="61">
        <f>'CSE-4202'!D38</f>
        <v>40</v>
      </c>
      <c r="N24" s="89">
        <f t="shared" si="3"/>
        <v>76</v>
      </c>
      <c r="O24" s="61" t="str">
        <f t="shared" si="4"/>
        <v>A</v>
      </c>
      <c r="P24" s="61" t="str">
        <f t="shared" si="5"/>
        <v>3.75</v>
      </c>
      <c r="Q24" s="61">
        <f>'CSE-4213'!C38</f>
        <v>33.75</v>
      </c>
      <c r="R24" s="61">
        <f>'CSE-4213'!H38</f>
        <v>41.5</v>
      </c>
      <c r="S24" s="89">
        <f t="shared" si="6"/>
        <v>75.25</v>
      </c>
      <c r="T24" s="61" t="str">
        <f t="shared" si="7"/>
        <v>A</v>
      </c>
      <c r="U24" s="61" t="str">
        <f t="shared" si="8"/>
        <v>3.75</v>
      </c>
      <c r="V24" s="61">
        <f>'CSE-4214'!C38</f>
        <v>34</v>
      </c>
      <c r="W24" s="61">
        <f>'CSE-4214'!D38</f>
        <v>42</v>
      </c>
      <c r="X24" s="89">
        <f t="shared" si="9"/>
        <v>76</v>
      </c>
      <c r="Y24" s="61" t="str">
        <f t="shared" si="10"/>
        <v>A</v>
      </c>
      <c r="Z24" s="61" t="str">
        <f t="shared" si="11"/>
        <v>3.75</v>
      </c>
      <c r="AA24" s="61">
        <f>'CSE-4225'!C38</f>
        <v>31</v>
      </c>
      <c r="AB24" s="61">
        <f>'CSE-4225'!H38</f>
        <v>39.5</v>
      </c>
      <c r="AC24" s="89">
        <f t="shared" si="12"/>
        <v>70.5</v>
      </c>
      <c r="AD24" s="61" t="str">
        <f t="shared" si="13"/>
        <v>A-</v>
      </c>
      <c r="AE24" s="61" t="str">
        <f t="shared" si="14"/>
        <v>3.50</v>
      </c>
      <c r="AF24" s="61">
        <f>'CSE-4226'!C38</f>
        <v>34</v>
      </c>
      <c r="AG24" s="61">
        <f>'CSE-4226'!D38</f>
        <v>43.5</v>
      </c>
      <c r="AH24" s="89">
        <f t="shared" si="15"/>
        <v>77.5</v>
      </c>
      <c r="AI24" s="61" t="str">
        <f t="shared" si="16"/>
        <v>A</v>
      </c>
      <c r="AJ24" s="61" t="str">
        <f t="shared" si="17"/>
        <v>3.75</v>
      </c>
      <c r="AK24" s="62">
        <v>18</v>
      </c>
      <c r="AL24" s="62">
        <v>18</v>
      </c>
      <c r="AM24" s="89">
        <f>'TS2'!K24+'TS2'!P24+'TS2'!U24+'TS2'!Z24+'TS2'!AE24+'TS2'!AJ24</f>
        <v>22.25</v>
      </c>
      <c r="AN24" s="89">
        <f t="shared" si="18"/>
        <v>3.7083333333333335</v>
      </c>
      <c r="AO24" s="89">
        <f t="shared" si="19"/>
        <v>3.7083333333333335</v>
      </c>
      <c r="AP24" s="63" t="str">
        <f t="shared" si="20"/>
        <v>Passed</v>
      </c>
      <c r="AQ24" s="87" t="s">
        <v>130</v>
      </c>
      <c r="AR24" s="103"/>
      <c r="AS24" s="8"/>
    </row>
    <row r="25" spans="1:45" ht="51" customHeight="1" x14ac:dyDescent="0.3">
      <c r="A25" s="44">
        <v>23</v>
      </c>
      <c r="B25" s="79"/>
      <c r="C25" s="79"/>
      <c r="D25" s="87"/>
      <c r="E25" s="87" t="s">
        <v>82</v>
      </c>
      <c r="F25" s="80"/>
      <c r="G25" s="61">
        <f>'CSE-4201'!C39</f>
        <v>34</v>
      </c>
      <c r="H25" s="61">
        <f>'CSE-4201'!H39</f>
        <v>29.5</v>
      </c>
      <c r="I25" s="89">
        <f t="shared" si="0"/>
        <v>63.5</v>
      </c>
      <c r="J25" s="61" t="str">
        <f t="shared" si="1"/>
        <v>B</v>
      </c>
      <c r="K25" s="61" t="str">
        <f t="shared" si="2"/>
        <v>3.00</v>
      </c>
      <c r="L25" s="61">
        <f>'CSE-4202'!C39</f>
        <v>36</v>
      </c>
      <c r="M25" s="61">
        <f>'CSE-4202'!D39</f>
        <v>45.5</v>
      </c>
      <c r="N25" s="89">
        <f t="shared" si="3"/>
        <v>81.5</v>
      </c>
      <c r="O25" s="61" t="str">
        <f t="shared" si="4"/>
        <v>A+</v>
      </c>
      <c r="P25" s="61" t="str">
        <f t="shared" si="5"/>
        <v>4.00</v>
      </c>
      <c r="Q25" s="61">
        <f>'CSE-4213'!C39</f>
        <v>34.25</v>
      </c>
      <c r="R25" s="61">
        <f>'CSE-4213'!H39</f>
        <v>45</v>
      </c>
      <c r="S25" s="89">
        <f t="shared" si="6"/>
        <v>79.25</v>
      </c>
      <c r="T25" s="61" t="str">
        <f t="shared" si="7"/>
        <v>A</v>
      </c>
      <c r="U25" s="61" t="str">
        <f t="shared" si="8"/>
        <v>3.75</v>
      </c>
      <c r="V25" s="61">
        <f>'CSE-4214'!C39</f>
        <v>34.5</v>
      </c>
      <c r="W25" s="61">
        <f>'CSE-4214'!D39</f>
        <v>46.5</v>
      </c>
      <c r="X25" s="89">
        <f t="shared" si="9"/>
        <v>81</v>
      </c>
      <c r="Y25" s="61" t="str">
        <f t="shared" si="10"/>
        <v>A+</v>
      </c>
      <c r="Z25" s="61" t="str">
        <f t="shared" si="11"/>
        <v>4.00</v>
      </c>
      <c r="AA25" s="61">
        <f>'CSE-4225'!C39</f>
        <v>32.5</v>
      </c>
      <c r="AB25" s="61">
        <f>'CSE-4225'!H39</f>
        <v>43.5</v>
      </c>
      <c r="AC25" s="89">
        <f t="shared" si="12"/>
        <v>76</v>
      </c>
      <c r="AD25" s="61" t="str">
        <f t="shared" si="13"/>
        <v>A</v>
      </c>
      <c r="AE25" s="61" t="str">
        <f t="shared" si="14"/>
        <v>3.75</v>
      </c>
      <c r="AF25" s="61">
        <f>'CSE-4226'!C39</f>
        <v>35</v>
      </c>
      <c r="AG25" s="61">
        <f>'CSE-4226'!D39</f>
        <v>48</v>
      </c>
      <c r="AH25" s="89">
        <f t="shared" si="15"/>
        <v>83</v>
      </c>
      <c r="AI25" s="61" t="str">
        <f t="shared" si="16"/>
        <v>A+</v>
      </c>
      <c r="AJ25" s="61" t="str">
        <f t="shared" si="17"/>
        <v>4.00</v>
      </c>
      <c r="AK25" s="62">
        <v>18</v>
      </c>
      <c r="AL25" s="62">
        <v>18</v>
      </c>
      <c r="AM25" s="89">
        <f>'TS2'!K25+'TS2'!P25+'TS2'!U25+'TS2'!Z25+'TS2'!AE25+'TS2'!AJ25</f>
        <v>22.5</v>
      </c>
      <c r="AN25" s="89">
        <f t="shared" si="18"/>
        <v>3.75</v>
      </c>
      <c r="AO25" s="89">
        <f t="shared" si="19"/>
        <v>3.75</v>
      </c>
      <c r="AP25" s="63" t="str">
        <f t="shared" si="20"/>
        <v>Passed</v>
      </c>
      <c r="AQ25" s="87" t="s">
        <v>130</v>
      </c>
      <c r="AR25" s="103"/>
      <c r="AS25" s="8"/>
    </row>
    <row r="26" spans="1:45" ht="51" customHeight="1" x14ac:dyDescent="0.3">
      <c r="A26" s="87">
        <v>24</v>
      </c>
      <c r="B26" s="79"/>
      <c r="C26" s="79"/>
      <c r="D26" s="87"/>
      <c r="E26" s="87" t="s">
        <v>83</v>
      </c>
      <c r="F26" s="80"/>
      <c r="G26" s="61">
        <f>'CSE-4201'!C40</f>
        <v>34</v>
      </c>
      <c r="H26" s="61">
        <f>'CSE-4201'!H40</f>
        <v>34.5</v>
      </c>
      <c r="I26" s="89">
        <f t="shared" si="0"/>
        <v>68.5</v>
      </c>
      <c r="J26" s="61" t="str">
        <f t="shared" si="1"/>
        <v>B+</v>
      </c>
      <c r="K26" s="61" t="str">
        <f t="shared" si="2"/>
        <v>3.25</v>
      </c>
      <c r="L26" s="61">
        <f>'CSE-4202'!C40</f>
        <v>35</v>
      </c>
      <c r="M26" s="61">
        <f>'CSE-4202'!D40</f>
        <v>45</v>
      </c>
      <c r="N26" s="89">
        <f t="shared" si="3"/>
        <v>80</v>
      </c>
      <c r="O26" s="61" t="str">
        <f t="shared" si="4"/>
        <v>A+</v>
      </c>
      <c r="P26" s="61" t="str">
        <f t="shared" si="5"/>
        <v>4.00</v>
      </c>
      <c r="Q26" s="61">
        <f>'CSE-4213'!C40</f>
        <v>33.25</v>
      </c>
      <c r="R26" s="61">
        <f>'CSE-4213'!H40</f>
        <v>44.5</v>
      </c>
      <c r="S26" s="89">
        <f t="shared" si="6"/>
        <v>77.75</v>
      </c>
      <c r="T26" s="61" t="str">
        <f t="shared" si="7"/>
        <v>A</v>
      </c>
      <c r="U26" s="61" t="str">
        <f t="shared" si="8"/>
        <v>3.75</v>
      </c>
      <c r="V26" s="61">
        <f>'CSE-4214'!C40</f>
        <v>34.5</v>
      </c>
      <c r="W26" s="61">
        <f>'CSE-4214'!D40</f>
        <v>42.5</v>
      </c>
      <c r="X26" s="89">
        <f t="shared" si="9"/>
        <v>77</v>
      </c>
      <c r="Y26" s="61" t="str">
        <f t="shared" si="10"/>
        <v>A</v>
      </c>
      <c r="Z26" s="61" t="str">
        <f t="shared" si="11"/>
        <v>3.75</v>
      </c>
      <c r="AA26" s="61">
        <f>'CSE-4225'!C40</f>
        <v>31.5</v>
      </c>
      <c r="AB26" s="61">
        <f>'CSE-4225'!H40</f>
        <v>44</v>
      </c>
      <c r="AC26" s="89">
        <f t="shared" si="12"/>
        <v>75.5</v>
      </c>
      <c r="AD26" s="61" t="str">
        <f t="shared" si="13"/>
        <v>A</v>
      </c>
      <c r="AE26" s="61" t="str">
        <f t="shared" si="14"/>
        <v>3.75</v>
      </c>
      <c r="AF26" s="61">
        <f>'CSE-4226'!C40</f>
        <v>33</v>
      </c>
      <c r="AG26" s="61">
        <f>'CSE-4226'!D40</f>
        <v>44</v>
      </c>
      <c r="AH26" s="89">
        <f t="shared" si="15"/>
        <v>77</v>
      </c>
      <c r="AI26" s="61" t="str">
        <f t="shared" si="16"/>
        <v>A</v>
      </c>
      <c r="AJ26" s="61" t="str">
        <f t="shared" si="17"/>
        <v>3.75</v>
      </c>
      <c r="AK26" s="62">
        <v>18</v>
      </c>
      <c r="AL26" s="62">
        <v>18</v>
      </c>
      <c r="AM26" s="89">
        <f>'TS2'!K26+'TS2'!P26+'TS2'!U26+'TS2'!Z26+'TS2'!AE26+'TS2'!AJ26</f>
        <v>22.25</v>
      </c>
      <c r="AN26" s="89">
        <f t="shared" si="18"/>
        <v>3.75</v>
      </c>
      <c r="AO26" s="89">
        <f t="shared" si="19"/>
        <v>3.75</v>
      </c>
      <c r="AP26" s="63" t="str">
        <f t="shared" si="20"/>
        <v>Passed</v>
      </c>
      <c r="AQ26" s="87" t="s">
        <v>131</v>
      </c>
      <c r="AR26" s="103"/>
      <c r="AS26" s="8"/>
    </row>
    <row r="27" spans="1:45" ht="51" customHeight="1" x14ac:dyDescent="0.3">
      <c r="A27" s="44">
        <v>25</v>
      </c>
      <c r="B27" s="79"/>
      <c r="C27" s="79"/>
      <c r="D27" s="87"/>
      <c r="E27" s="87" t="s">
        <v>84</v>
      </c>
      <c r="F27" s="80"/>
      <c r="G27" s="61">
        <f>'CSE-4201'!C41</f>
        <v>31</v>
      </c>
      <c r="H27" s="61">
        <f>'CSE-4201'!H41</f>
        <v>37</v>
      </c>
      <c r="I27" s="89">
        <f t="shared" si="0"/>
        <v>68</v>
      </c>
      <c r="J27" s="61" t="str">
        <f t="shared" si="1"/>
        <v>B+</v>
      </c>
      <c r="K27" s="61" t="str">
        <f t="shared" si="2"/>
        <v>3.25</v>
      </c>
      <c r="L27" s="61">
        <f>'CSE-4202'!C41</f>
        <v>30</v>
      </c>
      <c r="M27" s="61">
        <f>'CSE-4202'!D41</f>
        <v>40</v>
      </c>
      <c r="N27" s="89">
        <f t="shared" si="3"/>
        <v>70</v>
      </c>
      <c r="O27" s="61" t="str">
        <f t="shared" si="4"/>
        <v>A-</v>
      </c>
      <c r="P27" s="61" t="str">
        <f t="shared" si="5"/>
        <v>3.50</v>
      </c>
      <c r="Q27" s="61">
        <f>'CSE-4213'!C41</f>
        <v>29.25</v>
      </c>
      <c r="R27" s="61">
        <f>'CSE-4213'!H41</f>
        <v>34.5</v>
      </c>
      <c r="S27" s="89">
        <f t="shared" si="6"/>
        <v>63.75</v>
      </c>
      <c r="T27" s="61" t="str">
        <f t="shared" si="7"/>
        <v>B</v>
      </c>
      <c r="U27" s="61" t="str">
        <f t="shared" si="8"/>
        <v>3.00</v>
      </c>
      <c r="V27" s="61">
        <f>'CSE-4214'!C41</f>
        <v>32.5</v>
      </c>
      <c r="W27" s="61">
        <f>'CSE-4214'!D41</f>
        <v>39.5</v>
      </c>
      <c r="X27" s="89">
        <f t="shared" si="9"/>
        <v>72</v>
      </c>
      <c r="Y27" s="61" t="str">
        <f t="shared" si="10"/>
        <v>A-</v>
      </c>
      <c r="Z27" s="61" t="str">
        <f t="shared" si="11"/>
        <v>3.50</v>
      </c>
      <c r="AA27" s="61">
        <f>'CSE-4225'!C41</f>
        <v>28</v>
      </c>
      <c r="AB27" s="61">
        <f>'CSE-4225'!H41</f>
        <v>39.5</v>
      </c>
      <c r="AC27" s="89">
        <f t="shared" si="12"/>
        <v>67.5</v>
      </c>
      <c r="AD27" s="61" t="str">
        <f t="shared" si="13"/>
        <v>B+</v>
      </c>
      <c r="AE27" s="61" t="str">
        <f t="shared" si="14"/>
        <v>3.25</v>
      </c>
      <c r="AF27" s="61">
        <f>'CSE-4226'!C41</f>
        <v>33</v>
      </c>
      <c r="AG27" s="61">
        <f>'CSE-4226'!D41</f>
        <v>39</v>
      </c>
      <c r="AH27" s="89">
        <f t="shared" si="15"/>
        <v>72</v>
      </c>
      <c r="AI27" s="61" t="str">
        <f t="shared" si="16"/>
        <v>A-</v>
      </c>
      <c r="AJ27" s="61" t="str">
        <f t="shared" si="17"/>
        <v>3.50</v>
      </c>
      <c r="AK27" s="62">
        <v>18</v>
      </c>
      <c r="AL27" s="62">
        <v>18</v>
      </c>
      <c r="AM27" s="89">
        <f>'TS2'!K27+'TS2'!P27+'TS2'!U27+'TS2'!Z27+'TS2'!AE27+'TS2'!AJ27</f>
        <v>20</v>
      </c>
      <c r="AN27" s="89">
        <f t="shared" si="18"/>
        <v>3.3333333333333335</v>
      </c>
      <c r="AO27" s="89">
        <f t="shared" si="19"/>
        <v>3.3333333333333335</v>
      </c>
      <c r="AP27" s="63" t="str">
        <f t="shared" si="20"/>
        <v>Passed</v>
      </c>
      <c r="AQ27" s="87" t="s">
        <v>135</v>
      </c>
      <c r="AR27" s="103"/>
      <c r="AS27" s="8"/>
    </row>
    <row r="28" spans="1:45" ht="51" customHeight="1" x14ac:dyDescent="0.3">
      <c r="A28" s="87">
        <v>26</v>
      </c>
      <c r="B28" s="79"/>
      <c r="C28" s="79"/>
      <c r="D28" s="87"/>
      <c r="E28" s="87" t="s">
        <v>85</v>
      </c>
      <c r="F28" s="80"/>
      <c r="G28" s="61">
        <f>'CSE-4201'!C42</f>
        <v>34</v>
      </c>
      <c r="H28" s="61">
        <f>'CSE-4201'!H42</f>
        <v>31.5</v>
      </c>
      <c r="I28" s="89">
        <f t="shared" si="0"/>
        <v>65.5</v>
      </c>
      <c r="J28" s="61" t="str">
        <f t="shared" si="1"/>
        <v>B+</v>
      </c>
      <c r="K28" s="61" t="str">
        <f t="shared" si="2"/>
        <v>3.25</v>
      </c>
      <c r="L28" s="61">
        <f>'CSE-4202'!C42</f>
        <v>35</v>
      </c>
      <c r="M28" s="61">
        <f>'CSE-4202'!D42</f>
        <v>35</v>
      </c>
      <c r="N28" s="89">
        <f t="shared" si="3"/>
        <v>70</v>
      </c>
      <c r="O28" s="61" t="str">
        <f t="shared" si="4"/>
        <v>A-</v>
      </c>
      <c r="P28" s="61" t="str">
        <f t="shared" si="5"/>
        <v>3.50</v>
      </c>
      <c r="Q28" s="61">
        <f>'CSE-4213'!C42</f>
        <v>32.5</v>
      </c>
      <c r="R28" s="61">
        <f>'CSE-4213'!H42</f>
        <v>43.5</v>
      </c>
      <c r="S28" s="89">
        <f t="shared" si="6"/>
        <v>76</v>
      </c>
      <c r="T28" s="61" t="str">
        <f t="shared" si="7"/>
        <v>A</v>
      </c>
      <c r="U28" s="61" t="str">
        <f t="shared" si="8"/>
        <v>3.75</v>
      </c>
      <c r="V28" s="61">
        <f>'CSE-4214'!C42</f>
        <v>34</v>
      </c>
      <c r="W28" s="61">
        <f>'CSE-4214'!D42</f>
        <v>42</v>
      </c>
      <c r="X28" s="89">
        <f t="shared" si="9"/>
        <v>76</v>
      </c>
      <c r="Y28" s="61" t="str">
        <f t="shared" si="10"/>
        <v>A</v>
      </c>
      <c r="Z28" s="61" t="str">
        <f t="shared" si="11"/>
        <v>3.75</v>
      </c>
      <c r="AA28" s="61">
        <f>'CSE-4225'!C42</f>
        <v>32</v>
      </c>
      <c r="AB28" s="61">
        <f>'CSE-4225'!H42</f>
        <v>40</v>
      </c>
      <c r="AC28" s="89">
        <f t="shared" si="12"/>
        <v>72</v>
      </c>
      <c r="AD28" s="61" t="str">
        <f t="shared" si="13"/>
        <v>A-</v>
      </c>
      <c r="AE28" s="61" t="str">
        <f t="shared" si="14"/>
        <v>3.50</v>
      </c>
      <c r="AF28" s="61">
        <f>'CSE-4226'!C42</f>
        <v>33</v>
      </c>
      <c r="AG28" s="61">
        <f>'CSE-4226'!D42</f>
        <v>40.5</v>
      </c>
      <c r="AH28" s="89">
        <f t="shared" si="15"/>
        <v>73.5</v>
      </c>
      <c r="AI28" s="61" t="str">
        <f t="shared" si="16"/>
        <v>A-</v>
      </c>
      <c r="AJ28" s="61" t="str">
        <f t="shared" si="17"/>
        <v>3.50</v>
      </c>
      <c r="AK28" s="62">
        <v>18</v>
      </c>
      <c r="AL28" s="62">
        <v>18</v>
      </c>
      <c r="AM28" s="89">
        <f>'TS2'!K28+'TS2'!P28+'TS2'!U28+'TS2'!Z28+'TS2'!AE28+'TS2'!AJ28</f>
        <v>21.25</v>
      </c>
      <c r="AN28" s="89">
        <f t="shared" si="18"/>
        <v>3.5208333333333335</v>
      </c>
      <c r="AO28" s="89">
        <f t="shared" si="19"/>
        <v>3.5208333333333335</v>
      </c>
      <c r="AP28" s="63" t="str">
        <f t="shared" si="20"/>
        <v>Passed</v>
      </c>
      <c r="AQ28" s="87" t="s">
        <v>132</v>
      </c>
      <c r="AR28" s="103"/>
      <c r="AS28" s="8"/>
    </row>
    <row r="29" spans="1:45" ht="51" customHeight="1" x14ac:dyDescent="0.3">
      <c r="A29" s="44">
        <v>27</v>
      </c>
      <c r="B29" s="79"/>
      <c r="C29" s="79"/>
      <c r="D29" s="87"/>
      <c r="E29" s="87" t="s">
        <v>86</v>
      </c>
      <c r="F29" s="80"/>
      <c r="G29" s="61">
        <f>'CSE-4201'!C43</f>
        <v>34.5</v>
      </c>
      <c r="H29" s="61">
        <f>'CSE-4201'!H43</f>
        <v>50</v>
      </c>
      <c r="I29" s="89">
        <f t="shared" si="0"/>
        <v>84.5</v>
      </c>
      <c r="J29" s="61" t="str">
        <f t="shared" si="1"/>
        <v>A+</v>
      </c>
      <c r="K29" s="61" t="str">
        <f t="shared" si="2"/>
        <v>4.00</v>
      </c>
      <c r="L29" s="61">
        <f>'CSE-4202'!C43</f>
        <v>35</v>
      </c>
      <c r="M29" s="61">
        <f>'CSE-4202'!D43</f>
        <v>45</v>
      </c>
      <c r="N29" s="89">
        <f t="shared" si="3"/>
        <v>80</v>
      </c>
      <c r="O29" s="61" t="str">
        <f t="shared" si="4"/>
        <v>A+</v>
      </c>
      <c r="P29" s="61" t="str">
        <f t="shared" si="5"/>
        <v>4.00</v>
      </c>
      <c r="Q29" s="61">
        <f>'CSE-4213'!C43</f>
        <v>33.75</v>
      </c>
      <c r="R29" s="61">
        <f>'CSE-4213'!H43</f>
        <v>38.5</v>
      </c>
      <c r="S29" s="89">
        <f t="shared" si="6"/>
        <v>72.25</v>
      </c>
      <c r="T29" s="61" t="str">
        <f t="shared" si="7"/>
        <v>A-</v>
      </c>
      <c r="U29" s="61" t="str">
        <f t="shared" si="8"/>
        <v>3.50</v>
      </c>
      <c r="V29" s="61">
        <f>'CSE-4214'!C43</f>
        <v>33.5</v>
      </c>
      <c r="W29" s="61">
        <f>'CSE-4214'!D43</f>
        <v>42.5</v>
      </c>
      <c r="X29" s="89">
        <f t="shared" si="9"/>
        <v>76</v>
      </c>
      <c r="Y29" s="61" t="str">
        <f t="shared" si="10"/>
        <v>A</v>
      </c>
      <c r="Z29" s="61" t="str">
        <f t="shared" si="11"/>
        <v>3.75</v>
      </c>
      <c r="AA29" s="61">
        <f>'CSE-4225'!C43</f>
        <v>36</v>
      </c>
      <c r="AB29" s="61">
        <f>'CSE-4225'!H43</f>
        <v>43</v>
      </c>
      <c r="AC29" s="89">
        <f t="shared" si="12"/>
        <v>79</v>
      </c>
      <c r="AD29" s="61" t="str">
        <f t="shared" si="13"/>
        <v>A</v>
      </c>
      <c r="AE29" s="61" t="str">
        <f t="shared" si="14"/>
        <v>3.75</v>
      </c>
      <c r="AF29" s="61">
        <f>'CSE-4226'!C43</f>
        <v>35</v>
      </c>
      <c r="AG29" s="61">
        <f>'CSE-4226'!D43</f>
        <v>48</v>
      </c>
      <c r="AH29" s="89">
        <f t="shared" si="15"/>
        <v>83</v>
      </c>
      <c r="AI29" s="61" t="str">
        <f t="shared" si="16"/>
        <v>A+</v>
      </c>
      <c r="AJ29" s="61" t="str">
        <f t="shared" si="17"/>
        <v>4.00</v>
      </c>
      <c r="AK29" s="62">
        <v>18</v>
      </c>
      <c r="AL29" s="62">
        <v>18</v>
      </c>
      <c r="AM29" s="89">
        <f>'TS2'!K29+'TS2'!P29+'TS2'!U29+'TS2'!Z29+'TS2'!AE29+'TS2'!AJ29</f>
        <v>23</v>
      </c>
      <c r="AN29" s="89">
        <f t="shared" si="18"/>
        <v>3.8541666666666665</v>
      </c>
      <c r="AO29" s="89">
        <f t="shared" si="19"/>
        <v>3.8541666666666665</v>
      </c>
      <c r="AP29" s="63" t="str">
        <f t="shared" si="20"/>
        <v>Passed</v>
      </c>
      <c r="AQ29" s="87" t="s">
        <v>133</v>
      </c>
      <c r="AR29" s="103"/>
      <c r="AS29" s="8"/>
    </row>
    <row r="30" spans="1:45" ht="51" customHeight="1" x14ac:dyDescent="0.3">
      <c r="A30" s="87">
        <v>28</v>
      </c>
      <c r="B30" s="79"/>
      <c r="C30" s="79"/>
      <c r="D30" s="87"/>
      <c r="E30" s="87" t="s">
        <v>87</v>
      </c>
      <c r="F30" s="80"/>
      <c r="G30" s="61">
        <f>'CSE-4201'!C44</f>
        <v>32</v>
      </c>
      <c r="H30" s="61">
        <f>'CSE-4201'!H44</f>
        <v>38.5</v>
      </c>
      <c r="I30" s="89">
        <f t="shared" si="0"/>
        <v>70.5</v>
      </c>
      <c r="J30" s="61" t="str">
        <f t="shared" si="1"/>
        <v>A-</v>
      </c>
      <c r="K30" s="61" t="str">
        <f t="shared" si="2"/>
        <v>3.50</v>
      </c>
      <c r="L30" s="61">
        <f>'CSE-4202'!C44</f>
        <v>36.5</v>
      </c>
      <c r="M30" s="61">
        <f>'CSE-4202'!D44</f>
        <v>38</v>
      </c>
      <c r="N30" s="89">
        <f t="shared" si="3"/>
        <v>74.5</v>
      </c>
      <c r="O30" s="61" t="str">
        <f t="shared" si="4"/>
        <v>A-</v>
      </c>
      <c r="P30" s="61" t="str">
        <f t="shared" si="5"/>
        <v>3.50</v>
      </c>
      <c r="Q30" s="61">
        <f>'CSE-4213'!C44</f>
        <v>31.75</v>
      </c>
      <c r="R30" s="61">
        <f>'CSE-4213'!H44</f>
        <v>44</v>
      </c>
      <c r="S30" s="89">
        <f t="shared" si="6"/>
        <v>75.75</v>
      </c>
      <c r="T30" s="61" t="str">
        <f t="shared" si="7"/>
        <v>A</v>
      </c>
      <c r="U30" s="61" t="str">
        <f t="shared" si="8"/>
        <v>3.75</v>
      </c>
      <c r="V30" s="61">
        <f>'CSE-4214'!C44</f>
        <v>33</v>
      </c>
      <c r="W30" s="61">
        <f>'CSE-4214'!D44</f>
        <v>43</v>
      </c>
      <c r="X30" s="89">
        <f t="shared" si="9"/>
        <v>76</v>
      </c>
      <c r="Y30" s="61" t="str">
        <f t="shared" si="10"/>
        <v>A</v>
      </c>
      <c r="Z30" s="61" t="str">
        <f t="shared" si="11"/>
        <v>3.75</v>
      </c>
      <c r="AA30" s="61">
        <f>'CSE-4225'!C44</f>
        <v>31.5</v>
      </c>
      <c r="AB30" s="61">
        <f>'CSE-4225'!H44</f>
        <v>43.5</v>
      </c>
      <c r="AC30" s="89">
        <f t="shared" si="12"/>
        <v>75</v>
      </c>
      <c r="AD30" s="61" t="str">
        <f t="shared" si="13"/>
        <v>A</v>
      </c>
      <c r="AE30" s="61" t="str">
        <f t="shared" si="14"/>
        <v>3.75</v>
      </c>
      <c r="AF30" s="61">
        <f>'CSE-4226'!C44</f>
        <v>31</v>
      </c>
      <c r="AG30" s="61">
        <f>'CSE-4226'!D44</f>
        <v>46.5</v>
      </c>
      <c r="AH30" s="89">
        <f t="shared" si="15"/>
        <v>77.5</v>
      </c>
      <c r="AI30" s="61" t="str">
        <f t="shared" si="16"/>
        <v>A</v>
      </c>
      <c r="AJ30" s="61" t="str">
        <f t="shared" si="17"/>
        <v>3.75</v>
      </c>
      <c r="AK30" s="62">
        <v>18</v>
      </c>
      <c r="AL30" s="62">
        <v>18</v>
      </c>
      <c r="AM30" s="89">
        <f>'TS2'!K30+'TS2'!P30+'TS2'!U30+'TS2'!Z30+'TS2'!AE30+'TS2'!AJ30</f>
        <v>22</v>
      </c>
      <c r="AN30" s="89">
        <f t="shared" si="18"/>
        <v>3.625</v>
      </c>
      <c r="AO30" s="89">
        <f t="shared" si="19"/>
        <v>3.625</v>
      </c>
      <c r="AP30" s="63" t="str">
        <f t="shared" si="20"/>
        <v>Passed</v>
      </c>
      <c r="AQ30" s="87" t="s">
        <v>134</v>
      </c>
      <c r="AR30" s="103"/>
      <c r="AS30" s="8"/>
    </row>
    <row r="31" spans="1:45" ht="51" customHeight="1" x14ac:dyDescent="0.3">
      <c r="A31" s="44">
        <v>29</v>
      </c>
      <c r="B31" s="79"/>
      <c r="C31" s="79"/>
      <c r="D31" s="87"/>
      <c r="E31" s="87" t="s">
        <v>88</v>
      </c>
      <c r="F31" s="80"/>
      <c r="G31" s="61">
        <f>'CSE-4201'!C45</f>
        <v>35.5</v>
      </c>
      <c r="H31" s="61">
        <f>'CSE-4201'!H45</f>
        <v>46.5</v>
      </c>
      <c r="I31" s="89">
        <f t="shared" si="0"/>
        <v>82</v>
      </c>
      <c r="J31" s="61" t="str">
        <f t="shared" si="1"/>
        <v>A+</v>
      </c>
      <c r="K31" s="61" t="str">
        <f t="shared" si="2"/>
        <v>4.00</v>
      </c>
      <c r="L31" s="61">
        <f>'CSE-4202'!C45</f>
        <v>34.5</v>
      </c>
      <c r="M31" s="61">
        <f>'CSE-4202'!D45</f>
        <v>48</v>
      </c>
      <c r="N31" s="89">
        <f t="shared" si="3"/>
        <v>82.5</v>
      </c>
      <c r="O31" s="61" t="str">
        <f t="shared" si="4"/>
        <v>A+</v>
      </c>
      <c r="P31" s="61" t="str">
        <f t="shared" si="5"/>
        <v>4.00</v>
      </c>
      <c r="Q31" s="61">
        <f>'CSE-4213'!C45</f>
        <v>36.5</v>
      </c>
      <c r="R31" s="61">
        <f>'CSE-4213'!H45</f>
        <v>48.5</v>
      </c>
      <c r="S31" s="89">
        <f t="shared" si="6"/>
        <v>85</v>
      </c>
      <c r="T31" s="61" t="str">
        <f t="shared" si="7"/>
        <v>A+</v>
      </c>
      <c r="U31" s="61" t="str">
        <f t="shared" si="8"/>
        <v>4.00</v>
      </c>
      <c r="V31" s="61">
        <f>'CSE-4214'!C45</f>
        <v>38</v>
      </c>
      <c r="W31" s="61">
        <f>'CSE-4214'!D45</f>
        <v>48</v>
      </c>
      <c r="X31" s="89">
        <f t="shared" si="9"/>
        <v>86</v>
      </c>
      <c r="Y31" s="61" t="str">
        <f t="shared" si="10"/>
        <v>A+</v>
      </c>
      <c r="Z31" s="61" t="str">
        <f t="shared" si="11"/>
        <v>4.00</v>
      </c>
      <c r="AA31" s="61">
        <f>'CSE-4225'!C45</f>
        <v>31</v>
      </c>
      <c r="AB31" s="61">
        <f>'CSE-4225'!H45</f>
        <v>40</v>
      </c>
      <c r="AC31" s="89">
        <f t="shared" si="12"/>
        <v>71</v>
      </c>
      <c r="AD31" s="61" t="str">
        <f t="shared" si="13"/>
        <v>A-</v>
      </c>
      <c r="AE31" s="61" t="str">
        <f t="shared" si="14"/>
        <v>3.50</v>
      </c>
      <c r="AF31" s="61">
        <f>'CSE-4226'!C45</f>
        <v>33</v>
      </c>
      <c r="AG31" s="61">
        <f>'CSE-4226'!D45</f>
        <v>43</v>
      </c>
      <c r="AH31" s="89">
        <f t="shared" si="15"/>
        <v>76</v>
      </c>
      <c r="AI31" s="61" t="str">
        <f t="shared" si="16"/>
        <v>A</v>
      </c>
      <c r="AJ31" s="61" t="str">
        <f t="shared" si="17"/>
        <v>3.75</v>
      </c>
      <c r="AK31" s="62">
        <v>18</v>
      </c>
      <c r="AL31" s="62">
        <v>18</v>
      </c>
      <c r="AM31" s="89">
        <f>'TS2'!K31+'TS2'!P31+'TS2'!U31+'TS2'!Z31+'TS2'!AE31+'TS2'!AJ31</f>
        <v>23.25</v>
      </c>
      <c r="AN31" s="89">
        <f t="shared" si="18"/>
        <v>3.8958333333333335</v>
      </c>
      <c r="AO31" s="89">
        <f t="shared" si="19"/>
        <v>3.8958333333333335</v>
      </c>
      <c r="AP31" s="63" t="str">
        <f t="shared" si="20"/>
        <v>Passed</v>
      </c>
      <c r="AQ31" s="87" t="s">
        <v>136</v>
      </c>
      <c r="AR31" s="103"/>
      <c r="AS31" s="8"/>
    </row>
    <row r="32" spans="1:45" ht="51" customHeight="1" x14ac:dyDescent="0.3">
      <c r="A32" s="87">
        <v>30</v>
      </c>
      <c r="B32" s="79"/>
      <c r="C32" s="79"/>
      <c r="D32" s="87"/>
      <c r="E32" s="87" t="s">
        <v>89</v>
      </c>
      <c r="F32" s="80"/>
      <c r="G32" s="61">
        <f>'CSE-4201'!C46</f>
        <v>37</v>
      </c>
      <c r="H32" s="61">
        <f>'CSE-4201'!H46</f>
        <v>37.5</v>
      </c>
      <c r="I32" s="89">
        <f t="shared" si="0"/>
        <v>74.5</v>
      </c>
      <c r="J32" s="61" t="str">
        <f t="shared" si="1"/>
        <v>A-</v>
      </c>
      <c r="K32" s="61" t="str">
        <f t="shared" si="2"/>
        <v>3.50</v>
      </c>
      <c r="L32" s="61">
        <f>'CSE-4202'!C46</f>
        <v>35.5</v>
      </c>
      <c r="M32" s="61">
        <f>'CSE-4202'!D46</f>
        <v>51.5</v>
      </c>
      <c r="N32" s="89">
        <f t="shared" si="3"/>
        <v>87</v>
      </c>
      <c r="O32" s="61" t="str">
        <f t="shared" si="4"/>
        <v>A+</v>
      </c>
      <c r="P32" s="61" t="str">
        <f t="shared" si="5"/>
        <v>4.00</v>
      </c>
      <c r="Q32" s="61">
        <f>'CSE-4213'!C46</f>
        <v>35</v>
      </c>
      <c r="R32" s="61">
        <f>'CSE-4213'!H46</f>
        <v>48</v>
      </c>
      <c r="S32" s="89">
        <f t="shared" si="6"/>
        <v>83</v>
      </c>
      <c r="T32" s="61" t="str">
        <f t="shared" si="7"/>
        <v>A+</v>
      </c>
      <c r="U32" s="61" t="str">
        <f t="shared" si="8"/>
        <v>4.00</v>
      </c>
      <c r="V32" s="61">
        <f>'CSE-4214'!C46</f>
        <v>36</v>
      </c>
      <c r="W32" s="61">
        <f>'CSE-4214'!D46</f>
        <v>47</v>
      </c>
      <c r="X32" s="89">
        <f t="shared" si="9"/>
        <v>83</v>
      </c>
      <c r="Y32" s="61" t="str">
        <f t="shared" si="10"/>
        <v>A+</v>
      </c>
      <c r="Z32" s="61" t="str">
        <f t="shared" si="11"/>
        <v>4.00</v>
      </c>
      <c r="AA32" s="61">
        <f>'CSE-4225'!C46</f>
        <v>32.5</v>
      </c>
      <c r="AB32" s="61">
        <f>'CSE-4225'!H46</f>
        <v>44.5</v>
      </c>
      <c r="AC32" s="89">
        <f t="shared" si="12"/>
        <v>77</v>
      </c>
      <c r="AD32" s="61" t="str">
        <f t="shared" si="13"/>
        <v>A</v>
      </c>
      <c r="AE32" s="61" t="str">
        <f t="shared" si="14"/>
        <v>3.75</v>
      </c>
      <c r="AF32" s="61">
        <f>'CSE-4226'!C46</f>
        <v>33</v>
      </c>
      <c r="AG32" s="61">
        <f>'CSE-4226'!D46</f>
        <v>50.5</v>
      </c>
      <c r="AH32" s="89">
        <f t="shared" si="15"/>
        <v>83.5</v>
      </c>
      <c r="AI32" s="61" t="str">
        <f t="shared" si="16"/>
        <v>A+</v>
      </c>
      <c r="AJ32" s="61" t="str">
        <f t="shared" si="17"/>
        <v>4.00</v>
      </c>
      <c r="AK32" s="62">
        <v>18</v>
      </c>
      <c r="AL32" s="62">
        <v>18</v>
      </c>
      <c r="AM32" s="89">
        <f>'TS2'!K32+'TS2'!P32+'TS2'!U32+'TS2'!Z32+'TS2'!AE32+'TS2'!AJ32</f>
        <v>23.25</v>
      </c>
      <c r="AN32" s="89">
        <f t="shared" si="18"/>
        <v>3.875</v>
      </c>
      <c r="AO32" s="89">
        <f t="shared" si="19"/>
        <v>3.875</v>
      </c>
      <c r="AP32" s="63" t="str">
        <f t="shared" si="20"/>
        <v>Passed</v>
      </c>
      <c r="AQ32" s="87" t="s">
        <v>137</v>
      </c>
      <c r="AR32" s="103"/>
      <c r="AS32" s="8"/>
    </row>
    <row r="33" spans="1:67" ht="51" customHeight="1" x14ac:dyDescent="0.3">
      <c r="A33" s="44">
        <v>31</v>
      </c>
      <c r="B33" s="79"/>
      <c r="C33" s="79"/>
      <c r="D33" s="87"/>
      <c r="E33" s="87" t="s">
        <v>90</v>
      </c>
      <c r="F33" s="80"/>
      <c r="G33" s="61">
        <f>'CSE-4201'!C47</f>
        <v>33.5</v>
      </c>
      <c r="H33" s="61">
        <f>'CSE-4201'!H47</f>
        <v>44</v>
      </c>
      <c r="I33" s="89">
        <f t="shared" si="0"/>
        <v>77.5</v>
      </c>
      <c r="J33" s="61" t="str">
        <f t="shared" si="1"/>
        <v>A</v>
      </c>
      <c r="K33" s="61" t="str">
        <f t="shared" si="2"/>
        <v>3.75</v>
      </c>
      <c r="L33" s="61">
        <f>'CSE-4202'!C47</f>
        <v>36</v>
      </c>
      <c r="M33" s="61">
        <f>'CSE-4202'!D47</f>
        <v>39</v>
      </c>
      <c r="N33" s="89">
        <f t="shared" si="3"/>
        <v>75</v>
      </c>
      <c r="O33" s="61" t="str">
        <f t="shared" si="4"/>
        <v>A</v>
      </c>
      <c r="P33" s="61" t="str">
        <f t="shared" si="5"/>
        <v>3.75</v>
      </c>
      <c r="Q33" s="61">
        <f>'CSE-4213'!C47</f>
        <v>31.75</v>
      </c>
      <c r="R33" s="61">
        <f>'CSE-4213'!H47</f>
        <v>39</v>
      </c>
      <c r="S33" s="89">
        <f t="shared" si="6"/>
        <v>70.75</v>
      </c>
      <c r="T33" s="61" t="str">
        <f t="shared" si="7"/>
        <v>A-</v>
      </c>
      <c r="U33" s="61" t="str">
        <f t="shared" si="8"/>
        <v>3.50</v>
      </c>
      <c r="V33" s="61">
        <f>'CSE-4214'!C47</f>
        <v>34</v>
      </c>
      <c r="W33" s="61">
        <f>'CSE-4214'!D47</f>
        <v>37</v>
      </c>
      <c r="X33" s="89">
        <f t="shared" si="9"/>
        <v>71</v>
      </c>
      <c r="Y33" s="61" t="str">
        <f t="shared" si="10"/>
        <v>A-</v>
      </c>
      <c r="Z33" s="61" t="str">
        <f t="shared" si="11"/>
        <v>3.50</v>
      </c>
      <c r="AA33" s="61">
        <f>'CSE-4225'!C47</f>
        <v>30.5</v>
      </c>
      <c r="AB33" s="61">
        <f>'CSE-4225'!H47</f>
        <v>36.5</v>
      </c>
      <c r="AC33" s="89">
        <f t="shared" si="12"/>
        <v>67</v>
      </c>
      <c r="AD33" s="61" t="str">
        <f t="shared" si="13"/>
        <v>B+</v>
      </c>
      <c r="AE33" s="61" t="str">
        <f t="shared" si="14"/>
        <v>3.25</v>
      </c>
      <c r="AF33" s="61">
        <f>'CSE-4226'!C47</f>
        <v>33</v>
      </c>
      <c r="AG33" s="61">
        <f>'CSE-4226'!D47</f>
        <v>45</v>
      </c>
      <c r="AH33" s="89">
        <f t="shared" si="15"/>
        <v>78</v>
      </c>
      <c r="AI33" s="61" t="str">
        <f t="shared" si="16"/>
        <v>A</v>
      </c>
      <c r="AJ33" s="61" t="str">
        <f t="shared" si="17"/>
        <v>3.75</v>
      </c>
      <c r="AK33" s="62">
        <v>18</v>
      </c>
      <c r="AL33" s="62">
        <v>18</v>
      </c>
      <c r="AM33" s="89">
        <f>'TS2'!K33+'TS2'!P33+'TS2'!U33+'TS2'!Z33+'TS2'!AE33+'TS2'!AJ33</f>
        <v>21.5</v>
      </c>
      <c r="AN33" s="89">
        <f t="shared" si="18"/>
        <v>3.6041666666666665</v>
      </c>
      <c r="AO33" s="89">
        <f t="shared" si="19"/>
        <v>3.6041666666666665</v>
      </c>
      <c r="AP33" s="63" t="str">
        <f t="shared" si="20"/>
        <v>Passed</v>
      </c>
      <c r="AQ33" s="87" t="s">
        <v>138</v>
      </c>
      <c r="AR33" s="103"/>
      <c r="AS33" s="8"/>
    </row>
    <row r="34" spans="1:67" ht="51" customHeight="1" x14ac:dyDescent="0.3">
      <c r="A34" s="87">
        <v>32</v>
      </c>
      <c r="B34" s="79"/>
      <c r="C34" s="79"/>
      <c r="D34" s="87"/>
      <c r="E34" s="87" t="s">
        <v>91</v>
      </c>
      <c r="F34" s="80"/>
      <c r="G34" s="61">
        <f>'CSE-4201'!C48</f>
        <v>33.5</v>
      </c>
      <c r="H34" s="61">
        <f>'CSE-4201'!H48</f>
        <v>48</v>
      </c>
      <c r="I34" s="89">
        <f t="shared" si="0"/>
        <v>81.5</v>
      </c>
      <c r="J34" s="61" t="str">
        <f t="shared" si="1"/>
        <v>A+</v>
      </c>
      <c r="K34" s="61" t="str">
        <f t="shared" si="2"/>
        <v>4.00</v>
      </c>
      <c r="L34" s="61">
        <f>'CSE-4202'!C48</f>
        <v>35</v>
      </c>
      <c r="M34" s="61">
        <f>'CSE-4202'!D48</f>
        <v>35</v>
      </c>
      <c r="N34" s="89">
        <f t="shared" si="3"/>
        <v>70</v>
      </c>
      <c r="O34" s="61" t="str">
        <f t="shared" si="4"/>
        <v>A-</v>
      </c>
      <c r="P34" s="61" t="str">
        <f t="shared" si="5"/>
        <v>3.50</v>
      </c>
      <c r="Q34" s="61">
        <f>'CSE-4213'!C48</f>
        <v>31</v>
      </c>
      <c r="R34" s="61">
        <f>'CSE-4213'!H48</f>
        <v>42.5</v>
      </c>
      <c r="S34" s="89">
        <f t="shared" si="6"/>
        <v>73.5</v>
      </c>
      <c r="T34" s="61" t="str">
        <f t="shared" si="7"/>
        <v>A-</v>
      </c>
      <c r="U34" s="61" t="str">
        <f t="shared" si="8"/>
        <v>3.50</v>
      </c>
      <c r="V34" s="61">
        <f>'CSE-4214'!C48</f>
        <v>32.5</v>
      </c>
      <c r="W34" s="61">
        <f>'CSE-4214'!D48</f>
        <v>37.5</v>
      </c>
      <c r="X34" s="89">
        <f t="shared" si="9"/>
        <v>70</v>
      </c>
      <c r="Y34" s="61" t="str">
        <f t="shared" si="10"/>
        <v>A-</v>
      </c>
      <c r="Z34" s="61" t="str">
        <f t="shared" si="11"/>
        <v>3.50</v>
      </c>
      <c r="AA34" s="61">
        <f>'CSE-4225'!C48</f>
        <v>28</v>
      </c>
      <c r="AB34" s="61">
        <f>'CSE-4225'!H48</f>
        <v>38.5</v>
      </c>
      <c r="AC34" s="89">
        <f t="shared" si="12"/>
        <v>66.5</v>
      </c>
      <c r="AD34" s="61" t="str">
        <f t="shared" si="13"/>
        <v>B+</v>
      </c>
      <c r="AE34" s="61" t="str">
        <f t="shared" si="14"/>
        <v>3.25</v>
      </c>
      <c r="AF34" s="61">
        <f>'CSE-4226'!C48</f>
        <v>28</v>
      </c>
      <c r="AG34" s="61">
        <f>'CSE-4226'!D48</f>
        <v>38</v>
      </c>
      <c r="AH34" s="89">
        <f t="shared" si="15"/>
        <v>66</v>
      </c>
      <c r="AI34" s="61" t="str">
        <f t="shared" si="16"/>
        <v>B+</v>
      </c>
      <c r="AJ34" s="61" t="str">
        <f t="shared" si="17"/>
        <v>3.25</v>
      </c>
      <c r="AK34" s="62">
        <v>18</v>
      </c>
      <c r="AL34" s="62">
        <v>18</v>
      </c>
      <c r="AM34" s="89">
        <f>'TS2'!K34+'TS2'!P34+'TS2'!U34+'TS2'!Z34+'TS2'!AE34+'TS2'!AJ34</f>
        <v>21</v>
      </c>
      <c r="AN34" s="89">
        <f t="shared" si="18"/>
        <v>3.5208333333333335</v>
      </c>
      <c r="AO34" s="89">
        <f t="shared" si="19"/>
        <v>3.5208333333333335</v>
      </c>
      <c r="AP34" s="63" t="str">
        <f t="shared" si="20"/>
        <v>Passed</v>
      </c>
      <c r="AQ34" s="87" t="s">
        <v>139</v>
      </c>
      <c r="AR34" s="103"/>
      <c r="AS34" s="8"/>
    </row>
    <row r="35" spans="1:67" ht="51" customHeight="1" x14ac:dyDescent="0.3">
      <c r="A35" s="44">
        <v>33</v>
      </c>
      <c r="B35" s="79"/>
      <c r="C35" s="79"/>
      <c r="D35" s="87"/>
      <c r="E35" s="87" t="s">
        <v>92</v>
      </c>
      <c r="F35" s="80"/>
      <c r="G35" s="61">
        <f>'CSE-4201'!C49</f>
        <v>31.5</v>
      </c>
      <c r="H35" s="61">
        <f>'CSE-4201'!H49</f>
        <v>34.5</v>
      </c>
      <c r="I35" s="89">
        <f t="shared" si="0"/>
        <v>66</v>
      </c>
      <c r="J35" s="61" t="str">
        <f t="shared" si="1"/>
        <v>B+</v>
      </c>
      <c r="K35" s="61" t="str">
        <f t="shared" si="2"/>
        <v>3.25</v>
      </c>
      <c r="L35" s="61">
        <f>'CSE-4202'!C49</f>
        <v>33</v>
      </c>
      <c r="M35" s="61">
        <f>'CSE-4202'!D49</f>
        <v>22</v>
      </c>
      <c r="N35" s="89">
        <f t="shared" si="3"/>
        <v>55</v>
      </c>
      <c r="O35" s="61" t="str">
        <f t="shared" si="4"/>
        <v>B-</v>
      </c>
      <c r="P35" s="61" t="str">
        <f t="shared" si="5"/>
        <v>2.75</v>
      </c>
      <c r="Q35" s="61">
        <f>'CSE-4213'!C49</f>
        <v>28.25</v>
      </c>
      <c r="R35" s="61">
        <f>'CSE-4213'!H49</f>
        <v>40</v>
      </c>
      <c r="S35" s="89">
        <f t="shared" si="6"/>
        <v>68.25</v>
      </c>
      <c r="T35" s="61" t="str">
        <f t="shared" si="7"/>
        <v>B+</v>
      </c>
      <c r="U35" s="61" t="str">
        <f t="shared" si="8"/>
        <v>3.25</v>
      </c>
      <c r="V35" s="61">
        <f>'CSE-4214'!C49</f>
        <v>28.5</v>
      </c>
      <c r="W35" s="61">
        <f>'CSE-4214'!D49</f>
        <v>31.5</v>
      </c>
      <c r="X35" s="89">
        <f t="shared" si="9"/>
        <v>60</v>
      </c>
      <c r="Y35" s="61" t="str">
        <f t="shared" si="10"/>
        <v>B</v>
      </c>
      <c r="Z35" s="61" t="str">
        <f t="shared" si="11"/>
        <v>3.00</v>
      </c>
      <c r="AA35" s="61">
        <f>'CSE-4225'!C49</f>
        <v>27</v>
      </c>
      <c r="AB35" s="61">
        <f>'CSE-4225'!H49</f>
        <v>36</v>
      </c>
      <c r="AC35" s="89">
        <f t="shared" si="12"/>
        <v>63</v>
      </c>
      <c r="AD35" s="61" t="str">
        <f t="shared" si="13"/>
        <v>B</v>
      </c>
      <c r="AE35" s="61" t="str">
        <f t="shared" si="14"/>
        <v>3.00</v>
      </c>
      <c r="AF35" s="61">
        <f>'CSE-4226'!C49</f>
        <v>30</v>
      </c>
      <c r="AG35" s="61">
        <f>'CSE-4226'!D49</f>
        <v>37</v>
      </c>
      <c r="AH35" s="89">
        <f t="shared" si="15"/>
        <v>67</v>
      </c>
      <c r="AI35" s="61" t="str">
        <f t="shared" si="16"/>
        <v>B+</v>
      </c>
      <c r="AJ35" s="61" t="str">
        <f t="shared" si="17"/>
        <v>3.25</v>
      </c>
      <c r="AK35" s="62">
        <v>18</v>
      </c>
      <c r="AL35" s="62">
        <v>18</v>
      </c>
      <c r="AM35" s="89">
        <f>'TS2'!K35+'TS2'!P35+'TS2'!U35+'TS2'!Z35+'TS2'!AE35+'TS2'!AJ35</f>
        <v>18.5</v>
      </c>
      <c r="AN35" s="89">
        <f t="shared" si="18"/>
        <v>3.0208333333333335</v>
      </c>
      <c r="AO35" s="89">
        <f t="shared" si="19"/>
        <v>3.0208333333333335</v>
      </c>
      <c r="AP35" s="63" t="str">
        <f t="shared" si="20"/>
        <v>Passed</v>
      </c>
      <c r="AQ35" s="87" t="s">
        <v>140</v>
      </c>
      <c r="AR35" s="103"/>
      <c r="AS35" s="8"/>
    </row>
    <row r="36" spans="1:67" ht="51" customHeight="1" x14ac:dyDescent="0.3">
      <c r="A36" s="87">
        <v>34</v>
      </c>
      <c r="B36" s="79"/>
      <c r="C36" s="79"/>
      <c r="D36" s="87"/>
      <c r="E36" s="87" t="s">
        <v>93</v>
      </c>
      <c r="F36" s="80"/>
      <c r="G36" s="61">
        <f>'CSE-4201'!C50</f>
        <v>35</v>
      </c>
      <c r="H36" s="61">
        <f>'CSE-4201'!H50</f>
        <v>38.5</v>
      </c>
      <c r="I36" s="89">
        <f t="shared" si="0"/>
        <v>73.5</v>
      </c>
      <c r="J36" s="61" t="str">
        <f t="shared" si="1"/>
        <v>A-</v>
      </c>
      <c r="K36" s="61" t="str">
        <f t="shared" si="2"/>
        <v>3.50</v>
      </c>
      <c r="L36" s="61">
        <f>'CSE-4202'!C50</f>
        <v>34</v>
      </c>
      <c r="M36" s="61">
        <f>'CSE-4202'!D50</f>
        <v>43</v>
      </c>
      <c r="N36" s="89">
        <f t="shared" si="3"/>
        <v>77</v>
      </c>
      <c r="O36" s="61" t="str">
        <f t="shared" si="4"/>
        <v>A</v>
      </c>
      <c r="P36" s="61" t="str">
        <f t="shared" si="5"/>
        <v>3.75</v>
      </c>
      <c r="Q36" s="61">
        <f>'CSE-4213'!C50</f>
        <v>34</v>
      </c>
      <c r="R36" s="61">
        <f>'CSE-4213'!H50</f>
        <v>47.5</v>
      </c>
      <c r="S36" s="89">
        <f t="shared" si="6"/>
        <v>81.5</v>
      </c>
      <c r="T36" s="61" t="str">
        <f t="shared" si="7"/>
        <v>A+</v>
      </c>
      <c r="U36" s="61" t="str">
        <f t="shared" si="8"/>
        <v>4.00</v>
      </c>
      <c r="V36" s="61">
        <f>'CSE-4214'!C50</f>
        <v>33.5</v>
      </c>
      <c r="W36" s="61">
        <f>'CSE-4214'!D50</f>
        <v>42.5</v>
      </c>
      <c r="X36" s="89">
        <f t="shared" si="9"/>
        <v>76</v>
      </c>
      <c r="Y36" s="61" t="str">
        <f t="shared" si="10"/>
        <v>A</v>
      </c>
      <c r="Z36" s="61" t="str">
        <f t="shared" si="11"/>
        <v>3.75</v>
      </c>
      <c r="AA36" s="61">
        <f>'CSE-4225'!C50</f>
        <v>29.5</v>
      </c>
      <c r="AB36" s="61">
        <f>'CSE-4225'!H50</f>
        <v>36</v>
      </c>
      <c r="AC36" s="89">
        <f t="shared" si="12"/>
        <v>65.5</v>
      </c>
      <c r="AD36" s="61" t="str">
        <f t="shared" si="13"/>
        <v>B+</v>
      </c>
      <c r="AE36" s="61" t="str">
        <f t="shared" si="14"/>
        <v>3.25</v>
      </c>
      <c r="AF36" s="61">
        <f>'CSE-4226'!C50</f>
        <v>33</v>
      </c>
      <c r="AG36" s="61">
        <f>'CSE-4226'!D50</f>
        <v>40.5</v>
      </c>
      <c r="AH36" s="89">
        <f t="shared" si="15"/>
        <v>73.5</v>
      </c>
      <c r="AI36" s="61" t="str">
        <f t="shared" si="16"/>
        <v>A-</v>
      </c>
      <c r="AJ36" s="61" t="str">
        <f t="shared" si="17"/>
        <v>3.50</v>
      </c>
      <c r="AK36" s="62">
        <v>18</v>
      </c>
      <c r="AL36" s="62">
        <v>18</v>
      </c>
      <c r="AM36" s="89">
        <f>'TS2'!K36+'TS2'!P36+'TS2'!U36+'TS2'!Z36+'TS2'!AE36+'TS2'!AJ36</f>
        <v>21.75</v>
      </c>
      <c r="AN36" s="89">
        <f t="shared" si="18"/>
        <v>3.6458333333333335</v>
      </c>
      <c r="AO36" s="89">
        <f t="shared" si="19"/>
        <v>3.6458333333333335</v>
      </c>
      <c r="AP36" s="63" t="str">
        <f t="shared" si="20"/>
        <v>Passed</v>
      </c>
      <c r="AQ36" s="107" t="s">
        <v>141</v>
      </c>
      <c r="AR36" s="103"/>
      <c r="AS36" s="8"/>
    </row>
    <row r="37" spans="1:67" ht="51" customHeight="1" x14ac:dyDescent="0.3">
      <c r="A37" s="44">
        <v>35</v>
      </c>
      <c r="B37" s="79"/>
      <c r="C37" s="79"/>
      <c r="D37" s="87"/>
      <c r="E37" s="87" t="s">
        <v>94</v>
      </c>
      <c r="F37" s="80"/>
      <c r="G37" s="61">
        <f>'CSE-4201'!C51</f>
        <v>34.5</v>
      </c>
      <c r="H37" s="61">
        <f>'CSE-4201'!H51</f>
        <v>41</v>
      </c>
      <c r="I37" s="89">
        <f t="shared" si="0"/>
        <v>75.5</v>
      </c>
      <c r="J37" s="61" t="str">
        <f t="shared" si="1"/>
        <v>A</v>
      </c>
      <c r="K37" s="61" t="str">
        <f t="shared" si="2"/>
        <v>3.75</v>
      </c>
      <c r="L37" s="61">
        <f>'CSE-4202'!C51</f>
        <v>31</v>
      </c>
      <c r="M37" s="61">
        <f>'CSE-4202'!D51</f>
        <v>29</v>
      </c>
      <c r="N37" s="89">
        <f t="shared" si="3"/>
        <v>60</v>
      </c>
      <c r="O37" s="61" t="str">
        <f t="shared" si="4"/>
        <v>B</v>
      </c>
      <c r="P37" s="61" t="str">
        <f t="shared" si="5"/>
        <v>3.00</v>
      </c>
      <c r="Q37" s="61">
        <f>'CSE-4213'!C51</f>
        <v>30</v>
      </c>
      <c r="R37" s="61">
        <f>'CSE-4213'!H51</f>
        <v>32</v>
      </c>
      <c r="S37" s="89">
        <f t="shared" si="6"/>
        <v>62</v>
      </c>
      <c r="T37" s="61" t="str">
        <f t="shared" si="7"/>
        <v>B</v>
      </c>
      <c r="U37" s="61" t="str">
        <f t="shared" si="8"/>
        <v>3.00</v>
      </c>
      <c r="V37" s="61">
        <f>'CSE-4214'!C51</f>
        <v>33</v>
      </c>
      <c r="W37" s="61">
        <f>'CSE-4214'!D51</f>
        <v>37</v>
      </c>
      <c r="X37" s="89">
        <f t="shared" si="9"/>
        <v>70</v>
      </c>
      <c r="Y37" s="61" t="str">
        <f t="shared" si="10"/>
        <v>A-</v>
      </c>
      <c r="Z37" s="61" t="str">
        <f t="shared" si="11"/>
        <v>3.50</v>
      </c>
      <c r="AA37" s="61">
        <f>'CSE-4225'!C51</f>
        <v>25</v>
      </c>
      <c r="AB37" s="61">
        <f>'CSE-4225'!H51</f>
        <v>33</v>
      </c>
      <c r="AC37" s="89">
        <f t="shared" si="12"/>
        <v>58</v>
      </c>
      <c r="AD37" s="61" t="str">
        <f t="shared" si="13"/>
        <v>B-</v>
      </c>
      <c r="AE37" s="61" t="str">
        <f t="shared" si="14"/>
        <v>2.75</v>
      </c>
      <c r="AF37" s="61">
        <f>'CSE-4226'!C51</f>
        <v>28</v>
      </c>
      <c r="AG37" s="61">
        <f>'CSE-4226'!D51</f>
        <v>38</v>
      </c>
      <c r="AH37" s="89">
        <f t="shared" si="15"/>
        <v>66</v>
      </c>
      <c r="AI37" s="61" t="str">
        <f t="shared" si="16"/>
        <v>B+</v>
      </c>
      <c r="AJ37" s="61" t="str">
        <f t="shared" si="17"/>
        <v>3.25</v>
      </c>
      <c r="AK37" s="62">
        <v>18</v>
      </c>
      <c r="AL37" s="62">
        <v>18</v>
      </c>
      <c r="AM37" s="89">
        <f>'TS2'!K37+'TS2'!P37+'TS2'!U37+'TS2'!Z37+'TS2'!AE37+'TS2'!AJ37</f>
        <v>19.25</v>
      </c>
      <c r="AN37" s="89">
        <f t="shared" si="18"/>
        <v>3.1458333333333335</v>
      </c>
      <c r="AO37" s="89">
        <f t="shared" si="19"/>
        <v>3.1458333333333335</v>
      </c>
      <c r="AP37" s="63" t="str">
        <f t="shared" si="20"/>
        <v>Passed</v>
      </c>
      <c r="AQ37" s="87" t="s">
        <v>142</v>
      </c>
      <c r="AR37" s="103"/>
      <c r="AS37" s="8"/>
    </row>
    <row r="38" spans="1:67" ht="24" customHeight="1" x14ac:dyDescent="0.3">
      <c r="A38" s="139" t="s">
        <v>109</v>
      </c>
      <c r="B38" s="139"/>
      <c r="C38" s="139"/>
      <c r="D38" s="139"/>
      <c r="E38" s="139"/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139"/>
      <c r="U38" s="139"/>
      <c r="V38" s="139"/>
      <c r="W38" s="139"/>
      <c r="X38" s="139"/>
      <c r="Y38" s="139"/>
      <c r="Z38" s="139"/>
      <c r="AA38" s="139"/>
      <c r="AB38" s="139"/>
      <c r="AC38" s="139"/>
      <c r="AD38" s="139"/>
      <c r="AE38" s="139"/>
      <c r="AF38" s="139"/>
      <c r="AG38" s="139"/>
      <c r="AH38" s="139"/>
      <c r="AI38" s="139"/>
      <c r="AJ38" s="139"/>
      <c r="AK38" s="139"/>
      <c r="AL38" s="139"/>
      <c r="AM38" s="139"/>
      <c r="AN38" s="139"/>
      <c r="AO38" s="139"/>
      <c r="AP38" s="139"/>
      <c r="AQ38" s="139"/>
    </row>
    <row r="39" spans="1:67" ht="24" customHeight="1" x14ac:dyDescent="0.3">
      <c r="B39" s="38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0"/>
      <c r="Y39" s="45"/>
      <c r="Z39" s="45"/>
      <c r="AA39" s="45"/>
      <c r="AB39" s="45"/>
      <c r="AC39" s="10"/>
      <c r="AD39" s="45"/>
      <c r="AE39" s="45"/>
      <c r="AF39" s="45"/>
      <c r="AG39" s="45"/>
      <c r="AH39" s="10"/>
      <c r="AI39" s="45"/>
      <c r="AJ39" s="45"/>
      <c r="AK39" s="10"/>
      <c r="AL39" s="45"/>
      <c r="AM39" s="45"/>
      <c r="AN39" s="11"/>
      <c r="AO39" s="11"/>
    </row>
    <row r="40" spans="1:67" s="8" customFormat="1" ht="24" customHeight="1" x14ac:dyDescent="0.3">
      <c r="A40" s="64"/>
      <c r="B40" s="64"/>
      <c r="C40" s="65"/>
      <c r="D40" s="64"/>
      <c r="E40" s="66"/>
      <c r="F40" s="67"/>
      <c r="G40" s="67"/>
      <c r="H40" s="45"/>
      <c r="I40" s="45"/>
      <c r="J40" s="67"/>
      <c r="K40" s="67"/>
      <c r="L40" s="10"/>
      <c r="M40" s="45"/>
      <c r="N40" s="45"/>
      <c r="O40" s="67"/>
      <c r="P40" s="67"/>
      <c r="Q40" s="10"/>
      <c r="R40" s="45"/>
      <c r="S40" s="45"/>
      <c r="T40" s="67"/>
      <c r="U40" s="67"/>
      <c r="V40" s="10"/>
      <c r="W40" s="45"/>
      <c r="X40" s="45"/>
      <c r="Y40" s="45"/>
      <c r="Z40" s="67"/>
      <c r="AA40" s="10"/>
      <c r="AB40" s="45"/>
      <c r="AC40" s="45"/>
      <c r="AD40" s="45"/>
      <c r="AE40" s="67"/>
      <c r="AF40" s="10"/>
      <c r="AG40" s="45"/>
      <c r="AH40" s="45"/>
      <c r="AI40" s="45"/>
      <c r="AJ40" s="67"/>
      <c r="AK40" s="45"/>
      <c r="AL40" s="45"/>
      <c r="AR40" s="39"/>
    </row>
    <row r="41" spans="1:67" s="8" customFormat="1" ht="24" customHeight="1" x14ac:dyDescent="0.25">
      <c r="A41" s="43"/>
      <c r="B41" s="43"/>
      <c r="C41" s="43"/>
      <c r="D41" s="43"/>
      <c r="E41" s="43"/>
      <c r="AG41" s="135"/>
      <c r="AH41" s="135"/>
      <c r="AI41" s="135"/>
      <c r="AJ41" s="135"/>
      <c r="AK41" s="135"/>
      <c r="AL41" s="135"/>
      <c r="AO41" s="91"/>
      <c r="BL41" s="69"/>
      <c r="BM41" s="43"/>
      <c r="BN41" s="43"/>
    </row>
    <row r="42" spans="1:67" s="8" customFormat="1" ht="27.9" customHeight="1" x14ac:dyDescent="0.3">
      <c r="A42" s="43"/>
      <c r="B42" s="132"/>
      <c r="C42" s="132"/>
      <c r="D42" s="43"/>
      <c r="E42" s="43"/>
      <c r="F42" s="43"/>
      <c r="H42" s="132"/>
      <c r="I42" s="132"/>
      <c r="J42" s="132"/>
      <c r="K42" s="43"/>
      <c r="M42" s="43"/>
      <c r="N42" s="43"/>
      <c r="O42" s="43"/>
      <c r="P42" s="43"/>
      <c r="Q42" s="43"/>
      <c r="R42" s="43"/>
      <c r="S42" s="43"/>
      <c r="W42" s="68"/>
      <c r="Y42" s="68"/>
      <c r="AG42" s="133"/>
      <c r="AH42" s="133"/>
      <c r="AI42" s="133"/>
      <c r="AJ42" s="133"/>
      <c r="AK42" s="133"/>
      <c r="AL42" s="133"/>
      <c r="AO42" s="90"/>
      <c r="BL42" s="78"/>
      <c r="BM42" s="78"/>
      <c r="BN42" s="78"/>
    </row>
    <row r="43" spans="1:67" s="8" customFormat="1" ht="27.9" customHeight="1" x14ac:dyDescent="0.3">
      <c r="A43" s="43"/>
      <c r="B43" s="132"/>
      <c r="C43" s="132"/>
      <c r="D43" s="43"/>
      <c r="E43" s="43"/>
      <c r="F43" s="43"/>
      <c r="H43" s="132"/>
      <c r="I43" s="132"/>
      <c r="J43" s="132"/>
      <c r="K43" s="43"/>
      <c r="M43" s="43"/>
      <c r="N43" s="43"/>
      <c r="O43" s="43"/>
      <c r="P43" s="43"/>
      <c r="Q43" s="43"/>
      <c r="R43" s="43"/>
      <c r="S43" s="43"/>
      <c r="AG43" s="133"/>
      <c r="AH43" s="133"/>
      <c r="AI43" s="133"/>
      <c r="AJ43" s="133"/>
      <c r="AK43" s="133"/>
      <c r="AL43" s="133"/>
      <c r="AO43" s="90"/>
      <c r="BL43" s="78"/>
      <c r="BM43" s="78"/>
      <c r="BN43" s="78"/>
    </row>
    <row r="44" spans="1:67" s="8" customFormat="1" ht="27.9" customHeight="1" x14ac:dyDescent="0.25">
      <c r="A44" s="43"/>
      <c r="B44" s="43"/>
      <c r="C44" s="43"/>
      <c r="D44" s="69"/>
      <c r="E44" s="69"/>
      <c r="F44" s="43"/>
      <c r="H44" s="132"/>
      <c r="I44" s="132"/>
      <c r="J44" s="132"/>
      <c r="K44" s="43"/>
      <c r="M44" s="43"/>
      <c r="N44" s="43"/>
      <c r="O44" s="43"/>
      <c r="P44" s="43"/>
      <c r="Q44" s="43"/>
      <c r="R44" s="43"/>
      <c r="S44" s="43"/>
      <c r="AG44" s="134"/>
      <c r="AH44" s="134"/>
      <c r="AI44" s="134"/>
      <c r="AJ44" s="134"/>
      <c r="AK44" s="134"/>
      <c r="AL44" s="134"/>
      <c r="AO44" s="92"/>
      <c r="BL44" s="43"/>
      <c r="BM44" s="43"/>
      <c r="BN44" s="43"/>
    </row>
    <row r="45" spans="1:67" s="8" customFormat="1" ht="27.9" customHeight="1" x14ac:dyDescent="0.25">
      <c r="A45" s="43"/>
      <c r="B45" s="43"/>
      <c r="D45" s="12"/>
      <c r="E45" s="12"/>
      <c r="H45" s="132"/>
      <c r="I45" s="132"/>
      <c r="J45" s="132"/>
      <c r="K45" s="43"/>
      <c r="M45" s="43"/>
      <c r="N45" s="43"/>
      <c r="O45" s="43"/>
      <c r="P45" s="43"/>
      <c r="Q45" s="43"/>
      <c r="R45" s="43"/>
      <c r="S45" s="43"/>
      <c r="AT45" s="39"/>
      <c r="BJ45" s="39"/>
      <c r="BK45" s="39"/>
      <c r="BL45" s="39"/>
      <c r="BM45" s="39"/>
      <c r="BN45" s="39"/>
      <c r="BO45" s="39"/>
    </row>
    <row r="46" spans="1:67" ht="15" customHeight="1" x14ac:dyDescent="0.3">
      <c r="B46" s="13"/>
      <c r="D46" s="13"/>
      <c r="Y46" s="8"/>
      <c r="AD46" s="8"/>
      <c r="AI46" s="8"/>
      <c r="AK46" s="14"/>
      <c r="AL46" s="14"/>
      <c r="AM46" s="14"/>
      <c r="AN46" s="13"/>
      <c r="AO46" s="13"/>
      <c r="AP46" s="14"/>
      <c r="AQ46" s="14"/>
      <c r="AR46" s="13"/>
    </row>
    <row r="47" spans="1:67" s="8" customFormat="1" ht="18" customHeight="1" x14ac:dyDescent="0.3">
      <c r="AK47" s="1"/>
    </row>
    <row r="48" spans="1:67" s="8" customFormat="1" ht="18" customHeight="1" x14ac:dyDescent="0.3">
      <c r="AK48" s="11"/>
    </row>
    <row r="49" s="8" customFormat="1" ht="18" customHeight="1" x14ac:dyDescent="0.3"/>
    <row r="50" s="8" customFormat="1" ht="18" customHeight="1" x14ac:dyDescent="0.3"/>
    <row r="51" s="8" customFormat="1" ht="18" customHeight="1" x14ac:dyDescent="0.3"/>
    <row r="52" s="8" customFormat="1" ht="18" customHeight="1" x14ac:dyDescent="0.3"/>
    <row r="53" s="8" customFormat="1" ht="18" customHeight="1" x14ac:dyDescent="0.3"/>
    <row r="54" s="8" customFormat="1" ht="18" customHeight="1" x14ac:dyDescent="0.3"/>
    <row r="55" s="8" customFormat="1" ht="18" customHeight="1" x14ac:dyDescent="0.3"/>
    <row r="56" s="8" customFormat="1" ht="18" customHeight="1" x14ac:dyDescent="0.3"/>
    <row r="57" s="8" customFormat="1" ht="18" customHeight="1" x14ac:dyDescent="0.3"/>
    <row r="58" s="8" customFormat="1" ht="18" customHeight="1" x14ac:dyDescent="0.3"/>
    <row r="59" s="8" customFormat="1" ht="18" customHeight="1" x14ac:dyDescent="0.3"/>
    <row r="60" s="8" customFormat="1" ht="18" customHeight="1" x14ac:dyDescent="0.3"/>
    <row r="61" s="8" customFormat="1" ht="18" customHeight="1" x14ac:dyDescent="0.3"/>
    <row r="62" s="8" customFormat="1" ht="18" customHeight="1" x14ac:dyDescent="0.3"/>
    <row r="63" s="8" customFormat="1" ht="18" customHeight="1" x14ac:dyDescent="0.3"/>
    <row r="64" s="8" customFormat="1" ht="18" customHeight="1" x14ac:dyDescent="0.3"/>
    <row r="65" s="8" customFormat="1" ht="18" customHeight="1" x14ac:dyDescent="0.3"/>
    <row r="66" s="8" customFormat="1" ht="18" customHeight="1" x14ac:dyDescent="0.3"/>
    <row r="67" s="8" customFormat="1" ht="18" customHeight="1" x14ac:dyDescent="0.3"/>
    <row r="68" s="8" customFormat="1" ht="18" customHeight="1" x14ac:dyDescent="0.3"/>
    <row r="69" s="8" customFormat="1" ht="18" customHeight="1" x14ac:dyDescent="0.3"/>
    <row r="70" s="8" customFormat="1" ht="18" customHeight="1" x14ac:dyDescent="0.3"/>
    <row r="71" s="8" customFormat="1" ht="15" customHeight="1" x14ac:dyDescent="0.3"/>
    <row r="72" s="8" customFormat="1" ht="15" customHeight="1" x14ac:dyDescent="0.3"/>
    <row r="73" s="8" customFormat="1" ht="15" customHeight="1" x14ac:dyDescent="0.3"/>
    <row r="74" s="8" customFormat="1" ht="15" customHeight="1" x14ac:dyDescent="0.3"/>
    <row r="75" s="8" customFormat="1" ht="15" customHeight="1" x14ac:dyDescent="0.3"/>
    <row r="76" s="8" customFormat="1" ht="15" customHeight="1" x14ac:dyDescent="0.3"/>
    <row r="77" s="8" customFormat="1" ht="15" customHeight="1" x14ac:dyDescent="0.3"/>
    <row r="78" s="8" customFormat="1" ht="15" customHeight="1" x14ac:dyDescent="0.3"/>
    <row r="79" s="8" customFormat="1" ht="15" customHeight="1" x14ac:dyDescent="0.3"/>
    <row r="80" s="8" customFormat="1" ht="15" customHeight="1" x14ac:dyDescent="0.3"/>
    <row r="96" spans="1:43" ht="15" customHeight="1" x14ac:dyDescent="0.3">
      <c r="A96" s="8"/>
      <c r="B96" s="8"/>
      <c r="C96" s="8"/>
      <c r="D96" s="8"/>
      <c r="E96" s="8"/>
      <c r="AQ96" s="8"/>
    </row>
    <row r="97" spans="1:43" ht="15" customHeight="1" x14ac:dyDescent="0.3">
      <c r="A97" s="8"/>
      <c r="B97" s="8"/>
      <c r="C97" s="8"/>
      <c r="D97" s="8"/>
      <c r="E97" s="8"/>
      <c r="AQ97" s="8"/>
    </row>
    <row r="98" spans="1:43" ht="15" customHeight="1" x14ac:dyDescent="0.3">
      <c r="A98" s="8"/>
      <c r="B98" s="8"/>
      <c r="C98" s="8"/>
      <c r="D98" s="8"/>
      <c r="E98" s="8"/>
      <c r="AQ98" s="8"/>
    </row>
    <row r="99" spans="1:43" ht="15" customHeight="1" x14ac:dyDescent="0.3">
      <c r="A99" s="8"/>
      <c r="B99" s="8"/>
      <c r="C99" s="8"/>
      <c r="D99" s="8"/>
      <c r="E99" s="8"/>
      <c r="AQ99" s="8"/>
    </row>
    <row r="100" spans="1:43" ht="15" customHeight="1" x14ac:dyDescent="0.3">
      <c r="A100" s="8"/>
      <c r="B100" s="8"/>
      <c r="C100" s="8"/>
      <c r="D100" s="8"/>
      <c r="E100" s="8"/>
      <c r="AQ100" s="8"/>
    </row>
    <row r="101" spans="1:43" ht="15" customHeight="1" x14ac:dyDescent="0.3">
      <c r="A101" s="8"/>
      <c r="B101" s="8"/>
      <c r="C101" s="8"/>
      <c r="D101" s="8"/>
      <c r="E101" s="8"/>
      <c r="AQ101" s="8"/>
    </row>
    <row r="102" spans="1:43" ht="15" customHeight="1" x14ac:dyDescent="0.3">
      <c r="A102" s="8"/>
      <c r="B102" s="8"/>
      <c r="C102" s="8"/>
      <c r="D102" s="8"/>
      <c r="E102" s="8"/>
      <c r="AQ102" s="8"/>
    </row>
    <row r="103" spans="1:43" ht="15" customHeight="1" x14ac:dyDescent="0.3">
      <c r="A103" s="8"/>
      <c r="B103" s="8"/>
      <c r="C103" s="8"/>
      <c r="D103" s="8"/>
      <c r="E103" s="8"/>
      <c r="AQ103" s="8"/>
    </row>
    <row r="104" spans="1:43" ht="15" customHeight="1" x14ac:dyDescent="0.3">
      <c r="A104" s="8"/>
      <c r="B104" s="8"/>
      <c r="C104" s="8"/>
      <c r="D104" s="8"/>
      <c r="E104" s="8"/>
      <c r="AQ104" s="8"/>
    </row>
    <row r="105" spans="1:43" ht="15" customHeight="1" x14ac:dyDescent="0.3">
      <c r="A105" s="8"/>
      <c r="B105" s="8"/>
      <c r="C105" s="8"/>
      <c r="D105" s="8"/>
      <c r="E105" s="8"/>
      <c r="AQ105" s="8"/>
    </row>
    <row r="106" spans="1:43" ht="15" customHeight="1" x14ac:dyDescent="0.3">
      <c r="A106" s="8"/>
      <c r="B106" s="8"/>
      <c r="C106" s="8"/>
      <c r="D106" s="8"/>
      <c r="E106" s="8"/>
      <c r="AQ106" s="8"/>
    </row>
    <row r="107" spans="1:43" ht="15" customHeight="1" x14ac:dyDescent="0.3">
      <c r="A107" s="8"/>
      <c r="B107" s="8"/>
      <c r="C107" s="8"/>
      <c r="D107" s="8"/>
      <c r="E107" s="8"/>
      <c r="AQ107" s="8"/>
    </row>
    <row r="108" spans="1:43" ht="15" customHeight="1" x14ac:dyDescent="0.3">
      <c r="A108" s="8"/>
      <c r="B108" s="8"/>
      <c r="C108" s="8"/>
      <c r="D108" s="8"/>
      <c r="E108" s="8"/>
      <c r="AQ108" s="8"/>
    </row>
    <row r="109" spans="1:43" ht="15" customHeight="1" x14ac:dyDescent="0.3">
      <c r="A109" s="8"/>
      <c r="B109" s="8"/>
      <c r="C109" s="8"/>
      <c r="D109" s="8"/>
      <c r="E109" s="8"/>
      <c r="AQ109" s="8"/>
    </row>
    <row r="110" spans="1:43" ht="15" customHeight="1" x14ac:dyDescent="0.3">
      <c r="A110" s="8"/>
      <c r="B110" s="8"/>
      <c r="C110" s="8"/>
      <c r="D110" s="8"/>
      <c r="E110" s="8"/>
      <c r="AQ110" s="8"/>
    </row>
    <row r="111" spans="1:43" ht="15" customHeight="1" x14ac:dyDescent="0.3">
      <c r="A111" s="8"/>
      <c r="B111" s="8"/>
      <c r="C111" s="8"/>
      <c r="D111" s="8"/>
      <c r="E111" s="8"/>
      <c r="AQ111" s="8"/>
    </row>
    <row r="112" spans="1:43" ht="15" customHeight="1" x14ac:dyDescent="0.3">
      <c r="A112" s="8"/>
      <c r="B112" s="8"/>
      <c r="C112" s="8"/>
      <c r="D112" s="8"/>
      <c r="E112" s="8"/>
      <c r="AQ112" s="8"/>
    </row>
  </sheetData>
  <mergeCells count="42">
    <mergeCell ref="AO3:AQ4"/>
    <mergeCell ref="Q7:AI8"/>
    <mergeCell ref="Q9:AI10"/>
    <mergeCell ref="Q11:AI12"/>
    <mergeCell ref="A17:A20"/>
    <mergeCell ref="B17:B20"/>
    <mergeCell ref="C17:C20"/>
    <mergeCell ref="D17:D20"/>
    <mergeCell ref="E17:E20"/>
    <mergeCell ref="L18:P18"/>
    <mergeCell ref="Q18:U18"/>
    <mergeCell ref="V18:Z18"/>
    <mergeCell ref="AA18:AE18"/>
    <mergeCell ref="Q2:AI6"/>
    <mergeCell ref="AO17:AO20"/>
    <mergeCell ref="AP17:AP20"/>
    <mergeCell ref="V19:Z19"/>
    <mergeCell ref="AA17:AE17"/>
    <mergeCell ref="G18:K18"/>
    <mergeCell ref="AQ17:AQ20"/>
    <mergeCell ref="AF17:AJ17"/>
    <mergeCell ref="AK17:AK20"/>
    <mergeCell ref="AL17:AL20"/>
    <mergeCell ref="AM17:AM20"/>
    <mergeCell ref="AN17:AN20"/>
    <mergeCell ref="AF18:AJ18"/>
    <mergeCell ref="A38:AQ38"/>
    <mergeCell ref="AG44:AL44"/>
    <mergeCell ref="AG41:AL41"/>
    <mergeCell ref="AA19:AE19"/>
    <mergeCell ref="AF19:AJ19"/>
    <mergeCell ref="B42:C43"/>
    <mergeCell ref="H42:J45"/>
    <mergeCell ref="AG42:AL43"/>
    <mergeCell ref="F17:F20"/>
    <mergeCell ref="G17:K17"/>
    <mergeCell ref="L17:P17"/>
    <mergeCell ref="Q17:U17"/>
    <mergeCell ref="V17:Z17"/>
    <mergeCell ref="G19:K19"/>
    <mergeCell ref="L19:P19"/>
    <mergeCell ref="Q19:U19"/>
  </mergeCells>
  <conditionalFormatting sqref="G21:H37 L21:M37 Q21:R37 V21:W37 AA21:AB37 AF21:AG37 O21:O37 J21:J37 T21:T37 Y21:Y37 AD21:AD37 AI21:AI37">
    <cfRule type="containsText" dxfId="6" priority="41" operator="containsText" text="F">
      <formula>NOT(ISERROR(SEARCH("F",G21)))</formula>
    </cfRule>
  </conditionalFormatting>
  <conditionalFormatting sqref="G21:H37 O21:R37 J21:M37 T21:W37 Y21:AB37 AD21:AG37 AI21:AJ37">
    <cfRule type="cellIs" dxfId="5" priority="42" operator="lessThan">
      <formula>2</formula>
    </cfRule>
  </conditionalFormatting>
  <conditionalFormatting sqref="AK21:AK37">
    <cfRule type="cellIs" dxfId="4" priority="43" operator="lessThan">
      <formula>17</formula>
    </cfRule>
  </conditionalFormatting>
  <conditionalFormatting sqref="AP21:AP37">
    <cfRule type="containsText" dxfId="3" priority="47" operator="containsText" text="Not Promoted">
      <formula>NOT(ISERROR(SEARCH("Not Promoted",AP21)))</formula>
    </cfRule>
  </conditionalFormatting>
  <pageMargins left="0.75" right="0.75" top="0.5" bottom="1" header="0.7" footer="0.2"/>
  <pageSetup paperSize="4097" orientation="landscape" horizontalDpi="4294967294" verticalDpi="4294967294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9"/>
  <sheetViews>
    <sheetView tabSelected="1" topLeftCell="A4" zoomScale="40" zoomScaleNormal="40" workbookViewId="0">
      <selection activeCell="A9" sqref="A9"/>
    </sheetView>
  </sheetViews>
  <sheetFormatPr defaultColWidth="9.109375" defaultRowHeight="14.4" x14ac:dyDescent="0.3"/>
  <cols>
    <col min="1" max="1" width="4" style="26" customWidth="1"/>
    <col min="2" max="2" width="13.109375" style="33" customWidth="1"/>
    <col min="3" max="3" width="11.6640625" style="33" customWidth="1"/>
    <col min="4" max="4" width="27.44140625" style="33" customWidth="1"/>
    <col min="5" max="5" width="9.109375" style="32" customWidth="1"/>
    <col min="6" max="6" width="7.5546875" style="32" customWidth="1"/>
    <col min="7" max="7" width="7.44140625" style="33" customWidth="1"/>
    <col min="8" max="8" width="13.6640625" style="34" customWidth="1"/>
    <col min="9" max="18" width="9.109375" style="25"/>
    <col min="19" max="16384" width="9.109375" style="26"/>
  </cols>
  <sheetData>
    <row r="1" spans="1:8" customFormat="1" ht="32.25" customHeight="1" x14ac:dyDescent="0.3">
      <c r="A1" s="140" t="s">
        <v>27</v>
      </c>
      <c r="B1" s="140"/>
      <c r="C1" s="140"/>
      <c r="D1" s="140"/>
      <c r="E1" s="140"/>
      <c r="F1" s="140"/>
      <c r="G1" s="140"/>
      <c r="H1" s="140"/>
    </row>
    <row r="2" spans="1:8" customFormat="1" ht="42" customHeight="1" x14ac:dyDescent="0.3">
      <c r="A2" s="141" t="s">
        <v>58</v>
      </c>
      <c r="B2" s="141"/>
      <c r="C2" s="141"/>
      <c r="D2" s="141"/>
      <c r="E2" s="141"/>
      <c r="F2" s="141"/>
      <c r="G2" s="141"/>
      <c r="H2" s="141"/>
    </row>
    <row r="3" spans="1:8" customFormat="1" ht="15" customHeight="1" x14ac:dyDescent="0.4">
      <c r="A3" s="145" t="s">
        <v>47</v>
      </c>
      <c r="B3" s="145"/>
      <c r="C3" s="145"/>
      <c r="D3" s="145"/>
      <c r="E3" s="146"/>
      <c r="F3" s="93"/>
      <c r="G3" s="146" t="s">
        <v>36</v>
      </c>
      <c r="H3" s="105" t="s">
        <v>119</v>
      </c>
    </row>
    <row r="4" spans="1:8" customFormat="1" ht="15" customHeight="1" x14ac:dyDescent="0.4">
      <c r="A4" s="145"/>
      <c r="B4" s="145"/>
      <c r="C4" s="145"/>
      <c r="D4" s="145"/>
      <c r="E4" s="146"/>
      <c r="F4" s="93"/>
      <c r="G4" s="146"/>
      <c r="H4" s="104"/>
    </row>
    <row r="5" spans="1:8" ht="9" customHeight="1" x14ac:dyDescent="0.3">
      <c r="B5" s="27"/>
      <c r="C5" s="27"/>
      <c r="D5" s="28"/>
      <c r="E5" s="29"/>
      <c r="F5" s="29"/>
      <c r="G5" s="28"/>
      <c r="H5" s="30"/>
    </row>
    <row r="6" spans="1:8" ht="9" customHeight="1" x14ac:dyDescent="0.3">
      <c r="B6" s="27"/>
      <c r="C6" s="27"/>
      <c r="D6" s="28"/>
      <c r="E6" s="29"/>
      <c r="F6" s="29"/>
      <c r="G6" s="28"/>
      <c r="H6" s="30"/>
    </row>
    <row r="7" spans="1:8" ht="39" customHeight="1" x14ac:dyDescent="0.3">
      <c r="A7" s="142"/>
      <c r="B7" s="142"/>
      <c r="C7" s="142"/>
      <c r="D7" s="142"/>
      <c r="E7" s="142"/>
      <c r="F7" s="142"/>
      <c r="G7" s="142"/>
      <c r="H7" s="142"/>
    </row>
    <row r="8" spans="1:8" ht="9.75" customHeight="1" x14ac:dyDescent="0.3">
      <c r="A8" s="142"/>
      <c r="B8" s="142"/>
      <c r="C8" s="142"/>
      <c r="D8" s="142"/>
      <c r="E8" s="142"/>
      <c r="F8" s="142"/>
      <c r="G8" s="142"/>
      <c r="H8" s="142"/>
    </row>
    <row r="9" spans="1:8" ht="111" customHeight="1" x14ac:dyDescent="0.3">
      <c r="A9" s="31" t="s">
        <v>40</v>
      </c>
      <c r="B9" s="31" t="s">
        <v>35</v>
      </c>
      <c r="C9" s="31" t="s">
        <v>28</v>
      </c>
      <c r="D9" s="31" t="s">
        <v>29</v>
      </c>
      <c r="E9" s="70" t="s">
        <v>118</v>
      </c>
      <c r="F9" s="31" t="s">
        <v>30</v>
      </c>
      <c r="G9" s="31" t="s">
        <v>59</v>
      </c>
      <c r="H9" s="31" t="s">
        <v>3</v>
      </c>
    </row>
    <row r="10" spans="1:8" ht="18" customHeight="1" x14ac:dyDescent="0.25">
      <c r="A10" s="71">
        <v>1</v>
      </c>
      <c r="B10" s="49" t="s">
        <v>143</v>
      </c>
      <c r="C10" s="47" t="s">
        <v>60</v>
      </c>
      <c r="D10" s="147" t="s">
        <v>161</v>
      </c>
      <c r="E10" s="72">
        <f>'TS1'!AN21</f>
        <v>3.1666666666666665</v>
      </c>
      <c r="F10" s="72"/>
      <c r="G10" s="72">
        <f>E10</f>
        <v>3.1666666666666665</v>
      </c>
      <c r="H10" s="72" t="str">
        <f>IF((G10="0.00"),"Failed","Passed")</f>
        <v>Passed</v>
      </c>
    </row>
    <row r="11" spans="1:8" ht="18" customHeight="1" x14ac:dyDescent="0.25">
      <c r="A11" s="47">
        <v>2</v>
      </c>
      <c r="B11" s="49" t="s">
        <v>144</v>
      </c>
      <c r="C11" s="47" t="s">
        <v>61</v>
      </c>
      <c r="D11" s="147" t="s">
        <v>162</v>
      </c>
      <c r="E11" s="72">
        <f>'TS1'!AN22</f>
        <v>3.6458333333333335</v>
      </c>
      <c r="F11" s="72"/>
      <c r="G11" s="72">
        <f t="shared" ref="G11:G44" si="0">E11</f>
        <v>3.6458333333333335</v>
      </c>
      <c r="H11" s="72" t="str">
        <f t="shared" ref="H11:H43" si="1">IF((G11="0.00"),"Failed","Passed")</f>
        <v>Passed</v>
      </c>
    </row>
    <row r="12" spans="1:8" ht="18" customHeight="1" x14ac:dyDescent="0.25">
      <c r="A12" s="71">
        <v>3</v>
      </c>
      <c r="B12" s="49" t="s">
        <v>145</v>
      </c>
      <c r="C12" s="47" t="s">
        <v>62</v>
      </c>
      <c r="D12" s="147" t="s">
        <v>176</v>
      </c>
      <c r="E12" s="72">
        <f>'TS1'!AN23</f>
        <v>3.5208333333333335</v>
      </c>
      <c r="F12" s="72"/>
      <c r="G12" s="72">
        <f t="shared" si="0"/>
        <v>3.5208333333333335</v>
      </c>
      <c r="H12" s="72" t="str">
        <f t="shared" si="1"/>
        <v>Passed</v>
      </c>
    </row>
    <row r="13" spans="1:8" ht="18" customHeight="1" x14ac:dyDescent="0.25">
      <c r="A13" s="47">
        <v>4</v>
      </c>
      <c r="B13" s="49" t="s">
        <v>146</v>
      </c>
      <c r="C13" s="47" t="s">
        <v>63</v>
      </c>
      <c r="D13" s="147" t="s">
        <v>163</v>
      </c>
      <c r="E13" s="72">
        <f>'TS1'!AN24</f>
        <v>3.3125</v>
      </c>
      <c r="F13" s="72"/>
      <c r="G13" s="72">
        <f t="shared" si="0"/>
        <v>3.3125</v>
      </c>
      <c r="H13" s="72" t="str">
        <f t="shared" si="1"/>
        <v>Passed</v>
      </c>
    </row>
    <row r="14" spans="1:8" ht="18" customHeight="1" x14ac:dyDescent="0.25">
      <c r="A14" s="71">
        <v>5</v>
      </c>
      <c r="B14" s="49" t="s">
        <v>147</v>
      </c>
      <c r="C14" s="47" t="s">
        <v>64</v>
      </c>
      <c r="D14" s="147" t="s">
        <v>164</v>
      </c>
      <c r="E14" s="72">
        <f>'TS1'!AN25</f>
        <v>3.25</v>
      </c>
      <c r="F14" s="72"/>
      <c r="G14" s="72">
        <f t="shared" si="0"/>
        <v>3.25</v>
      </c>
      <c r="H14" s="72" t="str">
        <f t="shared" si="1"/>
        <v>Passed</v>
      </c>
    </row>
    <row r="15" spans="1:8" ht="18" customHeight="1" x14ac:dyDescent="0.25">
      <c r="A15" s="47">
        <v>6</v>
      </c>
      <c r="B15" s="49" t="s">
        <v>148</v>
      </c>
      <c r="C15" s="47" t="s">
        <v>65</v>
      </c>
      <c r="D15" s="147" t="s">
        <v>175</v>
      </c>
      <c r="E15" s="72">
        <f>'TS1'!AN26</f>
        <v>3.8958333333333335</v>
      </c>
      <c r="F15" s="72"/>
      <c r="G15" s="72">
        <f t="shared" si="0"/>
        <v>3.8958333333333335</v>
      </c>
      <c r="H15" s="72" t="str">
        <f t="shared" si="1"/>
        <v>Passed</v>
      </c>
    </row>
    <row r="16" spans="1:8" ht="18" customHeight="1" x14ac:dyDescent="0.25">
      <c r="A16" s="71">
        <v>7</v>
      </c>
      <c r="B16" s="49" t="s">
        <v>149</v>
      </c>
      <c r="C16" s="47" t="s">
        <v>66</v>
      </c>
      <c r="D16" s="147" t="s">
        <v>166</v>
      </c>
      <c r="E16" s="72">
        <f>'TS1'!AN27</f>
        <v>3.5625</v>
      </c>
      <c r="F16" s="72"/>
      <c r="G16" s="72">
        <f t="shared" si="0"/>
        <v>3.5625</v>
      </c>
      <c r="H16" s="72" t="str">
        <f t="shared" si="1"/>
        <v>Passed</v>
      </c>
    </row>
    <row r="17" spans="1:8" ht="18" customHeight="1" x14ac:dyDescent="0.25">
      <c r="A17" s="47">
        <v>8</v>
      </c>
      <c r="B17" s="49" t="s">
        <v>150</v>
      </c>
      <c r="C17" s="47" t="s">
        <v>67</v>
      </c>
      <c r="D17" s="147" t="s">
        <v>167</v>
      </c>
      <c r="E17" s="72">
        <f>'TS1'!AN28</f>
        <v>3.8333333333333335</v>
      </c>
      <c r="F17" s="72"/>
      <c r="G17" s="72">
        <f t="shared" si="0"/>
        <v>3.8333333333333335</v>
      </c>
      <c r="H17" s="72" t="str">
        <f t="shared" si="1"/>
        <v>Passed</v>
      </c>
    </row>
    <row r="18" spans="1:8" ht="18" customHeight="1" x14ac:dyDescent="0.25">
      <c r="A18" s="71">
        <v>9</v>
      </c>
      <c r="B18" s="49" t="s">
        <v>151</v>
      </c>
      <c r="C18" s="47" t="s">
        <v>68</v>
      </c>
      <c r="D18" s="147" t="s">
        <v>168</v>
      </c>
      <c r="E18" s="72">
        <f>'TS1'!AN29</f>
        <v>3.6458333333333335</v>
      </c>
      <c r="F18" s="72"/>
      <c r="G18" s="72">
        <f t="shared" si="0"/>
        <v>3.6458333333333335</v>
      </c>
      <c r="H18" s="72" t="str">
        <f t="shared" si="1"/>
        <v>Passed</v>
      </c>
    </row>
    <row r="19" spans="1:8" ht="18" customHeight="1" x14ac:dyDescent="0.25">
      <c r="A19" s="47">
        <v>10</v>
      </c>
      <c r="B19" s="49" t="s">
        <v>152</v>
      </c>
      <c r="C19" s="47" t="s">
        <v>69</v>
      </c>
      <c r="D19" s="147" t="s">
        <v>169</v>
      </c>
      <c r="E19" s="72">
        <f>'TS1'!AN30</f>
        <v>3.0208333333333335</v>
      </c>
      <c r="F19" s="72"/>
      <c r="G19" s="72">
        <f t="shared" si="0"/>
        <v>3.0208333333333335</v>
      </c>
      <c r="H19" s="72" t="str">
        <f t="shared" si="1"/>
        <v>Passed</v>
      </c>
    </row>
    <row r="20" spans="1:8" ht="18" customHeight="1" x14ac:dyDescent="0.25">
      <c r="A20" s="71">
        <v>11</v>
      </c>
      <c r="B20" s="49" t="s">
        <v>153</v>
      </c>
      <c r="C20" s="47" t="s">
        <v>70</v>
      </c>
      <c r="D20" s="147" t="s">
        <v>170</v>
      </c>
      <c r="E20" s="72">
        <f>'TS1'!AN31</f>
        <v>3.9583333333333335</v>
      </c>
      <c r="F20" s="72"/>
      <c r="G20" s="72">
        <f t="shared" si="0"/>
        <v>3.9583333333333335</v>
      </c>
      <c r="H20" s="72" t="str">
        <f t="shared" si="1"/>
        <v>Passed</v>
      </c>
    </row>
    <row r="21" spans="1:8" ht="18" customHeight="1" x14ac:dyDescent="0.25">
      <c r="A21" s="47">
        <v>12</v>
      </c>
      <c r="B21" s="49" t="s">
        <v>154</v>
      </c>
      <c r="C21" s="47" t="s">
        <v>71</v>
      </c>
      <c r="D21" s="147" t="s">
        <v>171</v>
      </c>
      <c r="E21" s="72">
        <f>'TS1'!AN32</f>
        <v>3.9166666666666665</v>
      </c>
      <c r="F21" s="72"/>
      <c r="G21" s="72">
        <f t="shared" si="0"/>
        <v>3.9166666666666665</v>
      </c>
      <c r="H21" s="72" t="str">
        <f t="shared" si="1"/>
        <v>Passed</v>
      </c>
    </row>
    <row r="22" spans="1:8" ht="18" customHeight="1" x14ac:dyDescent="0.25">
      <c r="A22" s="71">
        <v>13</v>
      </c>
      <c r="B22" s="49" t="s">
        <v>155</v>
      </c>
      <c r="C22" s="47" t="s">
        <v>72</v>
      </c>
      <c r="D22" s="147" t="s">
        <v>172</v>
      </c>
      <c r="E22" s="72">
        <f>'TS1'!AN33</f>
        <v>3.5208333333333335</v>
      </c>
      <c r="F22" s="72"/>
      <c r="G22" s="72">
        <f t="shared" si="0"/>
        <v>3.5208333333333335</v>
      </c>
      <c r="H22" s="72" t="str">
        <f t="shared" si="1"/>
        <v>Passed</v>
      </c>
    </row>
    <row r="23" spans="1:8" ht="18" customHeight="1" x14ac:dyDescent="0.25">
      <c r="A23" s="47">
        <v>14</v>
      </c>
      <c r="B23" s="49" t="s">
        <v>156</v>
      </c>
      <c r="C23" s="47" t="s">
        <v>73</v>
      </c>
      <c r="D23" s="147" t="s">
        <v>173</v>
      </c>
      <c r="E23" s="72">
        <f>'TS1'!AN34</f>
        <v>3.4791666666666665</v>
      </c>
      <c r="F23" s="72"/>
      <c r="G23" s="72">
        <f t="shared" si="0"/>
        <v>3.4791666666666665</v>
      </c>
      <c r="H23" s="72" t="str">
        <f t="shared" si="1"/>
        <v>Passed</v>
      </c>
    </row>
    <row r="24" spans="1:8" ht="18" customHeight="1" x14ac:dyDescent="0.25">
      <c r="A24" s="71">
        <v>15</v>
      </c>
      <c r="B24" s="49" t="s">
        <v>157</v>
      </c>
      <c r="C24" s="47" t="s">
        <v>74</v>
      </c>
      <c r="D24" s="147" t="s">
        <v>174</v>
      </c>
      <c r="E24" s="72">
        <f>'TS1'!AN35</f>
        <v>3.9375</v>
      </c>
      <c r="F24" s="72"/>
      <c r="G24" s="72">
        <f t="shared" si="0"/>
        <v>3.9375</v>
      </c>
      <c r="H24" s="72" t="str">
        <f t="shared" si="1"/>
        <v>Passed</v>
      </c>
    </row>
    <row r="25" spans="1:8" ht="18" customHeight="1" x14ac:dyDescent="0.25">
      <c r="A25" s="47">
        <v>16</v>
      </c>
      <c r="B25" s="49" t="s">
        <v>158</v>
      </c>
      <c r="C25" s="47" t="s">
        <v>75</v>
      </c>
      <c r="D25" s="147" t="s">
        <v>165</v>
      </c>
      <c r="E25" s="72">
        <f>'TS1'!AN36</f>
        <v>3.8333333333333335</v>
      </c>
      <c r="F25" s="72"/>
      <c r="G25" s="72">
        <f t="shared" si="0"/>
        <v>3.8333333333333335</v>
      </c>
      <c r="H25" s="72" t="str">
        <f t="shared" si="1"/>
        <v>Passed</v>
      </c>
    </row>
    <row r="26" spans="1:8" ht="18" customHeight="1" x14ac:dyDescent="0.25">
      <c r="A26" s="71">
        <v>17</v>
      </c>
      <c r="B26" s="49" t="s">
        <v>159</v>
      </c>
      <c r="C26" s="47" t="s">
        <v>76</v>
      </c>
      <c r="D26" s="147" t="s">
        <v>177</v>
      </c>
      <c r="E26" s="72">
        <f>'TS1'!AN37</f>
        <v>3.125</v>
      </c>
      <c r="F26" s="72"/>
      <c r="G26" s="72">
        <f t="shared" si="0"/>
        <v>3.125</v>
      </c>
      <c r="H26" s="72" t="str">
        <f t="shared" si="1"/>
        <v>Passed</v>
      </c>
    </row>
    <row r="27" spans="1:8" ht="18" customHeight="1" x14ac:dyDescent="0.25">
      <c r="A27" s="47">
        <v>18</v>
      </c>
      <c r="B27" s="49" t="s">
        <v>160</v>
      </c>
      <c r="C27" s="47" t="s">
        <v>77</v>
      </c>
      <c r="D27" s="147" t="s">
        <v>178</v>
      </c>
      <c r="E27" s="72">
        <f>'TS1'!AN38</f>
        <v>3.4166666666666665</v>
      </c>
      <c r="F27" s="72"/>
      <c r="G27" s="72">
        <f t="shared" si="0"/>
        <v>3.4166666666666665</v>
      </c>
      <c r="H27" s="72" t="str">
        <f t="shared" si="1"/>
        <v>Passed</v>
      </c>
    </row>
    <row r="28" spans="1:8" ht="18" customHeight="1" x14ac:dyDescent="0.25">
      <c r="A28" s="71">
        <v>19</v>
      </c>
      <c r="B28" s="49" t="s">
        <v>126</v>
      </c>
      <c r="C28" s="47" t="s">
        <v>78</v>
      </c>
      <c r="D28" s="147" t="s">
        <v>179</v>
      </c>
      <c r="E28" s="72">
        <f>'TS2'!AN21</f>
        <v>3.4166666666666665</v>
      </c>
      <c r="F28" s="72"/>
      <c r="G28" s="72">
        <f t="shared" si="0"/>
        <v>3.4166666666666665</v>
      </c>
      <c r="H28" s="72" t="str">
        <f t="shared" si="1"/>
        <v>Passed</v>
      </c>
    </row>
    <row r="29" spans="1:8" ht="18" customHeight="1" x14ac:dyDescent="0.25">
      <c r="A29" s="47">
        <v>20</v>
      </c>
      <c r="B29" s="49" t="s">
        <v>128</v>
      </c>
      <c r="C29" s="47" t="s">
        <v>79</v>
      </c>
      <c r="D29" s="147" t="s">
        <v>180</v>
      </c>
      <c r="E29" s="72">
        <f>'TS2'!AN22</f>
        <v>3.7083333333333335</v>
      </c>
      <c r="F29" s="72"/>
      <c r="G29" s="72">
        <f t="shared" si="0"/>
        <v>3.7083333333333335</v>
      </c>
      <c r="H29" s="72" t="str">
        <f t="shared" si="1"/>
        <v>Passed</v>
      </c>
    </row>
    <row r="30" spans="1:8" ht="18" customHeight="1" x14ac:dyDescent="0.25">
      <c r="A30" s="71">
        <v>21</v>
      </c>
      <c r="B30" s="49" t="s">
        <v>127</v>
      </c>
      <c r="C30" s="47" t="s">
        <v>80</v>
      </c>
      <c r="D30" s="147" t="s">
        <v>181</v>
      </c>
      <c r="E30" s="72">
        <f>'TS2'!AN23</f>
        <v>3.4375</v>
      </c>
      <c r="F30" s="72"/>
      <c r="G30" s="72">
        <f t="shared" si="0"/>
        <v>3.4375</v>
      </c>
      <c r="H30" s="72" t="str">
        <f t="shared" si="1"/>
        <v>Passed</v>
      </c>
    </row>
    <row r="31" spans="1:8" ht="18" customHeight="1" x14ac:dyDescent="0.25">
      <c r="A31" s="47">
        <v>22</v>
      </c>
      <c r="B31" s="49" t="s">
        <v>129</v>
      </c>
      <c r="C31" s="47" t="s">
        <v>81</v>
      </c>
      <c r="D31" s="147" t="s">
        <v>182</v>
      </c>
      <c r="E31" s="72">
        <f>'TS2'!AN24</f>
        <v>3.7083333333333335</v>
      </c>
      <c r="F31" s="72"/>
      <c r="G31" s="72">
        <f t="shared" si="0"/>
        <v>3.7083333333333335</v>
      </c>
      <c r="H31" s="72" t="str">
        <f t="shared" si="1"/>
        <v>Passed</v>
      </c>
    </row>
    <row r="32" spans="1:8" ht="18" customHeight="1" x14ac:dyDescent="0.25">
      <c r="A32" s="71">
        <v>23</v>
      </c>
      <c r="B32" s="49" t="s">
        <v>130</v>
      </c>
      <c r="C32" s="47" t="s">
        <v>82</v>
      </c>
      <c r="D32" s="147" t="s">
        <v>183</v>
      </c>
      <c r="E32" s="72">
        <f>'TS2'!AN25</f>
        <v>3.75</v>
      </c>
      <c r="F32" s="72"/>
      <c r="G32" s="72">
        <f t="shared" si="0"/>
        <v>3.75</v>
      </c>
      <c r="H32" s="72" t="str">
        <f t="shared" si="1"/>
        <v>Passed</v>
      </c>
    </row>
    <row r="33" spans="1:8" ht="18" customHeight="1" x14ac:dyDescent="0.25">
      <c r="A33" s="47">
        <v>24</v>
      </c>
      <c r="B33" s="49" t="s">
        <v>131</v>
      </c>
      <c r="C33" s="47" t="s">
        <v>83</v>
      </c>
      <c r="D33" s="147" t="s">
        <v>184</v>
      </c>
      <c r="E33" s="72">
        <f>'TS2'!AN26</f>
        <v>3.75</v>
      </c>
      <c r="F33" s="72"/>
      <c r="G33" s="72">
        <f t="shared" si="0"/>
        <v>3.75</v>
      </c>
      <c r="H33" s="72" t="str">
        <f t="shared" si="1"/>
        <v>Passed</v>
      </c>
    </row>
    <row r="34" spans="1:8" ht="18" customHeight="1" x14ac:dyDescent="0.25">
      <c r="A34" s="71">
        <v>25</v>
      </c>
      <c r="B34" s="49" t="s">
        <v>135</v>
      </c>
      <c r="C34" s="47" t="s">
        <v>84</v>
      </c>
      <c r="D34" s="147" t="s">
        <v>185</v>
      </c>
      <c r="E34" s="72">
        <f>'TS2'!AN27</f>
        <v>3.3333333333333335</v>
      </c>
      <c r="F34" s="72"/>
      <c r="G34" s="72">
        <f t="shared" si="0"/>
        <v>3.3333333333333335</v>
      </c>
      <c r="H34" s="72" t="str">
        <f t="shared" si="1"/>
        <v>Passed</v>
      </c>
    </row>
    <row r="35" spans="1:8" ht="18" customHeight="1" x14ac:dyDescent="0.25">
      <c r="A35" s="47">
        <v>26</v>
      </c>
      <c r="B35" s="49" t="s">
        <v>132</v>
      </c>
      <c r="C35" s="47" t="s">
        <v>85</v>
      </c>
      <c r="D35" s="147" t="s">
        <v>186</v>
      </c>
      <c r="E35" s="72">
        <f>'TS2'!AN28</f>
        <v>3.5208333333333335</v>
      </c>
      <c r="F35" s="72"/>
      <c r="G35" s="72">
        <f t="shared" si="0"/>
        <v>3.5208333333333335</v>
      </c>
      <c r="H35" s="72" t="str">
        <f t="shared" si="1"/>
        <v>Passed</v>
      </c>
    </row>
    <row r="36" spans="1:8" ht="18" customHeight="1" x14ac:dyDescent="0.25">
      <c r="A36" s="71">
        <v>27</v>
      </c>
      <c r="B36" s="49" t="s">
        <v>133</v>
      </c>
      <c r="C36" s="47" t="s">
        <v>86</v>
      </c>
      <c r="D36" s="147" t="s">
        <v>187</v>
      </c>
      <c r="E36" s="72">
        <f>'TS2'!AN29</f>
        <v>3.8541666666666665</v>
      </c>
      <c r="F36" s="72"/>
      <c r="G36" s="72">
        <f t="shared" si="0"/>
        <v>3.8541666666666665</v>
      </c>
      <c r="H36" s="72" t="str">
        <f t="shared" si="1"/>
        <v>Passed</v>
      </c>
    </row>
    <row r="37" spans="1:8" ht="18" customHeight="1" x14ac:dyDescent="0.25">
      <c r="A37" s="47">
        <v>28</v>
      </c>
      <c r="B37" s="49" t="s">
        <v>134</v>
      </c>
      <c r="C37" s="47" t="s">
        <v>87</v>
      </c>
      <c r="D37" s="147" t="s">
        <v>188</v>
      </c>
      <c r="E37" s="72">
        <f>'TS2'!AN30</f>
        <v>3.625</v>
      </c>
      <c r="F37" s="72"/>
      <c r="G37" s="72">
        <f t="shared" si="0"/>
        <v>3.625</v>
      </c>
      <c r="H37" s="72" t="str">
        <f t="shared" si="1"/>
        <v>Passed</v>
      </c>
    </row>
    <row r="38" spans="1:8" ht="18" customHeight="1" x14ac:dyDescent="0.25">
      <c r="A38" s="71">
        <v>29</v>
      </c>
      <c r="B38" s="49" t="s">
        <v>136</v>
      </c>
      <c r="C38" s="47" t="s">
        <v>88</v>
      </c>
      <c r="D38" s="147" t="s">
        <v>189</v>
      </c>
      <c r="E38" s="72">
        <f>'TS2'!AN31</f>
        <v>3.8958333333333335</v>
      </c>
      <c r="F38" s="72"/>
      <c r="G38" s="72">
        <f t="shared" si="0"/>
        <v>3.8958333333333335</v>
      </c>
      <c r="H38" s="72" t="str">
        <f t="shared" si="1"/>
        <v>Passed</v>
      </c>
    </row>
    <row r="39" spans="1:8" ht="18" customHeight="1" x14ac:dyDescent="0.25">
      <c r="A39" s="47">
        <v>30</v>
      </c>
      <c r="B39" s="49" t="s">
        <v>137</v>
      </c>
      <c r="C39" s="47" t="s">
        <v>89</v>
      </c>
      <c r="D39" s="147" t="s">
        <v>190</v>
      </c>
      <c r="E39" s="72">
        <f>'TS2'!AN32</f>
        <v>3.875</v>
      </c>
      <c r="F39" s="72"/>
      <c r="G39" s="72">
        <f t="shared" si="0"/>
        <v>3.875</v>
      </c>
      <c r="H39" s="72" t="str">
        <f t="shared" si="1"/>
        <v>Passed</v>
      </c>
    </row>
    <row r="40" spans="1:8" ht="18" customHeight="1" x14ac:dyDescent="0.25">
      <c r="A40" s="71">
        <v>31</v>
      </c>
      <c r="B40" s="49" t="s">
        <v>138</v>
      </c>
      <c r="C40" s="47" t="s">
        <v>90</v>
      </c>
      <c r="D40" s="147" t="s">
        <v>191</v>
      </c>
      <c r="E40" s="72">
        <f>'TS2'!AN33</f>
        <v>3.6041666666666665</v>
      </c>
      <c r="F40" s="72"/>
      <c r="G40" s="72">
        <f t="shared" si="0"/>
        <v>3.6041666666666665</v>
      </c>
      <c r="H40" s="72" t="str">
        <f t="shared" si="1"/>
        <v>Passed</v>
      </c>
    </row>
    <row r="41" spans="1:8" ht="18" customHeight="1" x14ac:dyDescent="0.25">
      <c r="A41" s="47">
        <v>32</v>
      </c>
      <c r="B41" s="49" t="s">
        <v>139</v>
      </c>
      <c r="C41" s="47" t="s">
        <v>91</v>
      </c>
      <c r="D41" s="147" t="s">
        <v>192</v>
      </c>
      <c r="E41" s="72">
        <f>'TS2'!AN34</f>
        <v>3.5208333333333335</v>
      </c>
      <c r="F41" s="72"/>
      <c r="G41" s="72">
        <f t="shared" si="0"/>
        <v>3.5208333333333335</v>
      </c>
      <c r="H41" s="72" t="str">
        <f t="shared" si="1"/>
        <v>Passed</v>
      </c>
    </row>
    <row r="42" spans="1:8" ht="18" customHeight="1" x14ac:dyDescent="0.25">
      <c r="A42" s="71">
        <v>33</v>
      </c>
      <c r="B42" s="49" t="s">
        <v>140</v>
      </c>
      <c r="C42" s="47" t="s">
        <v>92</v>
      </c>
      <c r="D42" s="147" t="s">
        <v>193</v>
      </c>
      <c r="E42" s="72">
        <f>'TS2'!AN35</f>
        <v>3.0208333333333335</v>
      </c>
      <c r="F42" s="72"/>
      <c r="G42" s="72">
        <f t="shared" si="0"/>
        <v>3.0208333333333335</v>
      </c>
      <c r="H42" s="72" t="str">
        <f t="shared" si="1"/>
        <v>Passed</v>
      </c>
    </row>
    <row r="43" spans="1:8" ht="18" customHeight="1" x14ac:dyDescent="0.25">
      <c r="A43" s="47">
        <v>34</v>
      </c>
      <c r="B43" s="49" t="s">
        <v>141</v>
      </c>
      <c r="C43" s="47" t="s">
        <v>93</v>
      </c>
      <c r="D43" s="147" t="s">
        <v>194</v>
      </c>
      <c r="E43" s="72">
        <f>'TS2'!AN36</f>
        <v>3.6458333333333335</v>
      </c>
      <c r="F43" s="72"/>
      <c r="G43" s="72">
        <f t="shared" si="0"/>
        <v>3.6458333333333335</v>
      </c>
      <c r="H43" s="72" t="str">
        <f t="shared" si="1"/>
        <v>Passed</v>
      </c>
    </row>
    <row r="44" spans="1:8" ht="18" customHeight="1" x14ac:dyDescent="0.25">
      <c r="A44" s="71">
        <v>35</v>
      </c>
      <c r="B44" s="49" t="s">
        <v>142</v>
      </c>
      <c r="C44" s="47" t="s">
        <v>94</v>
      </c>
      <c r="D44" s="147" t="s">
        <v>195</v>
      </c>
      <c r="E44" s="72">
        <f>'TS2'!AN37</f>
        <v>3.1458333333333335</v>
      </c>
      <c r="F44" s="72"/>
      <c r="G44" s="72">
        <f t="shared" si="0"/>
        <v>3.1458333333333335</v>
      </c>
      <c r="H44" s="72" t="str">
        <f>IF((G44="0.00"),"Failed","Passed")</f>
        <v>Passed</v>
      </c>
    </row>
    <row r="45" spans="1:8" ht="8.25" customHeight="1" x14ac:dyDescent="0.3">
      <c r="A45" s="64"/>
      <c r="B45" s="74"/>
      <c r="C45" s="75"/>
      <c r="D45" s="9"/>
      <c r="E45" s="76"/>
      <c r="F45" s="76"/>
      <c r="G45" s="8"/>
      <c r="H45" s="64"/>
    </row>
    <row r="46" spans="1:8" ht="17.100000000000001" customHeight="1" x14ac:dyDescent="0.3">
      <c r="B46" s="143" t="s">
        <v>31</v>
      </c>
      <c r="C46" s="143"/>
      <c r="D46" s="143"/>
      <c r="E46" s="143"/>
      <c r="F46" s="143"/>
      <c r="G46" s="143"/>
      <c r="H46" s="143"/>
    </row>
    <row r="47" spans="1:8" ht="17.100000000000001" customHeight="1" x14ac:dyDescent="0.3"/>
    <row r="48" spans="1:8" ht="17.100000000000001" customHeight="1" x14ac:dyDescent="0.3"/>
    <row r="49" spans="1:18" ht="17.100000000000001" customHeight="1" x14ac:dyDescent="0.3">
      <c r="E49" s="35"/>
      <c r="F49" s="35"/>
      <c r="G49" s="81"/>
      <c r="H49" s="36"/>
      <c r="R49" s="26"/>
    </row>
    <row r="50" spans="1:18" ht="17.100000000000001" customHeight="1" x14ac:dyDescent="0.3">
      <c r="E50" s="35"/>
      <c r="F50" s="35"/>
      <c r="G50" s="81"/>
      <c r="H50" s="37"/>
      <c r="R50" s="26"/>
    </row>
    <row r="51" spans="1:18" s="33" customFormat="1" ht="17.100000000000001" customHeight="1" x14ac:dyDescent="0.4">
      <c r="A51" s="144"/>
      <c r="B51" s="144"/>
      <c r="C51" s="144"/>
      <c r="E51" s="32"/>
      <c r="F51" s="32"/>
      <c r="G51" s="32"/>
      <c r="H51" s="25"/>
      <c r="I51" s="25"/>
      <c r="J51" s="25"/>
      <c r="K51" s="25"/>
      <c r="L51" s="25"/>
      <c r="M51" s="25"/>
      <c r="N51" s="25"/>
      <c r="O51" s="25"/>
      <c r="P51" s="25"/>
      <c r="Q51" s="25"/>
    </row>
    <row r="52" spans="1:18" s="25" customFormat="1" ht="14.25" customHeight="1" x14ac:dyDescent="0.35">
      <c r="A52" s="48"/>
      <c r="B52" s="48"/>
      <c r="C52" s="48"/>
      <c r="D52" s="48"/>
      <c r="G52" s="73"/>
    </row>
    <row r="53" spans="1:18" s="25" customFormat="1" ht="14.25" customHeight="1" x14ac:dyDescent="0.35">
      <c r="A53" s="48"/>
      <c r="B53" s="48"/>
      <c r="C53" s="48"/>
      <c r="D53" s="48"/>
      <c r="G53" s="73"/>
    </row>
    <row r="54" spans="1:18" s="25" customFormat="1" ht="14.25" customHeight="1" x14ac:dyDescent="0.35">
      <c r="A54" s="48"/>
      <c r="B54" s="48"/>
      <c r="C54" s="48"/>
      <c r="D54" s="48"/>
      <c r="G54" s="73"/>
    </row>
    <row r="55" spans="1:18" s="25" customFormat="1" ht="14.25" customHeight="1" x14ac:dyDescent="0.35">
      <c r="A55" s="48"/>
      <c r="B55" s="48"/>
      <c r="C55" s="48"/>
      <c r="D55" s="48"/>
      <c r="G55" s="73"/>
    </row>
    <row r="56" spans="1:18" s="25" customFormat="1" ht="14.25" customHeight="1" x14ac:dyDescent="0.35">
      <c r="A56" s="48"/>
      <c r="B56" s="48"/>
      <c r="C56" s="48"/>
      <c r="D56" s="48"/>
      <c r="G56" s="73"/>
    </row>
    <row r="57" spans="1:18" s="25" customFormat="1" ht="14.25" customHeight="1" x14ac:dyDescent="0.35">
      <c r="A57" s="48"/>
      <c r="B57" s="48"/>
      <c r="C57" s="48"/>
      <c r="D57" s="48"/>
      <c r="E57" s="48"/>
      <c r="F57" s="48"/>
      <c r="G57" s="48"/>
    </row>
    <row r="58" spans="1:18" s="25" customFormat="1" ht="14.25" customHeight="1" x14ac:dyDescent="0.35">
      <c r="A58" s="48"/>
      <c r="B58" s="48"/>
      <c r="C58" s="48"/>
      <c r="D58" s="48"/>
      <c r="E58" s="48"/>
      <c r="F58" s="48"/>
      <c r="G58" s="48"/>
    </row>
    <row r="59" spans="1:18" s="25" customFormat="1" ht="14.25" customHeight="1" x14ac:dyDescent="0.35">
      <c r="A59" s="48"/>
      <c r="B59" s="48"/>
      <c r="C59" s="48"/>
      <c r="D59" s="48"/>
      <c r="G59" s="73"/>
    </row>
    <row r="60" spans="1:18" s="25" customFormat="1" ht="14.25" customHeight="1" x14ac:dyDescent="0.35">
      <c r="A60" s="48"/>
      <c r="B60" s="48"/>
      <c r="C60" s="48"/>
      <c r="D60" s="48"/>
      <c r="G60" s="73"/>
    </row>
    <row r="61" spans="1:18" s="33" customFormat="1" x14ac:dyDescent="0.3">
      <c r="E61" s="32"/>
      <c r="F61" s="32"/>
      <c r="H61" s="32"/>
      <c r="I61" s="25"/>
      <c r="J61" s="25"/>
      <c r="K61" s="25"/>
      <c r="L61" s="25"/>
      <c r="M61" s="25"/>
      <c r="N61" s="25"/>
      <c r="O61" s="25"/>
      <c r="P61" s="25"/>
      <c r="Q61" s="25"/>
      <c r="R61" s="25"/>
    </row>
    <row r="64" spans="1:18" s="32" customFormat="1" x14ac:dyDescent="0.3">
      <c r="A64" s="26"/>
      <c r="B64" s="33"/>
      <c r="C64" s="33"/>
      <c r="D64" s="26"/>
      <c r="G64" s="33"/>
      <c r="H64" s="34"/>
      <c r="I64" s="73"/>
      <c r="J64" s="73"/>
      <c r="K64" s="73"/>
      <c r="L64" s="73"/>
      <c r="M64" s="73"/>
      <c r="N64" s="73"/>
      <c r="O64" s="73"/>
      <c r="P64" s="73"/>
      <c r="Q64" s="73"/>
      <c r="R64" s="73"/>
    </row>
    <row r="65" spans="1:18" s="32" customFormat="1" x14ac:dyDescent="0.3">
      <c r="A65" s="26"/>
      <c r="B65" s="33"/>
      <c r="C65" s="33"/>
      <c r="D65" s="26"/>
      <c r="G65" s="33"/>
      <c r="H65" s="34"/>
      <c r="I65" s="73"/>
      <c r="J65" s="73"/>
      <c r="K65" s="73"/>
      <c r="L65" s="73"/>
      <c r="M65" s="73"/>
      <c r="N65" s="73"/>
      <c r="O65" s="73"/>
      <c r="P65" s="73"/>
      <c r="Q65" s="73"/>
      <c r="R65" s="73"/>
    </row>
    <row r="66" spans="1:18" s="32" customFormat="1" x14ac:dyDescent="0.3">
      <c r="A66" s="26"/>
      <c r="B66" s="33"/>
      <c r="C66" s="33"/>
      <c r="D66" s="26"/>
      <c r="G66" s="33"/>
      <c r="H66" s="34"/>
      <c r="I66" s="73"/>
      <c r="J66" s="73"/>
      <c r="K66" s="73"/>
      <c r="L66" s="73"/>
      <c r="M66" s="73"/>
      <c r="N66" s="73"/>
      <c r="O66" s="73"/>
      <c r="P66" s="73"/>
      <c r="Q66" s="73"/>
      <c r="R66" s="73"/>
    </row>
    <row r="67" spans="1:18" s="32" customFormat="1" x14ac:dyDescent="0.3">
      <c r="A67" s="26"/>
      <c r="B67" s="33"/>
      <c r="C67" s="33"/>
      <c r="D67" s="26"/>
      <c r="G67" s="33"/>
      <c r="H67" s="34"/>
      <c r="I67" s="73"/>
      <c r="J67" s="73"/>
      <c r="K67" s="73"/>
      <c r="L67" s="73"/>
      <c r="M67" s="73"/>
      <c r="N67" s="73"/>
      <c r="O67" s="73"/>
      <c r="P67" s="73"/>
      <c r="Q67" s="73"/>
      <c r="R67" s="73"/>
    </row>
    <row r="68" spans="1:18" s="32" customFormat="1" x14ac:dyDescent="0.3">
      <c r="A68" s="26"/>
      <c r="B68" s="33"/>
      <c r="C68" s="33"/>
      <c r="D68" s="26"/>
      <c r="G68" s="33"/>
      <c r="H68" s="34"/>
      <c r="I68" s="73"/>
      <c r="J68" s="73"/>
      <c r="K68" s="73"/>
      <c r="L68" s="73"/>
      <c r="M68" s="73"/>
      <c r="N68" s="73"/>
      <c r="O68" s="73"/>
      <c r="P68" s="73"/>
      <c r="Q68" s="73"/>
      <c r="R68" s="73"/>
    </row>
    <row r="69" spans="1:18" s="32" customFormat="1" x14ac:dyDescent="0.3">
      <c r="A69" s="26"/>
      <c r="B69" s="33"/>
      <c r="C69" s="33"/>
      <c r="D69" s="16"/>
      <c r="G69" s="33"/>
      <c r="H69" s="34"/>
      <c r="I69" s="73"/>
      <c r="J69" s="73"/>
      <c r="K69" s="73"/>
      <c r="L69" s="73"/>
      <c r="M69" s="73"/>
      <c r="N69" s="73"/>
      <c r="O69" s="73"/>
      <c r="P69" s="73"/>
      <c r="Q69" s="73"/>
      <c r="R69" s="73"/>
    </row>
  </sheetData>
  <mergeCells count="9">
    <mergeCell ref="A1:H1"/>
    <mergeCell ref="A2:H2"/>
    <mergeCell ref="A8:H8"/>
    <mergeCell ref="B46:H46"/>
    <mergeCell ref="A51:C51"/>
    <mergeCell ref="A7:H7"/>
    <mergeCell ref="A3:D4"/>
    <mergeCell ref="E3:E4"/>
    <mergeCell ref="G3:G4"/>
  </mergeCells>
  <printOptions horizontalCentered="1"/>
  <pageMargins left="0.31" right="0.28999999999999998" top="0.45" bottom="0.76" header="0.3" footer="0"/>
  <pageSetup paperSize="9" orientation="portrait" horizontalDpi="4294967294" verticalDpi="4294967294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CSE-4201</vt:lpstr>
      <vt:lpstr>CSE-4202</vt:lpstr>
      <vt:lpstr>CSE-4213</vt:lpstr>
      <vt:lpstr>CSE-4214</vt:lpstr>
      <vt:lpstr>CSE-4225</vt:lpstr>
      <vt:lpstr>CSE-4226</vt:lpstr>
      <vt:lpstr>TS1</vt:lpstr>
      <vt:lpstr>TS2</vt:lpstr>
      <vt:lpstr>summary sheet (Final)</vt:lpstr>
      <vt:lpstr>'summary sheet (Final)'!Print_Titles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Mirza Muhit</cp:lastModifiedBy>
  <cp:lastPrinted>2021-03-02T06:00:08Z</cp:lastPrinted>
  <dcterms:created xsi:type="dcterms:W3CDTF">2010-01-05T16:46:02Z</dcterms:created>
  <dcterms:modified xsi:type="dcterms:W3CDTF">2025-01-22T14:06:42Z</dcterms:modified>
</cp:coreProperties>
</file>