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\Excel\Projects\By Ahil\"/>
    </mc:Choice>
  </mc:AlternateContent>
  <xr:revisionPtr revIDLastSave="0" documentId="13_ncr:1_{6F6BFC6A-3195-41DF-B7B2-830F089499C1}" xr6:coauthVersionLast="47" xr6:coauthVersionMax="47" xr10:uidLastSave="{00000000-0000-0000-0000-000000000000}"/>
  <bookViews>
    <workbookView xWindow="-120" yWindow="-120" windowWidth="20730" windowHeight="11160" firstSheet="5" activeTab="9" xr2:uid="{00000000-000D-0000-FFFF-FFFF00000000}"/>
  </bookViews>
  <sheets>
    <sheet name="Questions" sheetId="1" r:id="rId1"/>
    <sheet name="requiment sheet " sheetId="10" r:id="rId2"/>
    <sheet name="Data" sheetId="2" r:id="rId3"/>
    <sheet name="Analysis-2.2" sheetId="9" r:id="rId4"/>
    <sheet name="Analysis-2.3" sheetId="3" r:id="rId5"/>
    <sheet name="Analysis-2.4" sheetId="6" r:id="rId6"/>
    <sheet name="summary" sheetId="11" r:id="rId7"/>
    <sheet name="Insight's" sheetId="13" r:id="rId8"/>
    <sheet name="Visualization " sheetId="12" r:id="rId9"/>
    <sheet name="pivot table wise analysis" sheetId="14" r:id="rId10"/>
  </sheets>
  <definedNames>
    <definedName name="_xlnm._FilterDatabase" localSheetId="3" hidden="1">'Analysis-2.2'!$A$1:$E$182</definedName>
    <definedName name="_xlnm._FilterDatabase" localSheetId="4" hidden="1">'Analysis-2.3'!$A$1:$H$229</definedName>
    <definedName name="_xlnm._FilterDatabase" localSheetId="5" hidden="1">'Analysis-2.4'!$K$1:$O$229</definedName>
    <definedName name="_xlnm._FilterDatabase" localSheetId="2" hidden="1">Data!$A$2:$I$473</definedName>
  </definedNames>
  <calcPr calcId="191029"/>
  <pivotCaches>
    <pivotCache cacheId="1" r:id="rId11"/>
    <pivotCache cacheId="2" r:id="rId12"/>
    <pivotCache cacheId="3" r:id="rId13"/>
    <pivotCache cacheId="4" r:id="rId14"/>
    <pivotCache cacheId="5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9" i="3" l="1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C10" i="11"/>
  <c r="C8" i="11"/>
  <c r="C5" i="11"/>
  <c r="C4" i="11"/>
  <c r="A182" i="9"/>
  <c r="E181" i="9"/>
  <c r="D181" i="9"/>
  <c r="C181" i="9"/>
  <c r="B181" i="9"/>
  <c r="E180" i="9"/>
  <c r="D180" i="9"/>
  <c r="C180" i="9"/>
  <c r="B180" i="9"/>
  <c r="E179" i="9"/>
  <c r="D179" i="9"/>
  <c r="C179" i="9"/>
  <c r="B179" i="9"/>
  <c r="E178" i="9"/>
  <c r="D178" i="9"/>
  <c r="C178" i="9"/>
  <c r="B178" i="9"/>
  <c r="E177" i="9"/>
  <c r="D177" i="9"/>
  <c r="C177" i="9"/>
  <c r="B177" i="9"/>
  <c r="E176" i="9"/>
  <c r="D176" i="9"/>
  <c r="C176" i="9"/>
  <c r="B176" i="9"/>
  <c r="E175" i="9"/>
  <c r="D175" i="9"/>
  <c r="C175" i="9"/>
  <c r="B175" i="9"/>
  <c r="E174" i="9"/>
  <c r="D174" i="9"/>
  <c r="C174" i="9"/>
  <c r="B174" i="9"/>
  <c r="E173" i="9"/>
  <c r="D173" i="9"/>
  <c r="C173" i="9"/>
  <c r="B173" i="9"/>
  <c r="E172" i="9"/>
  <c r="D172" i="9"/>
  <c r="C172" i="9"/>
  <c r="B172" i="9"/>
  <c r="E171" i="9"/>
  <c r="D171" i="9"/>
  <c r="C171" i="9"/>
  <c r="B171" i="9"/>
  <c r="E170" i="9"/>
  <c r="D170" i="9"/>
  <c r="C170" i="9"/>
  <c r="B170" i="9"/>
  <c r="E169" i="9"/>
  <c r="D169" i="9"/>
  <c r="C169" i="9"/>
  <c r="B169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C164" i="9"/>
  <c r="B164" i="9"/>
  <c r="E163" i="9"/>
  <c r="D163" i="9"/>
  <c r="C163" i="9"/>
  <c r="B163" i="9"/>
  <c r="E162" i="9"/>
  <c r="D162" i="9"/>
  <c r="C162" i="9"/>
  <c r="B162" i="9"/>
  <c r="E161" i="9"/>
  <c r="D161" i="9"/>
  <c r="C161" i="9"/>
  <c r="B161" i="9"/>
  <c r="E160" i="9"/>
  <c r="D160" i="9"/>
  <c r="C160" i="9"/>
  <c r="B160" i="9"/>
  <c r="E159" i="9"/>
  <c r="D159" i="9"/>
  <c r="C159" i="9"/>
  <c r="B159" i="9"/>
  <c r="E158" i="9"/>
  <c r="D158" i="9"/>
  <c r="C158" i="9"/>
  <c r="B158" i="9"/>
  <c r="E157" i="9"/>
  <c r="D157" i="9"/>
  <c r="C157" i="9"/>
  <c r="B157" i="9"/>
  <c r="E156" i="9"/>
  <c r="D156" i="9"/>
  <c r="C156" i="9"/>
  <c r="B156" i="9"/>
  <c r="E155" i="9"/>
  <c r="D155" i="9"/>
  <c r="C155" i="9"/>
  <c r="B155" i="9"/>
  <c r="E154" i="9"/>
  <c r="D154" i="9"/>
  <c r="C154" i="9"/>
  <c r="B154" i="9"/>
  <c r="E153" i="9"/>
  <c r="D153" i="9"/>
  <c r="C153" i="9"/>
  <c r="B153" i="9"/>
  <c r="E152" i="9"/>
  <c r="D152" i="9"/>
  <c r="C152" i="9"/>
  <c r="B152" i="9"/>
  <c r="E151" i="9"/>
  <c r="D151" i="9"/>
  <c r="C151" i="9"/>
  <c r="B151" i="9"/>
  <c r="E150" i="9"/>
  <c r="D150" i="9"/>
  <c r="C150" i="9"/>
  <c r="B150" i="9"/>
  <c r="E149" i="9"/>
  <c r="D149" i="9"/>
  <c r="C149" i="9"/>
  <c r="B149" i="9"/>
  <c r="E148" i="9"/>
  <c r="D148" i="9"/>
  <c r="C148" i="9"/>
  <c r="B148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42" i="9"/>
  <c r="D142" i="9"/>
  <c r="C142" i="9"/>
  <c r="B142" i="9"/>
  <c r="E141" i="9"/>
  <c r="D141" i="9"/>
  <c r="C141" i="9"/>
  <c r="B141" i="9"/>
  <c r="E140" i="9"/>
  <c r="D140" i="9"/>
  <c r="C140" i="9"/>
  <c r="B140" i="9"/>
  <c r="E139" i="9"/>
  <c r="D139" i="9"/>
  <c r="C139" i="9"/>
  <c r="B139" i="9"/>
  <c r="E138" i="9"/>
  <c r="D138" i="9"/>
  <c r="C138" i="9"/>
  <c r="B138" i="9"/>
  <c r="E137" i="9"/>
  <c r="D137" i="9"/>
  <c r="C137" i="9"/>
  <c r="B137" i="9"/>
  <c r="E136" i="9"/>
  <c r="D136" i="9"/>
  <c r="C136" i="9"/>
  <c r="B136" i="9"/>
  <c r="E135" i="9"/>
  <c r="D135" i="9"/>
  <c r="C135" i="9"/>
  <c r="B135" i="9"/>
  <c r="E134" i="9"/>
  <c r="D134" i="9"/>
  <c r="C134" i="9"/>
  <c r="B134" i="9"/>
  <c r="E133" i="9"/>
  <c r="D133" i="9"/>
  <c r="C133" i="9"/>
  <c r="B133" i="9"/>
  <c r="E132" i="9"/>
  <c r="D132" i="9"/>
  <c r="C132" i="9"/>
  <c r="B132" i="9"/>
  <c r="E131" i="9"/>
  <c r="D131" i="9"/>
  <c r="C131" i="9"/>
  <c r="B131" i="9"/>
  <c r="E130" i="9"/>
  <c r="D130" i="9"/>
  <c r="C130" i="9"/>
  <c r="B130" i="9"/>
  <c r="E129" i="9"/>
  <c r="D129" i="9"/>
  <c r="C129" i="9"/>
  <c r="B129" i="9"/>
  <c r="E128" i="9"/>
  <c r="D128" i="9"/>
  <c r="C128" i="9"/>
  <c r="B128" i="9"/>
  <c r="E127" i="9"/>
  <c r="D127" i="9"/>
  <c r="C127" i="9"/>
  <c r="B127" i="9"/>
  <c r="E126" i="9"/>
  <c r="D126" i="9"/>
  <c r="C126" i="9"/>
  <c r="B126" i="9"/>
  <c r="E125" i="9"/>
  <c r="D125" i="9"/>
  <c r="C125" i="9"/>
  <c r="B125" i="9"/>
  <c r="E124" i="9"/>
  <c r="D124" i="9"/>
  <c r="C124" i="9"/>
  <c r="B124" i="9"/>
  <c r="E123" i="9"/>
  <c r="D123" i="9"/>
  <c r="C123" i="9"/>
  <c r="B123" i="9"/>
  <c r="E122" i="9"/>
  <c r="D122" i="9"/>
  <c r="C122" i="9"/>
  <c r="B122" i="9"/>
  <c r="E121" i="9"/>
  <c r="D121" i="9"/>
  <c r="C121" i="9"/>
  <c r="B121" i="9"/>
  <c r="E120" i="9"/>
  <c r="D120" i="9"/>
  <c r="C120" i="9"/>
  <c r="B120" i="9"/>
  <c r="E119" i="9"/>
  <c r="D119" i="9"/>
  <c r="C119" i="9"/>
  <c r="B119" i="9"/>
  <c r="E118" i="9"/>
  <c r="D118" i="9"/>
  <c r="C118" i="9"/>
  <c r="B118" i="9"/>
  <c r="E117" i="9"/>
  <c r="D117" i="9"/>
  <c r="C117" i="9"/>
  <c r="B117" i="9"/>
  <c r="E116" i="9"/>
  <c r="D116" i="9"/>
  <c r="C116" i="9"/>
  <c r="B116" i="9"/>
  <c r="E115" i="9"/>
  <c r="D115" i="9"/>
  <c r="C115" i="9"/>
  <c r="B115" i="9"/>
  <c r="E114" i="9"/>
  <c r="D114" i="9"/>
  <c r="C114" i="9"/>
  <c r="B114" i="9"/>
  <c r="E113" i="9"/>
  <c r="D113" i="9"/>
  <c r="C113" i="9"/>
  <c r="B113" i="9"/>
  <c r="E112" i="9"/>
  <c r="D112" i="9"/>
  <c r="C112" i="9"/>
  <c r="B112" i="9"/>
  <c r="E111" i="9"/>
  <c r="D111" i="9"/>
  <c r="C111" i="9"/>
  <c r="B111" i="9"/>
  <c r="E110" i="9"/>
  <c r="D110" i="9"/>
  <c r="C110" i="9"/>
  <c r="B110" i="9"/>
  <c r="E109" i="9"/>
  <c r="D109" i="9"/>
  <c r="C109" i="9"/>
  <c r="B109" i="9"/>
  <c r="E108" i="9"/>
  <c r="D108" i="9"/>
  <c r="C108" i="9"/>
  <c r="B108" i="9"/>
  <c r="E107" i="9"/>
  <c r="D107" i="9"/>
  <c r="C107" i="9"/>
  <c r="B107" i="9"/>
  <c r="E106" i="9"/>
  <c r="D106" i="9"/>
  <c r="C106" i="9"/>
  <c r="B106" i="9"/>
  <c r="E105" i="9"/>
  <c r="D105" i="9"/>
  <c r="C105" i="9"/>
  <c r="B105" i="9"/>
  <c r="E104" i="9"/>
  <c r="D104" i="9"/>
  <c r="C104" i="9"/>
  <c r="B104" i="9"/>
  <c r="E103" i="9"/>
  <c r="D103" i="9"/>
  <c r="C103" i="9"/>
  <c r="B103" i="9"/>
  <c r="E102" i="9"/>
  <c r="D102" i="9"/>
  <c r="C102" i="9"/>
  <c r="B102" i="9"/>
  <c r="E101" i="9"/>
  <c r="D101" i="9"/>
  <c r="C101" i="9"/>
  <c r="B101" i="9"/>
  <c r="E100" i="9"/>
  <c r="D100" i="9"/>
  <c r="C100" i="9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96" i="9"/>
  <c r="D96" i="9"/>
  <c r="C96" i="9"/>
  <c r="B96" i="9"/>
  <c r="E95" i="9"/>
  <c r="D95" i="9"/>
  <c r="C95" i="9"/>
  <c r="B95" i="9"/>
  <c r="E94" i="9"/>
  <c r="D94" i="9"/>
  <c r="C94" i="9"/>
  <c r="B94" i="9"/>
  <c r="E93" i="9"/>
  <c r="D93" i="9"/>
  <c r="C93" i="9"/>
  <c r="B93" i="9"/>
  <c r="E92" i="9"/>
  <c r="D92" i="9"/>
  <c r="C92" i="9"/>
  <c r="B92" i="9"/>
  <c r="E91" i="9"/>
  <c r="D91" i="9"/>
  <c r="C91" i="9"/>
  <c r="B91" i="9"/>
  <c r="E90" i="9"/>
  <c r="D90" i="9"/>
  <c r="C90" i="9"/>
  <c r="B90" i="9"/>
  <c r="E89" i="9"/>
  <c r="D89" i="9"/>
  <c r="C89" i="9"/>
  <c r="B89" i="9"/>
  <c r="E88" i="9"/>
  <c r="D88" i="9"/>
  <c r="C88" i="9"/>
  <c r="B88" i="9"/>
  <c r="E87" i="9"/>
  <c r="D87" i="9"/>
  <c r="C87" i="9"/>
  <c r="B87" i="9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82" i="9"/>
  <c r="D82" i="9"/>
  <c r="C82" i="9"/>
  <c r="B82" i="9"/>
  <c r="E81" i="9"/>
  <c r="D81" i="9"/>
  <c r="C81" i="9"/>
  <c r="B81" i="9"/>
  <c r="E80" i="9"/>
  <c r="D80" i="9"/>
  <c r="C80" i="9"/>
  <c r="B80" i="9"/>
  <c r="E79" i="9"/>
  <c r="D79" i="9"/>
  <c r="C79" i="9"/>
  <c r="B79" i="9"/>
  <c r="E78" i="9"/>
  <c r="D78" i="9"/>
  <c r="C78" i="9"/>
  <c r="B78" i="9"/>
  <c r="E77" i="9"/>
  <c r="D77" i="9"/>
  <c r="C77" i="9"/>
  <c r="B77" i="9"/>
  <c r="E76" i="9"/>
  <c r="D76" i="9"/>
  <c r="C76" i="9"/>
  <c r="B76" i="9"/>
  <c r="E75" i="9"/>
  <c r="D75" i="9"/>
  <c r="C75" i="9"/>
  <c r="B75" i="9"/>
  <c r="E74" i="9"/>
  <c r="D74" i="9"/>
  <c r="C74" i="9"/>
  <c r="B74" i="9"/>
  <c r="E73" i="9"/>
  <c r="D73" i="9"/>
  <c r="C73" i="9"/>
  <c r="B73" i="9"/>
  <c r="E72" i="9"/>
  <c r="D72" i="9"/>
  <c r="C72" i="9"/>
  <c r="B72" i="9"/>
  <c r="E71" i="9"/>
  <c r="D71" i="9"/>
  <c r="C71" i="9"/>
  <c r="B71" i="9"/>
  <c r="E70" i="9"/>
  <c r="D70" i="9"/>
  <c r="C70" i="9"/>
  <c r="B70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D65" i="9"/>
  <c r="C65" i="9"/>
  <c r="B65" i="9"/>
  <c r="E64" i="9"/>
  <c r="D64" i="9"/>
  <c r="C64" i="9"/>
  <c r="B64" i="9"/>
  <c r="E63" i="9"/>
  <c r="D63" i="9"/>
  <c r="C63" i="9"/>
  <c r="B63" i="9"/>
  <c r="E62" i="9"/>
  <c r="D62" i="9"/>
  <c r="C62" i="9"/>
  <c r="B62" i="9"/>
  <c r="E61" i="9"/>
  <c r="D61" i="9"/>
  <c r="C61" i="9"/>
  <c r="B61" i="9"/>
  <c r="E60" i="9"/>
  <c r="D60" i="9"/>
  <c r="C60" i="9"/>
  <c r="B60" i="9"/>
  <c r="E59" i="9"/>
  <c r="D59" i="9"/>
  <c r="C59" i="9"/>
  <c r="B59" i="9"/>
  <c r="E58" i="9"/>
  <c r="D58" i="9"/>
  <c r="C58" i="9"/>
  <c r="B58" i="9"/>
  <c r="E57" i="9"/>
  <c r="D57" i="9"/>
  <c r="C57" i="9"/>
  <c r="B57" i="9"/>
  <c r="E56" i="9"/>
  <c r="D56" i="9"/>
  <c r="C56" i="9"/>
  <c r="B56" i="9"/>
  <c r="E55" i="9"/>
  <c r="D55" i="9"/>
  <c r="C55" i="9"/>
  <c r="B55" i="9"/>
  <c r="E54" i="9"/>
  <c r="D54" i="9"/>
  <c r="C54" i="9"/>
  <c r="B54" i="9"/>
  <c r="E53" i="9"/>
  <c r="D53" i="9"/>
  <c r="C53" i="9"/>
  <c r="B53" i="9"/>
  <c r="E52" i="9"/>
  <c r="D52" i="9"/>
  <c r="C52" i="9"/>
  <c r="B52" i="9"/>
  <c r="E51" i="9"/>
  <c r="D51" i="9"/>
  <c r="C51" i="9"/>
  <c r="B51" i="9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D182" i="9" s="1"/>
  <c r="C2" i="9"/>
  <c r="C182" i="9" s="1"/>
  <c r="B2" i="9"/>
  <c r="E2" i="3"/>
  <c r="O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3" i="6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3" i="2"/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E182" i="9"/>
  <c r="B182" i="9"/>
  <c r="E3" i="3"/>
  <c r="E229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" i="3"/>
  <c r="D229" i="3" s="1"/>
  <c r="C9" i="11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" i="3"/>
  <c r="B3" i="3"/>
  <c r="B4" i="3"/>
  <c r="H4" i="3" s="1"/>
  <c r="B5" i="3"/>
  <c r="B6" i="3"/>
  <c r="B7" i="3"/>
  <c r="B8" i="3"/>
  <c r="B9" i="3"/>
  <c r="B10" i="3"/>
  <c r="B11" i="3"/>
  <c r="B12" i="3"/>
  <c r="B13" i="3"/>
  <c r="H13" i="3" s="1"/>
  <c r="B14" i="3"/>
  <c r="B15" i="3"/>
  <c r="B16" i="3"/>
  <c r="H16" i="3" s="1"/>
  <c r="B17" i="3"/>
  <c r="B18" i="3"/>
  <c r="B19" i="3"/>
  <c r="B20" i="3"/>
  <c r="B21" i="3"/>
  <c r="B22" i="3"/>
  <c r="B23" i="3"/>
  <c r="B24" i="3"/>
  <c r="B25" i="3"/>
  <c r="B26" i="3"/>
  <c r="B27" i="3"/>
  <c r="B28" i="3"/>
  <c r="H28" i="3" s="1"/>
  <c r="B29" i="3"/>
  <c r="H29" i="3" s="1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H43" i="3" s="1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H64" i="3" s="1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H82" i="3" s="1"/>
  <c r="B83" i="3"/>
  <c r="B84" i="3"/>
  <c r="B85" i="3"/>
  <c r="B86" i="3"/>
  <c r="B87" i="3"/>
  <c r="B88" i="3"/>
  <c r="B89" i="3"/>
  <c r="B90" i="3"/>
  <c r="H90" i="3" s="1"/>
  <c r="B91" i="3"/>
  <c r="B92" i="3"/>
  <c r="B93" i="3"/>
  <c r="H93" i="3" s="1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H108" i="3" s="1"/>
  <c r="B109" i="3"/>
  <c r="B110" i="3"/>
  <c r="H110" i="3" s="1"/>
  <c r="B111" i="3"/>
  <c r="B112" i="3"/>
  <c r="B113" i="3"/>
  <c r="B114" i="3"/>
  <c r="H114" i="3" s="1"/>
  <c r="B115" i="3"/>
  <c r="B116" i="3"/>
  <c r="B117" i="3"/>
  <c r="B118" i="3"/>
  <c r="B119" i="3"/>
  <c r="B120" i="3"/>
  <c r="H120" i="3" s="1"/>
  <c r="B121" i="3"/>
  <c r="B122" i="3"/>
  <c r="B123" i="3"/>
  <c r="B124" i="3"/>
  <c r="B125" i="3"/>
  <c r="B126" i="3"/>
  <c r="B127" i="3"/>
  <c r="B128" i="3"/>
  <c r="H128" i="3" s="1"/>
  <c r="B129" i="3"/>
  <c r="B130" i="3"/>
  <c r="H130" i="3" s="1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H146" i="3" s="1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H185" i="3" s="1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H202" i="3" s="1"/>
  <c r="B203" i="3"/>
  <c r="H203" i="3" s="1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H216" i="3" s="1"/>
  <c r="B217" i="3"/>
  <c r="B218" i="3"/>
  <c r="B219" i="3"/>
  <c r="B220" i="3"/>
  <c r="B221" i="3"/>
  <c r="B222" i="3"/>
  <c r="B223" i="3"/>
  <c r="B224" i="3"/>
  <c r="B225" i="3"/>
  <c r="B226" i="3"/>
  <c r="B227" i="3"/>
  <c r="B228" i="3"/>
  <c r="B2" i="3"/>
  <c r="C229" i="3" l="1"/>
  <c r="F182" i="9"/>
  <c r="I2" i="9" s="1"/>
  <c r="C7" i="1" s="1"/>
  <c r="B229" i="3"/>
  <c r="C7" i="11" s="1"/>
  <c r="H160" i="3"/>
  <c r="H132" i="3"/>
  <c r="H116" i="3"/>
  <c r="H84" i="3"/>
  <c r="H44" i="3"/>
  <c r="H32" i="3"/>
  <c r="H20" i="3"/>
  <c r="H8" i="3"/>
  <c r="H228" i="3"/>
  <c r="H188" i="3"/>
  <c r="H68" i="3"/>
  <c r="H227" i="3"/>
  <c r="H223" i="3"/>
  <c r="H215" i="3"/>
  <c r="H207" i="3"/>
  <c r="H199" i="3"/>
  <c r="H191" i="3"/>
  <c r="H187" i="3"/>
  <c r="H179" i="3"/>
  <c r="H171" i="3"/>
  <c r="H167" i="3"/>
  <c r="H159" i="3"/>
  <c r="H151" i="3"/>
  <c r="H147" i="3"/>
  <c r="H143" i="3"/>
  <c r="H135" i="3"/>
  <c r="H127" i="3"/>
  <c r="H119" i="3"/>
  <c r="H111" i="3"/>
  <c r="H107" i="3"/>
  <c r="H99" i="3"/>
  <c r="H91" i="3"/>
  <c r="H83" i="3"/>
  <c r="H75" i="3"/>
  <c r="H67" i="3"/>
  <c r="H59" i="3"/>
  <c r="H51" i="3"/>
  <c r="H47" i="3"/>
  <c r="H39" i="3"/>
  <c r="H31" i="3"/>
  <c r="H23" i="3"/>
  <c r="H15" i="3"/>
  <c r="H11" i="3"/>
  <c r="H3" i="3"/>
  <c r="H164" i="3"/>
  <c r="H72" i="3"/>
  <c r="H60" i="3"/>
  <c r="H36" i="3"/>
  <c r="H24" i="3"/>
  <c r="H12" i="3"/>
  <c r="H219" i="3"/>
  <c r="H211" i="3"/>
  <c r="H195" i="3"/>
  <c r="H183" i="3"/>
  <c r="H175" i="3"/>
  <c r="H163" i="3"/>
  <c r="H155" i="3"/>
  <c r="H139" i="3"/>
  <c r="H131" i="3"/>
  <c r="H123" i="3"/>
  <c r="H115" i="3"/>
  <c r="H103" i="3"/>
  <c r="H95" i="3"/>
  <c r="H87" i="3"/>
  <c r="H79" i="3"/>
  <c r="H71" i="3"/>
  <c r="H63" i="3"/>
  <c r="H55" i="3"/>
  <c r="H35" i="3"/>
  <c r="H27" i="3"/>
  <c r="H19" i="3"/>
  <c r="H7" i="3"/>
  <c r="H226" i="3"/>
  <c r="H222" i="3"/>
  <c r="H218" i="3"/>
  <c r="H214" i="3"/>
  <c r="H210" i="3"/>
  <c r="H206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2" i="3"/>
  <c r="H138" i="3"/>
  <c r="H134" i="3"/>
  <c r="H126" i="3"/>
  <c r="H122" i="3"/>
  <c r="H118" i="3"/>
  <c r="H106" i="3"/>
  <c r="H102" i="3"/>
  <c r="H98" i="3"/>
  <c r="H94" i="3"/>
  <c r="H86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6" i="3"/>
  <c r="H2" i="3"/>
  <c r="H221" i="3"/>
  <c r="H213" i="3"/>
  <c r="H205" i="3"/>
  <c r="H197" i="3"/>
  <c r="H189" i="3"/>
  <c r="H181" i="3"/>
  <c r="H173" i="3"/>
  <c r="H165" i="3"/>
  <c r="H161" i="3"/>
  <c r="H157" i="3"/>
  <c r="H153" i="3"/>
  <c r="H149" i="3"/>
  <c r="H145" i="3"/>
  <c r="H141" i="3"/>
  <c r="H137" i="3"/>
  <c r="H133" i="3"/>
  <c r="H129" i="3"/>
  <c r="H125" i="3"/>
  <c r="H121" i="3"/>
  <c r="H117" i="3"/>
  <c r="H113" i="3"/>
  <c r="H109" i="3"/>
  <c r="H105" i="3"/>
  <c r="H101" i="3"/>
  <c r="H97" i="3"/>
  <c r="H89" i="3"/>
  <c r="H85" i="3"/>
  <c r="H81" i="3"/>
  <c r="H77" i="3"/>
  <c r="H73" i="3"/>
  <c r="H69" i="3"/>
  <c r="H65" i="3"/>
  <c r="H61" i="3"/>
  <c r="H57" i="3"/>
  <c r="H53" i="3"/>
  <c r="H49" i="3"/>
  <c r="H45" i="3"/>
  <c r="H41" i="3"/>
  <c r="H37" i="3"/>
  <c r="H33" i="3"/>
  <c r="H25" i="3"/>
  <c r="H21" i="3"/>
  <c r="H17" i="3"/>
  <c r="H9" i="3"/>
  <c r="H5" i="3"/>
  <c r="H225" i="3"/>
  <c r="H217" i="3"/>
  <c r="H209" i="3"/>
  <c r="H201" i="3"/>
  <c r="H193" i="3"/>
  <c r="H177" i="3"/>
  <c r="H169" i="3"/>
  <c r="H224" i="3"/>
  <c r="H220" i="3"/>
  <c r="H212" i="3"/>
  <c r="H208" i="3"/>
  <c r="H204" i="3"/>
  <c r="H200" i="3"/>
  <c r="H196" i="3"/>
  <c r="H192" i="3"/>
  <c r="H184" i="3"/>
  <c r="H180" i="3"/>
  <c r="H176" i="3"/>
  <c r="H172" i="3"/>
  <c r="H168" i="3"/>
  <c r="H156" i="3"/>
  <c r="H152" i="3"/>
  <c r="H148" i="3"/>
  <c r="H144" i="3"/>
  <c r="H140" i="3"/>
  <c r="H136" i="3"/>
  <c r="H124" i="3"/>
  <c r="H112" i="3"/>
  <c r="H104" i="3"/>
  <c r="H100" i="3"/>
  <c r="H96" i="3"/>
  <c r="H92" i="3"/>
  <c r="H88" i="3"/>
  <c r="H80" i="3"/>
  <c r="H76" i="3"/>
  <c r="H56" i="3"/>
  <c r="H52" i="3"/>
  <c r="H48" i="3"/>
  <c r="H40" i="3"/>
  <c r="F28" i="3"/>
  <c r="G28" i="3" s="1"/>
  <c r="F24" i="3"/>
  <c r="G24" i="3" s="1"/>
  <c r="F20" i="3"/>
  <c r="G20" i="3" s="1"/>
  <c r="F16" i="3"/>
  <c r="G16" i="3" s="1"/>
  <c r="F12" i="3"/>
  <c r="G12" i="3" s="1"/>
  <c r="F8" i="3"/>
  <c r="G8" i="3" s="1"/>
  <c r="F4" i="3"/>
  <c r="G4" i="3" s="1"/>
  <c r="F219" i="3"/>
  <c r="G219" i="3" s="1"/>
  <c r="F207" i="3"/>
  <c r="G207" i="3" s="1"/>
  <c r="F147" i="3"/>
  <c r="G147" i="3" s="1"/>
  <c r="F223" i="3"/>
  <c r="G223" i="3" s="1"/>
  <c r="F211" i="3"/>
  <c r="G211" i="3" s="1"/>
  <c r="F203" i="3"/>
  <c r="G203" i="3" s="1"/>
  <c r="F195" i="3"/>
  <c r="G195" i="3" s="1"/>
  <c r="F227" i="3"/>
  <c r="G227" i="3" s="1"/>
  <c r="F215" i="3"/>
  <c r="G215" i="3" s="1"/>
  <c r="F199" i="3"/>
  <c r="G199" i="3" s="1"/>
  <c r="F139" i="3"/>
  <c r="G139" i="3" s="1"/>
  <c r="F91" i="3"/>
  <c r="G91" i="3" s="1"/>
  <c r="F79" i="3"/>
  <c r="G79" i="3" s="1"/>
  <c r="F67" i="3"/>
  <c r="G67" i="3" s="1"/>
  <c r="F55" i="3"/>
  <c r="G55" i="3" s="1"/>
  <c r="F43" i="3"/>
  <c r="G43" i="3" s="1"/>
  <c r="F27" i="3"/>
  <c r="G27" i="3" s="1"/>
  <c r="F19" i="3"/>
  <c r="G19" i="3" s="1"/>
  <c r="F3" i="3"/>
  <c r="G3" i="3" s="1"/>
  <c r="F187" i="3"/>
  <c r="G187" i="3" s="1"/>
  <c r="F179" i="3"/>
  <c r="G179" i="3" s="1"/>
  <c r="F171" i="3"/>
  <c r="G171" i="3" s="1"/>
  <c r="F163" i="3"/>
  <c r="G163" i="3" s="1"/>
  <c r="F155" i="3"/>
  <c r="G155" i="3" s="1"/>
  <c r="F131" i="3"/>
  <c r="G131" i="3" s="1"/>
  <c r="F115" i="3"/>
  <c r="G115" i="3" s="1"/>
  <c r="F107" i="3"/>
  <c r="G107" i="3" s="1"/>
  <c r="F95" i="3"/>
  <c r="G95" i="3" s="1"/>
  <c r="F83" i="3"/>
  <c r="G83" i="3" s="1"/>
  <c r="F71" i="3"/>
  <c r="G71" i="3" s="1"/>
  <c r="F59" i="3"/>
  <c r="G59" i="3" s="1"/>
  <c r="F47" i="3"/>
  <c r="G47" i="3" s="1"/>
  <c r="F35" i="3"/>
  <c r="G35" i="3" s="1"/>
  <c r="F23" i="3"/>
  <c r="G23" i="3" s="1"/>
  <c r="F11" i="3"/>
  <c r="G11" i="3" s="1"/>
  <c r="F222" i="3"/>
  <c r="G222" i="3" s="1"/>
  <c r="F214" i="3"/>
  <c r="G214" i="3" s="1"/>
  <c r="F202" i="3"/>
  <c r="G202" i="3" s="1"/>
  <c r="F190" i="3"/>
  <c r="G190" i="3" s="1"/>
  <c r="F182" i="3"/>
  <c r="G182" i="3" s="1"/>
  <c r="F178" i="3"/>
  <c r="G178" i="3" s="1"/>
  <c r="F174" i="3"/>
  <c r="G174" i="3" s="1"/>
  <c r="F170" i="3"/>
  <c r="G170" i="3" s="1"/>
  <c r="F166" i="3"/>
  <c r="G166" i="3" s="1"/>
  <c r="F162" i="3"/>
  <c r="G162" i="3" s="1"/>
  <c r="F158" i="3"/>
  <c r="G158" i="3" s="1"/>
  <c r="F154" i="3"/>
  <c r="G154" i="3" s="1"/>
  <c r="F150" i="3"/>
  <c r="G150" i="3" s="1"/>
  <c r="F146" i="3"/>
  <c r="G146" i="3" s="1"/>
  <c r="F142" i="3"/>
  <c r="G142" i="3" s="1"/>
  <c r="F138" i="3"/>
  <c r="G138" i="3" s="1"/>
  <c r="F134" i="3"/>
  <c r="G134" i="3" s="1"/>
  <c r="F130" i="3"/>
  <c r="G130" i="3" s="1"/>
  <c r="F126" i="3"/>
  <c r="G126" i="3" s="1"/>
  <c r="F122" i="3"/>
  <c r="G122" i="3" s="1"/>
  <c r="F118" i="3"/>
  <c r="G118" i="3" s="1"/>
  <c r="F114" i="3"/>
  <c r="G114" i="3" s="1"/>
  <c r="F110" i="3"/>
  <c r="G110" i="3" s="1"/>
  <c r="F106" i="3"/>
  <c r="G106" i="3" s="1"/>
  <c r="F102" i="3"/>
  <c r="G102" i="3" s="1"/>
  <c r="F98" i="3"/>
  <c r="G98" i="3" s="1"/>
  <c r="F94" i="3"/>
  <c r="G94" i="3" s="1"/>
  <c r="F90" i="3"/>
  <c r="G90" i="3" s="1"/>
  <c r="F86" i="3"/>
  <c r="G86" i="3" s="1"/>
  <c r="F82" i="3"/>
  <c r="G82" i="3" s="1"/>
  <c r="F78" i="3"/>
  <c r="G78" i="3" s="1"/>
  <c r="F74" i="3"/>
  <c r="G74" i="3" s="1"/>
  <c r="F70" i="3"/>
  <c r="G70" i="3" s="1"/>
  <c r="F66" i="3"/>
  <c r="G66" i="3" s="1"/>
  <c r="F62" i="3"/>
  <c r="G62" i="3" s="1"/>
  <c r="F58" i="3"/>
  <c r="G58" i="3" s="1"/>
  <c r="F54" i="3"/>
  <c r="G54" i="3" s="1"/>
  <c r="F50" i="3"/>
  <c r="G50" i="3" s="1"/>
  <c r="F46" i="3"/>
  <c r="G46" i="3" s="1"/>
  <c r="F42" i="3"/>
  <c r="G42" i="3" s="1"/>
  <c r="F38" i="3"/>
  <c r="G38" i="3" s="1"/>
  <c r="F34" i="3"/>
  <c r="G34" i="3" s="1"/>
  <c r="F30" i="3"/>
  <c r="G30" i="3" s="1"/>
  <c r="F26" i="3"/>
  <c r="G26" i="3" s="1"/>
  <c r="F22" i="3"/>
  <c r="G22" i="3" s="1"/>
  <c r="F18" i="3"/>
  <c r="G18" i="3" s="1"/>
  <c r="F14" i="3"/>
  <c r="G14" i="3" s="1"/>
  <c r="F10" i="3"/>
  <c r="G10" i="3" s="1"/>
  <c r="F6" i="3"/>
  <c r="G6" i="3" s="1"/>
  <c r="F191" i="3"/>
  <c r="G191" i="3" s="1"/>
  <c r="F183" i="3"/>
  <c r="G183" i="3" s="1"/>
  <c r="F175" i="3"/>
  <c r="G175" i="3" s="1"/>
  <c r="F167" i="3"/>
  <c r="G167" i="3" s="1"/>
  <c r="F159" i="3"/>
  <c r="G159" i="3" s="1"/>
  <c r="F151" i="3"/>
  <c r="G151" i="3" s="1"/>
  <c r="F143" i="3"/>
  <c r="G143" i="3" s="1"/>
  <c r="F135" i="3"/>
  <c r="G135" i="3" s="1"/>
  <c r="F127" i="3"/>
  <c r="G127" i="3" s="1"/>
  <c r="F123" i="3"/>
  <c r="G123" i="3" s="1"/>
  <c r="F119" i="3"/>
  <c r="G119" i="3" s="1"/>
  <c r="F111" i="3"/>
  <c r="G111" i="3" s="1"/>
  <c r="F103" i="3"/>
  <c r="G103" i="3" s="1"/>
  <c r="F99" i="3"/>
  <c r="G99" i="3" s="1"/>
  <c r="F87" i="3"/>
  <c r="G87" i="3" s="1"/>
  <c r="F75" i="3"/>
  <c r="G75" i="3" s="1"/>
  <c r="F63" i="3"/>
  <c r="G63" i="3" s="1"/>
  <c r="F51" i="3"/>
  <c r="G51" i="3" s="1"/>
  <c r="F39" i="3"/>
  <c r="G39" i="3" s="1"/>
  <c r="F31" i="3"/>
  <c r="G31" i="3" s="1"/>
  <c r="F15" i="3"/>
  <c r="G15" i="3" s="1"/>
  <c r="F7" i="3"/>
  <c r="G7" i="3" s="1"/>
  <c r="F226" i="3"/>
  <c r="G226" i="3" s="1"/>
  <c r="F218" i="3"/>
  <c r="G218" i="3" s="1"/>
  <c r="F210" i="3"/>
  <c r="G210" i="3" s="1"/>
  <c r="F206" i="3"/>
  <c r="G206" i="3" s="1"/>
  <c r="F198" i="3"/>
  <c r="G198" i="3" s="1"/>
  <c r="F194" i="3"/>
  <c r="G194" i="3" s="1"/>
  <c r="F186" i="3"/>
  <c r="G186" i="3" s="1"/>
  <c r="F225" i="3"/>
  <c r="G225" i="3" s="1"/>
  <c r="F221" i="3"/>
  <c r="G221" i="3" s="1"/>
  <c r="F217" i="3"/>
  <c r="G217" i="3" s="1"/>
  <c r="F213" i="3"/>
  <c r="G213" i="3" s="1"/>
  <c r="F209" i="3"/>
  <c r="G209" i="3" s="1"/>
  <c r="F205" i="3"/>
  <c r="G205" i="3" s="1"/>
  <c r="F201" i="3"/>
  <c r="G201" i="3" s="1"/>
  <c r="F197" i="3"/>
  <c r="G197" i="3" s="1"/>
  <c r="F193" i="3"/>
  <c r="G193" i="3" s="1"/>
  <c r="F189" i="3"/>
  <c r="G189" i="3" s="1"/>
  <c r="F185" i="3"/>
  <c r="G185" i="3" s="1"/>
  <c r="F181" i="3"/>
  <c r="G181" i="3" s="1"/>
  <c r="F177" i="3"/>
  <c r="G177" i="3" s="1"/>
  <c r="F173" i="3"/>
  <c r="G173" i="3" s="1"/>
  <c r="F169" i="3"/>
  <c r="G169" i="3" s="1"/>
  <c r="F165" i="3"/>
  <c r="G165" i="3" s="1"/>
  <c r="F161" i="3"/>
  <c r="G161" i="3" s="1"/>
  <c r="F157" i="3"/>
  <c r="G157" i="3" s="1"/>
  <c r="F153" i="3"/>
  <c r="G153" i="3" s="1"/>
  <c r="F149" i="3"/>
  <c r="G149" i="3" s="1"/>
  <c r="F145" i="3"/>
  <c r="G145" i="3" s="1"/>
  <c r="F141" i="3"/>
  <c r="G141" i="3" s="1"/>
  <c r="F137" i="3"/>
  <c r="G137" i="3" s="1"/>
  <c r="F133" i="3"/>
  <c r="G133" i="3" s="1"/>
  <c r="F129" i="3"/>
  <c r="G129" i="3" s="1"/>
  <c r="F125" i="3"/>
  <c r="G125" i="3" s="1"/>
  <c r="F121" i="3"/>
  <c r="G121" i="3" s="1"/>
  <c r="F117" i="3"/>
  <c r="G117" i="3" s="1"/>
  <c r="F113" i="3"/>
  <c r="G113" i="3" s="1"/>
  <c r="F109" i="3"/>
  <c r="G109" i="3" s="1"/>
  <c r="F105" i="3"/>
  <c r="G105" i="3" s="1"/>
  <c r="F101" i="3"/>
  <c r="G101" i="3" s="1"/>
  <c r="F97" i="3"/>
  <c r="G97" i="3" s="1"/>
  <c r="F93" i="3"/>
  <c r="G93" i="3" s="1"/>
  <c r="F89" i="3"/>
  <c r="G89" i="3" s="1"/>
  <c r="F85" i="3"/>
  <c r="G85" i="3" s="1"/>
  <c r="F81" i="3"/>
  <c r="G81" i="3" s="1"/>
  <c r="F77" i="3"/>
  <c r="G77" i="3" s="1"/>
  <c r="F73" i="3"/>
  <c r="G73" i="3" s="1"/>
  <c r="F69" i="3"/>
  <c r="G69" i="3" s="1"/>
  <c r="F65" i="3"/>
  <c r="G65" i="3" s="1"/>
  <c r="F61" i="3"/>
  <c r="G61" i="3" s="1"/>
  <c r="F57" i="3"/>
  <c r="G57" i="3" s="1"/>
  <c r="F53" i="3"/>
  <c r="G53" i="3" s="1"/>
  <c r="F49" i="3"/>
  <c r="G49" i="3" s="1"/>
  <c r="F45" i="3"/>
  <c r="G45" i="3" s="1"/>
  <c r="F41" i="3"/>
  <c r="G41" i="3" s="1"/>
  <c r="F37" i="3"/>
  <c r="G37" i="3" s="1"/>
  <c r="F33" i="3"/>
  <c r="G33" i="3" s="1"/>
  <c r="F29" i="3"/>
  <c r="G29" i="3" s="1"/>
  <c r="F25" i="3"/>
  <c r="G25" i="3" s="1"/>
  <c r="F21" i="3"/>
  <c r="G21" i="3" s="1"/>
  <c r="F17" i="3"/>
  <c r="G17" i="3" s="1"/>
  <c r="F13" i="3"/>
  <c r="G13" i="3" s="1"/>
  <c r="F9" i="3"/>
  <c r="G9" i="3" s="1"/>
  <c r="F5" i="3"/>
  <c r="G5" i="3" s="1"/>
  <c r="F228" i="3"/>
  <c r="G228" i="3" s="1"/>
  <c r="F220" i="3"/>
  <c r="G220" i="3" s="1"/>
  <c r="F212" i="3"/>
  <c r="G212" i="3" s="1"/>
  <c r="F204" i="3"/>
  <c r="G204" i="3" s="1"/>
  <c r="F200" i="3"/>
  <c r="G200" i="3" s="1"/>
  <c r="F196" i="3"/>
  <c r="G196" i="3" s="1"/>
  <c r="F192" i="3"/>
  <c r="G192" i="3" s="1"/>
  <c r="F188" i="3"/>
  <c r="G188" i="3" s="1"/>
  <c r="F184" i="3"/>
  <c r="G184" i="3" s="1"/>
  <c r="F180" i="3"/>
  <c r="G180" i="3" s="1"/>
  <c r="F176" i="3"/>
  <c r="G176" i="3" s="1"/>
  <c r="F172" i="3"/>
  <c r="G172" i="3" s="1"/>
  <c r="F168" i="3"/>
  <c r="G168" i="3" s="1"/>
  <c r="F164" i="3"/>
  <c r="G164" i="3" s="1"/>
  <c r="F160" i="3"/>
  <c r="G160" i="3" s="1"/>
  <c r="F156" i="3"/>
  <c r="G156" i="3" s="1"/>
  <c r="F152" i="3"/>
  <c r="G152" i="3" s="1"/>
  <c r="F148" i="3"/>
  <c r="G148" i="3" s="1"/>
  <c r="F144" i="3"/>
  <c r="G144" i="3" s="1"/>
  <c r="F140" i="3"/>
  <c r="G140" i="3" s="1"/>
  <c r="F136" i="3"/>
  <c r="G136" i="3" s="1"/>
  <c r="F132" i="3"/>
  <c r="G132" i="3" s="1"/>
  <c r="F128" i="3"/>
  <c r="G128" i="3" s="1"/>
  <c r="F124" i="3"/>
  <c r="G124" i="3" s="1"/>
  <c r="F120" i="3"/>
  <c r="G120" i="3" s="1"/>
  <c r="F116" i="3"/>
  <c r="G116" i="3" s="1"/>
  <c r="F112" i="3"/>
  <c r="G112" i="3" s="1"/>
  <c r="F108" i="3"/>
  <c r="G108" i="3" s="1"/>
  <c r="F104" i="3"/>
  <c r="G104" i="3" s="1"/>
  <c r="F100" i="3"/>
  <c r="G100" i="3" s="1"/>
  <c r="F96" i="3"/>
  <c r="G96" i="3" s="1"/>
  <c r="F92" i="3"/>
  <c r="G92" i="3" s="1"/>
  <c r="F88" i="3"/>
  <c r="G88" i="3" s="1"/>
  <c r="F84" i="3"/>
  <c r="G84" i="3" s="1"/>
  <c r="F80" i="3"/>
  <c r="G80" i="3" s="1"/>
  <c r="F76" i="3"/>
  <c r="G76" i="3" s="1"/>
  <c r="F72" i="3"/>
  <c r="G72" i="3" s="1"/>
  <c r="F68" i="3"/>
  <c r="G68" i="3" s="1"/>
  <c r="F64" i="3"/>
  <c r="G64" i="3" s="1"/>
  <c r="F60" i="3"/>
  <c r="G60" i="3" s="1"/>
  <c r="F56" i="3"/>
  <c r="G56" i="3" s="1"/>
  <c r="F52" i="3"/>
  <c r="G52" i="3" s="1"/>
  <c r="F48" i="3"/>
  <c r="G48" i="3" s="1"/>
  <c r="F44" i="3"/>
  <c r="G44" i="3" s="1"/>
  <c r="F40" i="3"/>
  <c r="G40" i="3" s="1"/>
  <c r="F36" i="3"/>
  <c r="G36" i="3" s="1"/>
  <c r="F32" i="3"/>
  <c r="G32" i="3" s="1"/>
  <c r="F224" i="3"/>
  <c r="G224" i="3" s="1"/>
  <c r="F216" i="3"/>
  <c r="G216" i="3" s="1"/>
  <c r="F208" i="3"/>
  <c r="G208" i="3" s="1"/>
  <c r="F2" i="3"/>
  <c r="F229" i="3" l="1"/>
  <c r="G2" i="3"/>
  <c r="G229" i="3" l="1"/>
  <c r="C6" i="1"/>
  <c r="C11" i="11"/>
  <c r="L4" i="3"/>
  <c r="L5" i="3"/>
  <c r="L2" i="3"/>
  <c r="L3" i="3"/>
  <c r="K3" i="3"/>
  <c r="K4" i="3"/>
  <c r="K5" i="3"/>
  <c r="K2" i="3"/>
  <c r="L6" i="3" l="1"/>
  <c r="M2" i="3" s="1"/>
  <c r="K6" i="3"/>
  <c r="M3" i="3" l="1"/>
  <c r="M4" i="3"/>
  <c r="M5" i="3"/>
  <c r="M6" i="3" l="1"/>
  <c r="B465" i="10" l="1"/>
</calcChain>
</file>

<file path=xl/sharedStrings.xml><?xml version="1.0" encoding="utf-8"?>
<sst xmlns="http://schemas.openxmlformats.org/spreadsheetml/2006/main" count="2978" uniqueCount="561">
  <si>
    <t xml:space="preserve">No. </t>
  </si>
  <si>
    <t>Questions</t>
  </si>
  <si>
    <t>Answer</t>
  </si>
  <si>
    <t>Logic / Formualaes</t>
  </si>
  <si>
    <t>Understanding of the raw data</t>
  </si>
  <si>
    <t>Explain what each of the column headers mean to you?</t>
  </si>
  <si>
    <t>How many types of parents &amp; products exist. List them down</t>
  </si>
  <si>
    <t>Logic Based Questions - Highlight the cells where you've used any formulaes</t>
  </si>
  <si>
    <t>What is the average total USD rev/parent?</t>
  </si>
  <si>
    <t>What is the average total USD rev/parent if you exclude parents which have revenue only in D product (i.e 0 rev in other products)</t>
  </si>
  <si>
    <t>What % of revenue comes from parents whose total revenue &lt;100 USD, 100-200 USD, 200-500 USD, &gt;500 USD</t>
  </si>
  <si>
    <t>How many parents have revenue &gt;100 USD in date range of Dec 1 to Dec 10</t>
  </si>
  <si>
    <t>Report building &amp; Data visualization</t>
  </si>
  <si>
    <t>(Use a new sheet)</t>
  </si>
  <si>
    <t>Visualize the data in any format and identify trends</t>
  </si>
  <si>
    <t>All rev in USD</t>
  </si>
  <si>
    <t>Child Id</t>
  </si>
  <si>
    <t>Parent Company ID</t>
  </si>
  <si>
    <t>Date Range</t>
  </si>
  <si>
    <t>Rev from Product A</t>
  </si>
  <si>
    <t>Rev from Product B</t>
  </si>
  <si>
    <t>Rev from Product C</t>
  </si>
  <si>
    <t>Rev from Product D</t>
  </si>
  <si>
    <t>b1</t>
  </si>
  <si>
    <t>2017-12-01 -&gt; 2017-12-01</t>
  </si>
  <si>
    <t>2017-12-18 -&gt; 2017-12-18</t>
  </si>
  <si>
    <t>2017-12-07 -&gt; 2017-12-07</t>
  </si>
  <si>
    <t>b2</t>
  </si>
  <si>
    <t>2017-12-24 -&gt; 2017-12-25</t>
  </si>
  <si>
    <t>b3</t>
  </si>
  <si>
    <t>2017-12-06 -&gt; 2017-12-20</t>
  </si>
  <si>
    <t>2017-12-24 -&gt; 2017-12-29</t>
  </si>
  <si>
    <t>2017-12-26 -&gt; 2017-12-30</t>
  </si>
  <si>
    <t>2017-12-19 -&gt; 2017-12-30</t>
  </si>
  <si>
    <t>2017-12-21 -&gt; 2017-12-22</t>
  </si>
  <si>
    <t>b7</t>
  </si>
  <si>
    <t>2017-12-29 -&gt; 2017-12-30</t>
  </si>
  <si>
    <t>2017-12-01 -&gt; 2017-12-02</t>
  </si>
  <si>
    <t>2017-12-01 -&gt; 2017-12-23</t>
  </si>
  <si>
    <t>b8</t>
  </si>
  <si>
    <t>2017-12-16 -&gt; 2017-12-17</t>
  </si>
  <si>
    <t>b9</t>
  </si>
  <si>
    <t>2017-12-18 -&gt; 2017-12-31</t>
  </si>
  <si>
    <t>b10</t>
  </si>
  <si>
    <t>2017-12-01 -&gt; 2017-12-03</t>
  </si>
  <si>
    <t>2017-12-08 -&gt; 2017-12-31</t>
  </si>
  <si>
    <t>b11</t>
  </si>
  <si>
    <t>2017-12-24 -&gt; 2017-12-27</t>
  </si>
  <si>
    <t>2017-12-07 -&gt; 2017-12-09</t>
  </si>
  <si>
    <t>2017-12-01 -&gt; 2017-12-04</t>
  </si>
  <si>
    <t>2017-12-22 -&gt; 2017-12-22</t>
  </si>
  <si>
    <t>b13</t>
  </si>
  <si>
    <t>2017-12-17 -&gt; 2017-12-21</t>
  </si>
  <si>
    <t>2017-12-13 -&gt; 2017-12-26</t>
  </si>
  <si>
    <t>b14</t>
  </si>
  <si>
    <t>2017-12-01 -&gt; 2017-12-30</t>
  </si>
  <si>
    <t>2017-12-01 -&gt; 2017-12-14</t>
  </si>
  <si>
    <t>2017-12-30 -&gt; 2017-12-31</t>
  </si>
  <si>
    <t>2017-12-01 -&gt; 2017-12-07</t>
  </si>
  <si>
    <t>b16</t>
  </si>
  <si>
    <t>b17</t>
  </si>
  <si>
    <t>2017-12-04 -&gt; 2017-12-26</t>
  </si>
  <si>
    <t>2017-12-06 -&gt; 2017-12-10</t>
  </si>
  <si>
    <t>b4</t>
  </si>
  <si>
    <t>2017-12-02 -&gt; 2017-12-05</t>
  </si>
  <si>
    <t>2017-12-20 -&gt; 2017-12-23</t>
  </si>
  <si>
    <t>b19</t>
  </si>
  <si>
    <t>2017-12-12 -&gt; 2017-12-19</t>
  </si>
  <si>
    <t>2017-12-21 -&gt; 2017-12-30</t>
  </si>
  <si>
    <t>b20</t>
  </si>
  <si>
    <t>2017-12-28 -&gt; 2017-12-30</t>
  </si>
  <si>
    <t>2017-12-05 -&gt; 2017-12-12</t>
  </si>
  <si>
    <t>b21</t>
  </si>
  <si>
    <t>2017-12-28 -&gt; 2017-12-31</t>
  </si>
  <si>
    <t>2017-12-07 -&gt; 2017-12-16</t>
  </si>
  <si>
    <t>b22</t>
  </si>
  <si>
    <t>b6</t>
  </si>
  <si>
    <t>2017-12-21 -&gt; 2017-12-31</t>
  </si>
  <si>
    <t>2017-12-01 -&gt; 2017-12-05</t>
  </si>
  <si>
    <t>b23</t>
  </si>
  <si>
    <t>2017-12-07 -&gt; 2017-12-22</t>
  </si>
  <si>
    <t>b24</t>
  </si>
  <si>
    <t>2017-12-04 -&gt; 2017-12-05</t>
  </si>
  <si>
    <t>2017-12-15 -&gt; 2017-12-19</t>
  </si>
  <si>
    <t>b25</t>
  </si>
  <si>
    <t>2017-12-12 -&gt; 2017-12-17</t>
  </si>
  <si>
    <t>b26</t>
  </si>
  <si>
    <t>2017-12-08 -&gt; 2017-12-11</t>
  </si>
  <si>
    <t>2017-12-13 -&gt; 2017-12-17</t>
  </si>
  <si>
    <t>b27</t>
  </si>
  <si>
    <t>2017-12-06 -&gt; 2017-12-13</t>
  </si>
  <si>
    <t>2017-12-16 -&gt; 2017-12-16</t>
  </si>
  <si>
    <t>b28</t>
  </si>
  <si>
    <t>2017-12-11 -&gt; 2017-12-13</t>
  </si>
  <si>
    <t>b29</t>
  </si>
  <si>
    <t>2017-12-21 -&gt; 2017-12-26</t>
  </si>
  <si>
    <t>b30</t>
  </si>
  <si>
    <t>2017-12-10 -&gt; 2017-12-12</t>
  </si>
  <si>
    <t>2017-12-03 -&gt; 2017-12-09</t>
  </si>
  <si>
    <t>b31</t>
  </si>
  <si>
    <t>2017-12-07 -&gt; 2017-12-23</t>
  </si>
  <si>
    <t>2017-12-01 -&gt; 2017-12-17</t>
  </si>
  <si>
    <t>b32</t>
  </si>
  <si>
    <t>2017-12-21 -&gt; 2017-12-28</t>
  </si>
  <si>
    <t>b33</t>
  </si>
  <si>
    <t>2017-12-07 -&gt; 2017-12-19</t>
  </si>
  <si>
    <t>b34</t>
  </si>
  <si>
    <t>2017-12-04 -&gt; 2017-12-30</t>
  </si>
  <si>
    <t>b35</t>
  </si>
  <si>
    <t>2017-12-01 -&gt; 2017-12-15</t>
  </si>
  <si>
    <t>2017-12-12 -&gt; 2017-12-18</t>
  </si>
  <si>
    <t>b36</t>
  </si>
  <si>
    <t>2017-12-08 -&gt; 2017-12-12</t>
  </si>
  <si>
    <t>2017-12-16 -&gt; 2017-12-19</t>
  </si>
  <si>
    <t>b37</t>
  </si>
  <si>
    <t>b38</t>
  </si>
  <si>
    <t>2017-12-01 -&gt; 2017-12-09</t>
  </si>
  <si>
    <t>2017-12-27 -&gt; 2017-12-29</t>
  </si>
  <si>
    <t>b39</t>
  </si>
  <si>
    <t>2017-12-04 -&gt; 2017-12-28</t>
  </si>
  <si>
    <t>2017-12-01 -&gt; 2017-12-20</t>
  </si>
  <si>
    <t>b40</t>
  </si>
  <si>
    <t>2017-12-13 -&gt; 2017-12-16</t>
  </si>
  <si>
    <t>b41</t>
  </si>
  <si>
    <t>2017-12-15 -&gt; 2017-12-18</t>
  </si>
  <si>
    <t>b42</t>
  </si>
  <si>
    <t>2017-12-07 -&gt; 2017-12-18</t>
  </si>
  <si>
    <t>b43</t>
  </si>
  <si>
    <t>2017-12-05 -&gt; 2017-12-20</t>
  </si>
  <si>
    <t>2017-12-20 -&gt; 2017-12-30</t>
  </si>
  <si>
    <t>b44</t>
  </si>
  <si>
    <t>b45</t>
  </si>
  <si>
    <t>2017-12-07 -&gt; 2017-12-08</t>
  </si>
  <si>
    <t>b46</t>
  </si>
  <si>
    <t>2017-12-05 -&gt; 2017-12-10</t>
  </si>
  <si>
    <t>2017-12-20 -&gt; 2017-12-26</t>
  </si>
  <si>
    <t>b47</t>
  </si>
  <si>
    <t>2017-12-01 -&gt; 2017-12-08</t>
  </si>
  <si>
    <t>b48</t>
  </si>
  <si>
    <t>b49</t>
  </si>
  <si>
    <t>b50</t>
  </si>
  <si>
    <t>2017-12-04 -&gt; 2017-12-06</t>
  </si>
  <si>
    <t>2017-12-06 -&gt; 2017-12-28</t>
  </si>
  <si>
    <t>b51</t>
  </si>
  <si>
    <t>2017-12-15 -&gt; 2017-12-27</t>
  </si>
  <si>
    <t>b52</t>
  </si>
  <si>
    <t>2017-12-01 -&gt; 2017-12-18</t>
  </si>
  <si>
    <t>2017-12-10 -&gt; 2017-12-26</t>
  </si>
  <si>
    <t>b53</t>
  </si>
  <si>
    <t>2017-12-01 -&gt; 2017-12-12</t>
  </si>
  <si>
    <t>b54</t>
  </si>
  <si>
    <t>b55</t>
  </si>
  <si>
    <t>2017-12-01 -&gt; 2017-12-22</t>
  </si>
  <si>
    <t>b56</t>
  </si>
  <si>
    <t>2017-12-27 -&gt; 2017-12-30</t>
  </si>
  <si>
    <t>2017-12-03 -&gt; 2017-12-15</t>
  </si>
  <si>
    <t>b57</t>
  </si>
  <si>
    <t>b58</t>
  </si>
  <si>
    <t>2017-12-01 -&gt; 2017-12-19</t>
  </si>
  <si>
    <t>b59</t>
  </si>
  <si>
    <t>2017-12-12 -&gt; 2017-12-16</t>
  </si>
  <si>
    <t>b60</t>
  </si>
  <si>
    <t>2017-12-01 -&gt; 2017-12-25</t>
  </si>
  <si>
    <t>b61</t>
  </si>
  <si>
    <t>2017-12-11 -&gt; 2017-12-31</t>
  </si>
  <si>
    <t>b62</t>
  </si>
  <si>
    <t>2017-12-04 -&gt; 2017-12-17</t>
  </si>
  <si>
    <t>2017-12-01 -&gt; 2017-12-28</t>
  </si>
  <si>
    <t>b63</t>
  </si>
  <si>
    <t>2017-12-01 -&gt; 2017-12-31</t>
  </si>
  <si>
    <t>b64</t>
  </si>
  <si>
    <t>2017-12-05 -&gt; 2017-12-30</t>
  </si>
  <si>
    <t>2017-12-22 -&gt; 2017-12-30</t>
  </si>
  <si>
    <t>b65</t>
  </si>
  <si>
    <t>2017-12-01 -&gt; 2017-12-10</t>
  </si>
  <si>
    <t>b66</t>
  </si>
  <si>
    <t>2017-12-14 -&gt; 2017-12-16</t>
  </si>
  <si>
    <t>b67</t>
  </si>
  <si>
    <t>2017-12-04 -&gt; 2017-12-13</t>
  </si>
  <si>
    <t>b68</t>
  </si>
  <si>
    <t>2017-12-07 -&gt; 2017-12-20</t>
  </si>
  <si>
    <t>2017-12-01 -&gt; 2017-12-27</t>
  </si>
  <si>
    <t>b69</t>
  </si>
  <si>
    <t>b70</t>
  </si>
  <si>
    <t>2017-12-09 -&gt; 2017-12-19</t>
  </si>
  <si>
    <t>b71</t>
  </si>
  <si>
    <t>2017-12-07 -&gt; 2017-12-31</t>
  </si>
  <si>
    <t>2017-12-01 -&gt; 2017-12-16</t>
  </si>
  <si>
    <t>b72</t>
  </si>
  <si>
    <t>2017-12-11 -&gt; 2017-12-30</t>
  </si>
  <si>
    <t>2017-12-01 -&gt; 2017-12-11</t>
  </si>
  <si>
    <t>b73</t>
  </si>
  <si>
    <t>2017-12-11 -&gt; 2017-12-28</t>
  </si>
  <si>
    <t>b74</t>
  </si>
  <si>
    <t>b75</t>
  </si>
  <si>
    <t>2017-12-08 -&gt; 2017-12-30</t>
  </si>
  <si>
    <t>b76</t>
  </si>
  <si>
    <t>b77</t>
  </si>
  <si>
    <t>b78</t>
  </si>
  <si>
    <t>2017-12-05 -&gt; 2017-12-24</t>
  </si>
  <si>
    <t>b79</t>
  </si>
  <si>
    <t>2017-12-12 -&gt; 2017-12-30</t>
  </si>
  <si>
    <t>b80</t>
  </si>
  <si>
    <t>2017-12-17 -&gt; 2017-12-30</t>
  </si>
  <si>
    <t>2017-12-02 -&gt; 2017-12-30</t>
  </si>
  <si>
    <t>b81</t>
  </si>
  <si>
    <t>b82</t>
  </si>
  <si>
    <t>2017-12-02 -&gt; 2017-12-13</t>
  </si>
  <si>
    <t>b83</t>
  </si>
  <si>
    <t>2017-12-15 -&gt; 2017-12-29</t>
  </si>
  <si>
    <t>b84</t>
  </si>
  <si>
    <t>2017-12-21 -&gt; 2017-12-29</t>
  </si>
  <si>
    <t>b85</t>
  </si>
  <si>
    <t>2017-12-01 -&gt; 2017-12-21</t>
  </si>
  <si>
    <t>b86</t>
  </si>
  <si>
    <t>2017-12-10 -&gt; 2017-12-19</t>
  </si>
  <si>
    <t>b87</t>
  </si>
  <si>
    <t>2017-12-19 -&gt; 2017-12-31</t>
  </si>
  <si>
    <t>b88</t>
  </si>
  <si>
    <t>b89</t>
  </si>
  <si>
    <t>2017-12-04 -&gt; 2017-12-07</t>
  </si>
  <si>
    <t>b90</t>
  </si>
  <si>
    <t>2017-12-01 -&gt; 2017-12-29</t>
  </si>
  <si>
    <t>b91</t>
  </si>
  <si>
    <t>2017-12-13 -&gt; 2017-12-30</t>
  </si>
  <si>
    <t>b92</t>
  </si>
  <si>
    <t>2017-12-15 -&gt; 2017-12-25</t>
  </si>
  <si>
    <t>b93</t>
  </si>
  <si>
    <t>2017-12-18 -&gt; 2017-12-30</t>
  </si>
  <si>
    <t>2017-12-06 -&gt; 2017-12-29</t>
  </si>
  <si>
    <t>b94</t>
  </si>
  <si>
    <t>2017-12-11 -&gt; 2017-12-29</t>
  </si>
  <si>
    <t>b95</t>
  </si>
  <si>
    <t>b96</t>
  </si>
  <si>
    <t>b97</t>
  </si>
  <si>
    <t>b98</t>
  </si>
  <si>
    <t>2017-12-16 -&gt; 2017-12-30</t>
  </si>
  <si>
    <t>b99</t>
  </si>
  <si>
    <t>b100</t>
  </si>
  <si>
    <t>2017-12-15 -&gt; 2017-12-21</t>
  </si>
  <si>
    <t>b101</t>
  </si>
  <si>
    <t>b102</t>
  </si>
  <si>
    <t>2017-12-20 -&gt; 2017-12-25</t>
  </si>
  <si>
    <t>b103</t>
  </si>
  <si>
    <t>2017-12-06 -&gt; 2017-12-23</t>
  </si>
  <si>
    <t>b104</t>
  </si>
  <si>
    <t>2017-12-10 -&gt; 2017-12-30</t>
  </si>
  <si>
    <t>2017-12-21 -&gt; 2017-12-27</t>
  </si>
  <si>
    <t>b105</t>
  </si>
  <si>
    <t>b106</t>
  </si>
  <si>
    <t>2017-12-23 -&gt; 2017-12-30</t>
  </si>
  <si>
    <t>2017-12-23 -&gt; 2017-12-27</t>
  </si>
  <si>
    <t>b107</t>
  </si>
  <si>
    <t>2017-12-18 -&gt; 2017-12-27</t>
  </si>
  <si>
    <t>b108</t>
  </si>
  <si>
    <t>2017-12-22 -&gt; 2017-12-28</t>
  </si>
  <si>
    <t>2017-12-11 -&gt; 2017-12-27</t>
  </si>
  <si>
    <t>b109</t>
  </si>
  <si>
    <t>2017-12-05 -&gt; 2017-12-27</t>
  </si>
  <si>
    <t>2017-12-13 -&gt; 2017-12-27</t>
  </si>
  <si>
    <t>b110</t>
  </si>
  <si>
    <t>2017-12-22 -&gt; 2017-12-29</t>
  </si>
  <si>
    <t>2017-12-07 -&gt; 2017-12-27</t>
  </si>
  <si>
    <t>2017-12-12 -&gt; 2017-12-25</t>
  </si>
  <si>
    <t>2017-12-19 -&gt; 2017-12-29</t>
  </si>
  <si>
    <t>2017-12-05 -&gt; 2017-12-28</t>
  </si>
  <si>
    <t>b115</t>
  </si>
  <si>
    <t>2017-12-01 -&gt; 2017-12-13</t>
  </si>
  <si>
    <t>b116</t>
  </si>
  <si>
    <t>b117</t>
  </si>
  <si>
    <t>b118</t>
  </si>
  <si>
    <t>2017-12-01 -&gt; 2017-12-26</t>
  </si>
  <si>
    <t>b119</t>
  </si>
  <si>
    <t>b120</t>
  </si>
  <si>
    <t>b121</t>
  </si>
  <si>
    <t>b122</t>
  </si>
  <si>
    <t>2017-12-06 -&gt; 2017-12-17</t>
  </si>
  <si>
    <t>b123</t>
  </si>
  <si>
    <t>b124</t>
  </si>
  <si>
    <t>2017-12-07 -&gt; 2017-12-29</t>
  </si>
  <si>
    <t>b125</t>
  </si>
  <si>
    <t>b126</t>
  </si>
  <si>
    <t>2017-12-22 -&gt; 2017-12-27</t>
  </si>
  <si>
    <t>b127</t>
  </si>
  <si>
    <t>b128</t>
  </si>
  <si>
    <t>b129</t>
  </si>
  <si>
    <t>2017-12-22 -&gt; 2017-12-31</t>
  </si>
  <si>
    <t>b130</t>
  </si>
  <si>
    <t>b131</t>
  </si>
  <si>
    <t>b132</t>
  </si>
  <si>
    <t>b133</t>
  </si>
  <si>
    <t>b134</t>
  </si>
  <si>
    <t>2017-12-14 -&gt; 2017-12-19</t>
  </si>
  <si>
    <t>b135</t>
  </si>
  <si>
    <t>2017-12-12 -&gt; 2017-12-31</t>
  </si>
  <si>
    <t>2017-12-05 -&gt; 2017-12-29</t>
  </si>
  <si>
    <t>b136</t>
  </si>
  <si>
    <t>2017-12-06 -&gt; 2017-12-26</t>
  </si>
  <si>
    <t>b137</t>
  </si>
  <si>
    <t>2017-12-09 -&gt; 2017-12-31</t>
  </si>
  <si>
    <t>b138</t>
  </si>
  <si>
    <t>b139</t>
  </si>
  <si>
    <t>b140</t>
  </si>
  <si>
    <t>2017-12-14 -&gt; 2017-12-28</t>
  </si>
  <si>
    <t>b141</t>
  </si>
  <si>
    <t>2017-12-16 -&gt; 2017-12-31</t>
  </si>
  <si>
    <t>b142</t>
  </si>
  <si>
    <t>b143</t>
  </si>
  <si>
    <t>2017-12-05 -&gt; 2017-12-31</t>
  </si>
  <si>
    <t>b144</t>
  </si>
  <si>
    <t>2017-12-01 -&gt; 2017-12-24</t>
  </si>
  <si>
    <t>b145</t>
  </si>
  <si>
    <t>b146</t>
  </si>
  <si>
    <t>2017-12-19 -&gt; 2017-12-27</t>
  </si>
  <si>
    <t>b147</t>
  </si>
  <si>
    <t>2017-12-05 -&gt; 2017-12-22</t>
  </si>
  <si>
    <t>2017-12-28 -&gt; 2017-12-29</t>
  </si>
  <si>
    <t>b148</t>
  </si>
  <si>
    <t>b149</t>
  </si>
  <si>
    <t>b150</t>
  </si>
  <si>
    <t>b151</t>
  </si>
  <si>
    <t>2017-12-09 -&gt; 2017-12-21</t>
  </si>
  <si>
    <t>b152</t>
  </si>
  <si>
    <t>b153</t>
  </si>
  <si>
    <t>2017-12-12 -&gt; 2017-12-27</t>
  </si>
  <si>
    <t>b154</t>
  </si>
  <si>
    <t>b155</t>
  </si>
  <si>
    <t>2017-12-06 -&gt; 2017-12-30</t>
  </si>
  <si>
    <t>b156</t>
  </si>
  <si>
    <t>b157</t>
  </si>
  <si>
    <t>2017-12-12 -&gt; 2017-12-28</t>
  </si>
  <si>
    <t>2017-12-26 -&gt; 2017-12-29</t>
  </si>
  <si>
    <t>b158</t>
  </si>
  <si>
    <t>b159</t>
  </si>
  <si>
    <t>2017-12-04 -&gt; 2017-12-21</t>
  </si>
  <si>
    <t>b160</t>
  </si>
  <si>
    <t>2017-12-09 -&gt; 2017-12-17</t>
  </si>
  <si>
    <t>2017-12-11 -&gt; 2017-12-12</t>
  </si>
  <si>
    <t>b161</t>
  </si>
  <si>
    <t>2017-12-08 -&gt; 2017-12-27</t>
  </si>
  <si>
    <t>b162</t>
  </si>
  <si>
    <t>b163</t>
  </si>
  <si>
    <t>b164</t>
  </si>
  <si>
    <t>2017-12-14 -&gt; 2017-12-14</t>
  </si>
  <si>
    <t>b165</t>
  </si>
  <si>
    <t>b166</t>
  </si>
  <si>
    <t>b167</t>
  </si>
  <si>
    <t>2017-12-02 -&gt; 2017-12-24</t>
  </si>
  <si>
    <t>2017-12-28 -&gt; 2017-12-28</t>
  </si>
  <si>
    <t>b168</t>
  </si>
  <si>
    <t>2017-12-25 -&gt; 2017-12-28</t>
  </si>
  <si>
    <t>2017-12-02 -&gt; 2017-12-11</t>
  </si>
  <si>
    <t>b169</t>
  </si>
  <si>
    <t>2017-12-06 -&gt; 2017-12-22</t>
  </si>
  <si>
    <t>b170</t>
  </si>
  <si>
    <t>2017-12-19 -&gt; 2017-12-26</t>
  </si>
  <si>
    <t>2017-12-18 -&gt; 2017-12-28</t>
  </si>
  <si>
    <t>b171</t>
  </si>
  <si>
    <t>2017-12-06 -&gt; 2017-12-18</t>
  </si>
  <si>
    <t>b172</t>
  </si>
  <si>
    <t>b173</t>
  </si>
  <si>
    <t>2017-12-27 -&gt; 2017-12-27</t>
  </si>
  <si>
    <t>b174</t>
  </si>
  <si>
    <t>2017-12-22 -&gt; 2017-12-23</t>
  </si>
  <si>
    <t>2017-12-04 -&gt; 2017-12-31</t>
  </si>
  <si>
    <t>b175</t>
  </si>
  <si>
    <t>2017-12-23 -&gt; 2017-12-24</t>
  </si>
  <si>
    <t>b176</t>
  </si>
  <si>
    <t>2017-12-12 -&gt; 2017-12-21</t>
  </si>
  <si>
    <t>b177</t>
  </si>
  <si>
    <t>b178</t>
  </si>
  <si>
    <t>b179</t>
  </si>
  <si>
    <t>2017-12-07 -&gt; 2017-12-11</t>
  </si>
  <si>
    <t>2017-12-07 -&gt; 2017-12-14</t>
  </si>
  <si>
    <t>b180</t>
  </si>
  <si>
    <t>b181</t>
  </si>
  <si>
    <t>2017-12-30 -&gt; 2017-12-30</t>
  </si>
  <si>
    <t>b182</t>
  </si>
  <si>
    <t>2017-12-06 -&gt; 2017-12-24</t>
  </si>
  <si>
    <t>b183</t>
  </si>
  <si>
    <t>b184</t>
  </si>
  <si>
    <t>b185</t>
  </si>
  <si>
    <t>b186</t>
  </si>
  <si>
    <t>2017-12-21 -&gt; 2017-12-21</t>
  </si>
  <si>
    <t>b187</t>
  </si>
  <si>
    <t>2017-12-13 -&gt; 2017-12-29</t>
  </si>
  <si>
    <t>b188</t>
  </si>
  <si>
    <t>2017-12-19 -&gt; 2017-12-19</t>
  </si>
  <si>
    <t>2017-12-13 -&gt; 2017-12-24</t>
  </si>
  <si>
    <t>b189</t>
  </si>
  <si>
    <t>2017-12-14 -&gt; 2017-12-26</t>
  </si>
  <si>
    <t>b190</t>
  </si>
  <si>
    <t>b191</t>
  </si>
  <si>
    <t>b192</t>
  </si>
  <si>
    <t>b193</t>
  </si>
  <si>
    <t>2017-12-14 -&gt; 2017-12-25</t>
  </si>
  <si>
    <t>2017-12-08 -&gt; 2017-12-20</t>
  </si>
  <si>
    <t>b194</t>
  </si>
  <si>
    <t>b195</t>
  </si>
  <si>
    <t>b196</t>
  </si>
  <si>
    <t>2017-12-13 -&gt; 2017-12-23</t>
  </si>
  <si>
    <t>b197</t>
  </si>
  <si>
    <t>2017-12-13 -&gt; 2017-12-13</t>
  </si>
  <si>
    <t>b198</t>
  </si>
  <si>
    <t>b199</t>
  </si>
  <si>
    <t>2017-12-16 -&gt; 2017-12-26</t>
  </si>
  <si>
    <t>b200</t>
  </si>
  <si>
    <t>2017-12-20 -&gt; 2017-12-20</t>
  </si>
  <si>
    <t>b201</t>
  </si>
  <si>
    <t>2017-12-13 -&gt; 2017-12-19</t>
  </si>
  <si>
    <t>2017-12-04 -&gt; 2017-12-04</t>
  </si>
  <si>
    <t>b202</t>
  </si>
  <si>
    <t>2017-12-23 -&gt; 2017-12-31</t>
  </si>
  <si>
    <t>b203</t>
  </si>
  <si>
    <t>2017-12-23 -&gt; 2017-12-29</t>
  </si>
  <si>
    <t>2017-12-02 -&gt; 2017-12-31</t>
  </si>
  <si>
    <t>b204</t>
  </si>
  <si>
    <t>2017-12-15 -&gt; 2017-12-15</t>
  </si>
  <si>
    <t>2017-12-03 -&gt; 2017-12-26</t>
  </si>
  <si>
    <t>b205</t>
  </si>
  <si>
    <t>2017-12-11 -&gt; 2017-12-22</t>
  </si>
  <si>
    <t>b206</t>
  </si>
  <si>
    <t>2017-12-27 -&gt; 2017-12-28</t>
  </si>
  <si>
    <t>b207</t>
  </si>
  <si>
    <t>2017-12-11 -&gt; 2017-12-19</t>
  </si>
  <si>
    <t>b208</t>
  </si>
  <si>
    <t>2017-12-11 -&gt; 2017-12-11</t>
  </si>
  <si>
    <t>b209</t>
  </si>
  <si>
    <t>b210</t>
  </si>
  <si>
    <t>b211</t>
  </si>
  <si>
    <t>b212</t>
  </si>
  <si>
    <t>2017-12-23 -&gt; 2017-12-26</t>
  </si>
  <si>
    <t>b213</t>
  </si>
  <si>
    <t>2017-12-18 -&gt; 2017-12-26</t>
  </si>
  <si>
    <t>b214</t>
  </si>
  <si>
    <t>b215</t>
  </si>
  <si>
    <t>2017-12-06 -&gt; 2017-12-08</t>
  </si>
  <si>
    <t>b216</t>
  </si>
  <si>
    <t>b217</t>
  </si>
  <si>
    <t>b218</t>
  </si>
  <si>
    <t>2017-12-23 -&gt; 2017-12-23</t>
  </si>
  <si>
    <t>b219</t>
  </si>
  <si>
    <t>2017-12-26 -&gt; 2017-12-28</t>
  </si>
  <si>
    <t>b220</t>
  </si>
  <si>
    <t>b221</t>
  </si>
  <si>
    <t>2017-12-04 -&gt; 2017-12-19</t>
  </si>
  <si>
    <t>b222</t>
  </si>
  <si>
    <t>b223</t>
  </si>
  <si>
    <t>b224</t>
  </si>
  <si>
    <t>b225</t>
  </si>
  <si>
    <t>2017-12-29 -&gt; 2017-12-29</t>
  </si>
  <si>
    <t>b226</t>
  </si>
  <si>
    <t>b227</t>
  </si>
  <si>
    <t>2017-12-17 -&gt; 2017-12-17</t>
  </si>
  <si>
    <t>b228</t>
  </si>
  <si>
    <t>2017-12-15 -&gt; 2017-12-17</t>
  </si>
  <si>
    <t>b229</t>
  </si>
  <si>
    <t>2017-12-05 -&gt; 2017-12-09</t>
  </si>
  <si>
    <t>b230</t>
  </si>
  <si>
    <t>2017-12-05 -&gt; 2017-12-05</t>
  </si>
  <si>
    <t>b231</t>
  </si>
  <si>
    <t>2017-12-06 -&gt; 2017-12-12</t>
  </si>
  <si>
    <t>b232</t>
  </si>
  <si>
    <t>2017-12-09 -&gt; 2017-12-09</t>
  </si>
  <si>
    <t>b233</t>
  </si>
  <si>
    <t>2017-12-03 -&gt; 2017-12-03</t>
  </si>
  <si>
    <t>b234</t>
  </si>
  <si>
    <t>2017-12-19 -&gt; 2017-12-28</t>
  </si>
  <si>
    <t>b235</t>
  </si>
  <si>
    <t>USD-Range</t>
  </si>
  <si>
    <t>100 USD</t>
  </si>
  <si>
    <t>500 USD</t>
  </si>
  <si>
    <t>200-500 USD</t>
  </si>
  <si>
    <t>100-200 USD</t>
  </si>
  <si>
    <t>USD COUNT</t>
  </si>
  <si>
    <t>Revenue</t>
  </si>
  <si>
    <t>% Revenue</t>
  </si>
  <si>
    <t>Condition</t>
  </si>
  <si>
    <t>100 USD-2%,100-200 USD-3%,200-500 USD-12%,500 USD-83%</t>
  </si>
  <si>
    <t xml:space="preserve">      Total</t>
  </si>
  <si>
    <t>Start date</t>
  </si>
  <si>
    <t>End date</t>
  </si>
  <si>
    <t>Days</t>
  </si>
  <si>
    <t>DATA TAKEN FROM 1 DEC TO 10 DEC ONLY</t>
  </si>
  <si>
    <t>Total Revenue</t>
  </si>
  <si>
    <t>Parents have revenue &gt;100 USD In date range of 1 Dec to 10 Dec</t>
  </si>
  <si>
    <t>&gt;100 USD</t>
  </si>
  <si>
    <t xml:space="preserve">                          Total Parents </t>
  </si>
  <si>
    <t>YES</t>
  </si>
  <si>
    <t>child ID is the child purchasing the product .Parent Company ID -It is the ID of the parent Company Manfacturing/selling.</t>
  </si>
  <si>
    <t>227 Types of parents and 4 types of product exist product type are product-A,product-B,product-c,product-D.</t>
  </si>
  <si>
    <t>Total</t>
  </si>
  <si>
    <t>Revenue only D product</t>
  </si>
  <si>
    <t>Average</t>
  </si>
  <si>
    <t>this</t>
  </si>
  <si>
    <t xml:space="preserve">Basic Status </t>
  </si>
  <si>
    <t>Start</t>
  </si>
  <si>
    <t>Number of child ID</t>
  </si>
  <si>
    <t xml:space="preserve">Num.of parent Company ID </t>
  </si>
  <si>
    <t xml:space="preserve">Date Range </t>
  </si>
  <si>
    <t>Revenue Product-A</t>
  </si>
  <si>
    <t>Revenue Product-B</t>
  </si>
  <si>
    <t>Revenue Product-C</t>
  </si>
  <si>
    <t>Revenue Product-D</t>
  </si>
  <si>
    <t xml:space="preserve">              1Dec.-30 Dec.</t>
  </si>
  <si>
    <t>Revenue percentage</t>
  </si>
  <si>
    <t>28/12/2017</t>
  </si>
  <si>
    <t>100-USD,500-USD,200-500USD,100-200USD</t>
  </si>
  <si>
    <t>100-USD[2%],500-USD[83%],200-500[12%],100-200[3%]</t>
  </si>
  <si>
    <r>
      <t xml:space="preserve">As per your understanding of the raw data, create a report </t>
    </r>
    <r>
      <rPr>
        <b/>
        <sz val="10"/>
        <color theme="1"/>
        <rFont val="Calibri"/>
      </rPr>
      <t>highlighting important observations, insights and a summary.</t>
    </r>
  </si>
  <si>
    <t>USD</t>
  </si>
  <si>
    <t>[1]</t>
  </si>
  <si>
    <t>Company c has been the max revenue generator all thought out with total revenue=$87452</t>
  </si>
  <si>
    <t>[2]</t>
  </si>
  <si>
    <t xml:space="preserve"> </t>
  </si>
  <si>
    <t>Last of the month has been the max revenue generating day of the month</t>
  </si>
  <si>
    <t>[3]</t>
  </si>
  <si>
    <t>product A and C has been the max revenue generators where as B and A has been below average.</t>
  </si>
  <si>
    <t>[4]</t>
  </si>
  <si>
    <t>Buniess has remined Contensent between day 10 to day20.</t>
  </si>
  <si>
    <t>[5]</t>
  </si>
  <si>
    <t>This trens that company generate max revevene in 2nd and 3rd week.</t>
  </si>
  <si>
    <t>[6]</t>
  </si>
  <si>
    <t>Company b110  has the maximum number of subscribe all thought</t>
  </si>
  <si>
    <t>[7]</t>
  </si>
  <si>
    <t>product B has been the 2 highest performer in terms of revenue followed by D.</t>
  </si>
  <si>
    <t>[8]</t>
  </si>
  <si>
    <t>product D has been the least revenue generate of the month</t>
  </si>
  <si>
    <t xml:space="preserve">                                                                 CS-Analyst </t>
  </si>
  <si>
    <t xml:space="preserve">                CS-Assigment Summary</t>
  </si>
  <si>
    <t>2017-12-18 -&gt; 2017-12-19</t>
  </si>
  <si>
    <t>2017-12-24 -&gt; 2017-12-26</t>
  </si>
  <si>
    <t>2017-12-06 -&gt; 2017-12-21</t>
  </si>
  <si>
    <t>2017-12-24 -&gt; 2017-12-30</t>
  </si>
  <si>
    <t>2017-12-26 -&gt; 2017-12-31</t>
  </si>
  <si>
    <t>2017-12-21 -&gt; 2017-12-23</t>
  </si>
  <si>
    <t>2017-12-29 -&gt; 2017-12-31</t>
  </si>
  <si>
    <t>2017-12-01 -&gt; 2017-12-44</t>
  </si>
  <si>
    <t>2017-12-01 -&gt; 2017-12-65</t>
  </si>
  <si>
    <t>2017-12-16 -&gt; 2017-12-18</t>
  </si>
  <si>
    <t>2017-12-18 -&gt; 2017-12-32</t>
  </si>
  <si>
    <t>2017-12-08 -&gt; 2017-12-32</t>
  </si>
  <si>
    <t>2017-12-24 -&gt; 2017-12-28</t>
  </si>
  <si>
    <t>2017-12-07 -&gt; 2017-12-10</t>
  </si>
  <si>
    <t>2017-12-17 -&gt; 2017-12-22</t>
  </si>
  <si>
    <t>2017-12-01 -&gt; 2017-12-2</t>
  </si>
  <si>
    <t>Row Labels</t>
  </si>
  <si>
    <t>Grand Total</t>
  </si>
  <si>
    <t>Count of Child Id</t>
  </si>
  <si>
    <t>Count of Parent Company ID</t>
  </si>
  <si>
    <t>Sum of Rev from Product A</t>
  </si>
  <si>
    <t>Sum of Rev from Product B</t>
  </si>
  <si>
    <t>Sum of Rev from Product C</t>
  </si>
  <si>
    <t>Sum of Rev from Product D</t>
  </si>
  <si>
    <t>Sum of Total Revenue</t>
  </si>
  <si>
    <t>Sum of USD COUNT2</t>
  </si>
  <si>
    <t>Count of Days</t>
  </si>
  <si>
    <t>Remove  duplicate parent ID,product-A,B,C,D and dividing in total usd and parent</t>
  </si>
  <si>
    <t>Filter,selected product A,B,C,D and total revneue only D and total usd/</t>
  </si>
  <si>
    <t>total usd/revenue</t>
  </si>
  <si>
    <t>MS-word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</si>
</sst>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Calibri"/>
      <scheme val="minor"/>
    </font>
    <font>
      <b/>
      <sz val="11"/>
      <color rgb="FFFFFFFF"/>
      <name val="Calibri"/>
    </font>
    <font>
      <b/>
      <sz val="10"/>
      <color theme="1"/>
      <name val="Calibri"/>
    </font>
    <font>
      <b/>
      <sz val="10"/>
      <color theme="1"/>
      <name val="Arial"/>
    </font>
    <font>
      <sz val="10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202124"/>
      <name val="Roboto"/>
    </font>
    <font>
      <b/>
      <sz val="12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  <family val="2"/>
      <scheme val="minor"/>
    </font>
    <font>
      <sz val="10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0"/>
      <color theme="1"/>
      <name val="Calibri"/>
      <family val="2"/>
    </font>
    <font>
      <sz val="18"/>
      <color rgb="FF000000"/>
      <name val="Calibri"/>
      <family val="2"/>
      <scheme val="minor"/>
    </font>
    <font>
      <sz val="8"/>
      <name val="Calibri"/>
      <scheme val="mino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3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4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0" fillId="0" borderId="5" xfId="0" applyFont="1" applyBorder="1" applyAlignment="1">
      <alignment vertical="center"/>
    </xf>
    <xf numFmtId="0" fontId="0" fillId="0" borderId="5" xfId="0" applyBorder="1"/>
    <xf numFmtId="9" fontId="0" fillId="0" borderId="5" xfId="1" applyFont="1" applyBorder="1" applyAlignment="1"/>
    <xf numFmtId="0" fontId="0" fillId="0" borderId="4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0" fillId="0" borderId="4" xfId="0" applyBorder="1"/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8" fillId="0" borderId="5" xfId="0" applyFont="1" applyBorder="1" applyAlignment="1">
      <alignment vertical="center"/>
    </xf>
    <xf numFmtId="0" fontId="16" fillId="0" borderId="4" xfId="0" applyFont="1" applyBorder="1"/>
    <xf numFmtId="0" fontId="2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1" fillId="0" borderId="5" xfId="0" applyFont="1" applyBorder="1"/>
    <xf numFmtId="0" fontId="21" fillId="0" borderId="0" xfId="0" applyFont="1"/>
    <xf numFmtId="0" fontId="5" fillId="0" borderId="5" xfId="0" applyFont="1" applyBorder="1" applyAlignment="1">
      <alignment horizontal="right"/>
    </xf>
    <xf numFmtId="1" fontId="0" fillId="0" borderId="0" xfId="0" applyNumberFormat="1"/>
    <xf numFmtId="0" fontId="10" fillId="0" borderId="4" xfId="0" applyFont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0" fillId="0" borderId="10" xfId="0" applyBorder="1"/>
    <xf numFmtId="1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5" fillId="7" borderId="5" xfId="0" applyFont="1" applyFill="1" applyBorder="1" applyAlignment="1">
      <alignment horizontal="center"/>
    </xf>
    <xf numFmtId="0" fontId="15" fillId="7" borderId="5" xfId="0" applyFont="1" applyFill="1" applyBorder="1"/>
    <xf numFmtId="9" fontId="12" fillId="7" borderId="5" xfId="0" applyNumberFormat="1" applyFont="1" applyFill="1" applyBorder="1"/>
    <xf numFmtId="9" fontId="0" fillId="8" borderId="5" xfId="1" applyFont="1" applyFill="1" applyBorder="1" applyAlignment="1"/>
    <xf numFmtId="0" fontId="0" fillId="9" borderId="5" xfId="0" applyFill="1" applyBorder="1"/>
    <xf numFmtId="0" fontId="12" fillId="10" borderId="10" xfId="0" applyFont="1" applyFill="1" applyBorder="1" applyAlignment="1">
      <alignment horizontal="center"/>
    </xf>
    <xf numFmtId="0" fontId="14" fillId="10" borderId="5" xfId="0" applyFont="1" applyFill="1" applyBorder="1"/>
    <xf numFmtId="1" fontId="0" fillId="11" borderId="5" xfId="0" applyNumberFormat="1" applyFill="1" applyBorder="1" applyAlignment="1">
      <alignment horizontal="center"/>
    </xf>
    <xf numFmtId="0" fontId="16" fillId="0" borderId="0" xfId="0" applyFont="1"/>
    <xf numFmtId="0" fontId="16" fillId="0" borderId="5" xfId="0" applyFont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9" xfId="0" applyFont="1" applyBorder="1"/>
    <xf numFmtId="0" fontId="16" fillId="0" borderId="12" xfId="0" applyFont="1" applyBorder="1"/>
    <xf numFmtId="0" fontId="16" fillId="0" borderId="10" xfId="0" applyFont="1" applyBorder="1"/>
    <xf numFmtId="0" fontId="23" fillId="0" borderId="0" xfId="0" applyFont="1" applyAlignment="1">
      <alignment wrapText="1"/>
    </xf>
    <xf numFmtId="0" fontId="0" fillId="0" borderId="9" xfId="0" applyBorder="1" applyAlignment="1">
      <alignment horizontal="center"/>
    </xf>
    <xf numFmtId="0" fontId="21" fillId="0" borderId="5" xfId="0" applyFont="1" applyBorder="1" applyAlignment="1">
      <alignment horizontal="center"/>
    </xf>
    <xf numFmtId="9" fontId="0" fillId="0" borderId="5" xfId="0" applyNumberFormat="1" applyBorder="1"/>
    <xf numFmtId="0" fontId="12" fillId="0" borderId="5" xfId="0" applyFont="1" applyBorder="1"/>
    <xf numFmtId="0" fontId="20" fillId="0" borderId="6" xfId="0" applyFont="1" applyBorder="1" applyAlignment="1">
      <alignment horizontal="center" vertical="center"/>
    </xf>
    <xf numFmtId="0" fontId="2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5" fillId="0" borderId="9" xfId="0" applyFont="1" applyBorder="1"/>
    <xf numFmtId="0" fontId="22" fillId="12" borderId="9" xfId="0" applyFont="1" applyFill="1" applyBorder="1" applyAlignment="1">
      <alignment horizontal="left"/>
    </xf>
    <xf numFmtId="0" fontId="22" fillId="12" borderId="10" xfId="0" applyFont="1" applyFill="1" applyBorder="1"/>
    <xf numFmtId="0" fontId="24" fillId="12" borderId="9" xfId="0" applyFont="1" applyFill="1" applyBorder="1" applyAlignment="1">
      <alignment horizontal="center"/>
    </xf>
    <xf numFmtId="0" fontId="24" fillId="12" borderId="12" xfId="0" applyFont="1" applyFill="1" applyBorder="1" applyAlignment="1">
      <alignment horizontal="center"/>
    </xf>
    <xf numFmtId="0" fontId="24" fillId="12" borderId="10" xfId="0" applyFont="1" applyFill="1" applyBorder="1" applyAlignment="1">
      <alignment horizontal="center"/>
    </xf>
    <xf numFmtId="0" fontId="24" fillId="13" borderId="13" xfId="0" applyFont="1" applyFill="1" applyBorder="1" applyAlignment="1">
      <alignment horizontal="center"/>
    </xf>
    <xf numFmtId="0" fontId="24" fillId="13" borderId="14" xfId="0" applyFont="1" applyFill="1" applyBorder="1"/>
    <xf numFmtId="0" fontId="24" fillId="13" borderId="15" xfId="0" applyFont="1" applyFill="1" applyBorder="1"/>
    <xf numFmtId="0" fontId="24" fillId="13" borderId="16" xfId="0" applyFont="1" applyFill="1" applyBorder="1" applyAlignment="1">
      <alignment horizontal="center"/>
    </xf>
    <xf numFmtId="0" fontId="24" fillId="13" borderId="4" xfId="0" applyFont="1" applyFill="1" applyBorder="1"/>
    <xf numFmtId="0" fontId="24" fillId="13" borderId="17" xfId="0" applyFont="1" applyFill="1" applyBorder="1"/>
    <xf numFmtId="0" fontId="24" fillId="13" borderId="18" xfId="0" applyFont="1" applyFill="1" applyBorder="1"/>
    <xf numFmtId="0" fontId="24" fillId="13" borderId="8" xfId="0" applyFont="1" applyFill="1" applyBorder="1"/>
    <xf numFmtId="0" fontId="24" fillId="13" borderId="19" xfId="0" applyFont="1" applyFill="1" applyBorder="1"/>
    <xf numFmtId="0" fontId="26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5" fillId="0" borderId="10" xfId="0" applyFont="1" applyBorder="1"/>
    <xf numFmtId="0" fontId="14" fillId="0" borderId="4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0" fillId="14" borderId="5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'Analysis-2.3'!$K$1</c:f>
              <c:strCache>
                <c:ptCount val="1"/>
                <c:pt idx="0">
                  <c:v>USD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'Analysis-2.3'!$J$2:$J$5</c:f>
              <c:strCache>
                <c:ptCount val="4"/>
                <c:pt idx="0">
                  <c:v>100 USD</c:v>
                </c:pt>
                <c:pt idx="1">
                  <c:v>500 USD</c:v>
                </c:pt>
                <c:pt idx="2">
                  <c:v>200-500 USD</c:v>
                </c:pt>
                <c:pt idx="3">
                  <c:v>100-200 USD</c:v>
                </c:pt>
              </c:strCache>
            </c:strRef>
          </c:cat>
          <c:val>
            <c:numRef>
              <c:f>'Analysis-2.3'!$K$2:$K$5</c:f>
              <c:numCache>
                <c:formatCode>General</c:formatCode>
                <c:ptCount val="4"/>
                <c:pt idx="0">
                  <c:v>92</c:v>
                </c:pt>
                <c:pt idx="1">
                  <c:v>65</c:v>
                </c:pt>
                <c:pt idx="2">
                  <c:v>44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B-4949-846D-E2A04EB635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874623"/>
        <c:axId val="109886671"/>
      </c:barChart>
      <c:catAx>
        <c:axId val="10987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6671"/>
        <c:crosses val="autoZero"/>
        <c:auto val="1"/>
        <c:lblAlgn val="ctr"/>
        <c:lblOffset val="100"/>
        <c:noMultiLvlLbl val="0"/>
      </c:catAx>
      <c:valAx>
        <c:axId val="109886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'requiment sheet '!$G$2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'requiment sheet '!$F$3:$F$6</c:f>
              <c:strCache>
                <c:ptCount val="4"/>
                <c:pt idx="0">
                  <c:v>100 USD</c:v>
                </c:pt>
                <c:pt idx="1">
                  <c:v>500 USD</c:v>
                </c:pt>
                <c:pt idx="2">
                  <c:v>200-500 USD</c:v>
                </c:pt>
                <c:pt idx="3">
                  <c:v>100-200 USD</c:v>
                </c:pt>
              </c:strCache>
            </c:strRef>
          </c:cat>
          <c:val>
            <c:numRef>
              <c:f>'requiment sheet '!$G$3:$G$6</c:f>
              <c:numCache>
                <c:formatCode>General</c:formatCode>
                <c:ptCount val="4"/>
                <c:pt idx="0">
                  <c:v>2048.36</c:v>
                </c:pt>
                <c:pt idx="1">
                  <c:v>106659.86</c:v>
                </c:pt>
                <c:pt idx="2">
                  <c:v>15643.000000000004</c:v>
                </c:pt>
                <c:pt idx="3">
                  <c:v>3663.7399999999989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5-4BDE-AD41-78E97C7D66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7957599"/>
        <c:axId val="397962399"/>
      </c:barChart>
      <c:catAx>
        <c:axId val="39795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62399"/>
        <c:crosses val="autoZero"/>
        <c:auto val="1"/>
        <c:lblAlgn val="ctr"/>
        <c:lblOffset val="100"/>
        <c:noMultiLvlLbl val="0"/>
      </c:catAx>
      <c:valAx>
        <c:axId val="3979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'requiment sheet '!$I$2</c:f>
              <c:strCache>
                <c:ptCount val="1"/>
                <c:pt idx="0">
                  <c:v>%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8E-4232-9493-DC05EF3906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8E-4232-9493-DC05EF3906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8E-4232-9493-DC05EF3906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8E-4232-9493-DC05EF3906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'requiment sheet '!$H$3:$H$6</c:f>
              <c:strCache>
                <c:ptCount val="4"/>
                <c:pt idx="0">
                  <c:v>100 USD</c:v>
                </c:pt>
                <c:pt idx="1">
                  <c:v>500 USD</c:v>
                </c:pt>
                <c:pt idx="2">
                  <c:v>200-500 USD</c:v>
                </c:pt>
                <c:pt idx="3">
                  <c:v>100-200 USD</c:v>
                </c:pt>
              </c:strCache>
            </c:strRef>
          </c:cat>
          <c:val>
            <c:numRef>
              <c:f>'requiment sheet '!$I$3:$I$6</c:f>
              <c:numCache>
                <c:formatCode>0%</c:formatCode>
                <c:ptCount val="4"/>
                <c:pt idx="0">
                  <c:v>1.6000942389858185E-2</c:v>
                </c:pt>
                <c:pt idx="1">
                  <c:v>0.8331827780128197</c:v>
                </c:pt>
                <c:pt idx="2">
                  <c:v>0.12219665576585739</c:v>
                </c:pt>
                <c:pt idx="3">
                  <c:v>2.8619623831464689E-2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8E-4232-9493-DC05EF3906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A0BA5-DE7C-47CA-9662-520A35526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DE0BD-60D2-46D5-9EFA-C8986C315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20</xdr:row>
      <xdr:rowOff>9525</xdr:rowOff>
    </xdr:from>
    <xdr:to>
      <xdr:col>7</xdr:col>
      <xdr:colOff>390525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1700B-C021-47A7-9917-653D286A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" refreshedDate="45057.681136458334" createdVersion="8" refreshedVersion="8" minRefreshableVersion="3" recordCount="470" xr:uid="{9DD72497-16AF-4EB8-B104-23A7E6C78E3C}">
  <cacheSource type="worksheet">
    <worksheetSource ref="A2:H472" sheet="Analysis-2.4"/>
  </cacheSource>
  <cacheFields count="8">
    <cacheField name="Child Id" numFmtId="0">
      <sharedItems containsSemiMixedTypes="0" containsString="0" containsNumber="1" containsInteger="1" minValue="1" maxValue="470"/>
    </cacheField>
    <cacheField name="Parent Company ID" numFmtId="0">
      <sharedItems count="227">
        <s v="b1"/>
        <s v="b2"/>
        <s v="b3"/>
        <s v="b7"/>
        <s v="b8"/>
        <s v="b9"/>
        <s v="b10"/>
        <s v="b11"/>
        <s v="b13"/>
        <s v="b14"/>
        <s v="b16"/>
        <s v="b17"/>
        <s v="b4"/>
        <s v="b19"/>
        <s v="b20"/>
        <s v="b21"/>
        <s v="b22"/>
        <s v="b6"/>
        <s v="b23"/>
        <s v="b24"/>
        <s v="b25"/>
        <s v="b26"/>
        <s v="b27"/>
        <s v="b28"/>
        <s v="b29"/>
        <s v="b30"/>
        <s v="b31"/>
        <s v="b32"/>
        <s v="b33"/>
        <s v="b34"/>
        <s v="b35"/>
        <s v="b36"/>
        <s v="b37"/>
        <s v="b38"/>
        <s v="b39"/>
        <s v="b40"/>
        <s v="b41"/>
        <s v="b42"/>
        <s v="b43"/>
        <s v="b44"/>
        <s v="b45"/>
        <s v="b46"/>
        <s v="b47"/>
        <s v="b48"/>
        <s v="b49"/>
        <s v="b50"/>
        <s v="b51"/>
        <s v="b52"/>
        <s v="b53"/>
        <s v="b54"/>
        <s v="b55"/>
        <s v="b56"/>
        <s v="b57"/>
        <s v="b58"/>
        <s v="b59"/>
        <s v="b60"/>
        <s v="b61"/>
        <s v="b62"/>
        <s v="b63"/>
        <s v="b64"/>
        <s v="b65"/>
        <s v="b66"/>
        <s v="b67"/>
        <s v="b68"/>
        <s v="b69"/>
        <s v="b70"/>
        <s v="b71"/>
        <s v="b72"/>
        <s v="b73"/>
        <s v="b74"/>
        <s v="b75"/>
        <s v="b76"/>
        <s v="b77"/>
        <s v="b78"/>
        <s v="b79"/>
        <s v="b80"/>
        <s v="b81"/>
        <s v="b82"/>
        <s v="b83"/>
        <s v="b84"/>
        <s v="b85"/>
        <s v="b86"/>
        <s v="b87"/>
        <s v="b88"/>
        <s v="b89"/>
        <s v="b90"/>
        <s v="b91"/>
        <s v="b92"/>
        <s v="b93"/>
        <s v="b94"/>
        <s v="b95"/>
        <s v="b96"/>
        <s v="b97"/>
        <s v="b98"/>
        <s v="b99"/>
        <s v="b100"/>
        <s v="b101"/>
        <s v="b102"/>
        <s v="b103"/>
        <s v="b104"/>
        <s v="b105"/>
        <s v="b106"/>
        <s v="b107"/>
        <s v="b108"/>
        <s v="b109"/>
        <s v="b110"/>
        <s v="b115"/>
        <s v="b116"/>
        <s v="b117"/>
        <s v="b118"/>
        <s v="b119"/>
        <s v="b120"/>
        <s v="b121"/>
        <s v="b122"/>
        <s v="b123"/>
        <s v="b124"/>
        <s v="b125"/>
        <s v="b126"/>
        <s v="b127"/>
        <s v="b128"/>
        <s v="b129"/>
        <s v="b130"/>
        <s v="b131"/>
        <s v="b132"/>
        <s v="b133"/>
        <s v="b134"/>
        <s v="b135"/>
        <s v="b136"/>
        <s v="b137"/>
        <s v="b138"/>
        <s v="b139"/>
        <s v="b140"/>
        <s v="b141"/>
        <s v="b142"/>
        <s v="b143"/>
        <s v="b144"/>
        <s v="b145"/>
        <s v="b146"/>
        <s v="b147"/>
        <s v="b148"/>
        <s v="b149"/>
        <s v="b150"/>
        <s v="b151"/>
        <s v="b152"/>
        <s v="b153"/>
        <s v="b154"/>
        <s v="b155"/>
        <s v="b156"/>
        <s v="b157"/>
        <s v="b158"/>
        <s v="b159"/>
        <s v="b160"/>
        <s v="b161"/>
        <s v="b162"/>
        <s v="b163"/>
        <s v="b164"/>
        <s v="b165"/>
        <s v="b166"/>
        <s v="b167"/>
        <s v="b168"/>
        <s v="b169"/>
        <s v="b170"/>
        <s v="b171"/>
        <s v="b172"/>
        <s v="b173"/>
        <s v="b174"/>
        <s v="b175"/>
        <s v="b176"/>
        <s v="b177"/>
        <s v="b178"/>
        <s v="b179"/>
        <s v="b180"/>
        <s v="b181"/>
        <s v="b182"/>
        <s v="b183"/>
        <s v="b184"/>
        <s v="b185"/>
        <s v="b186"/>
        <s v="b187"/>
        <s v="b188"/>
        <s v="b189"/>
        <s v="b190"/>
        <s v="b191"/>
        <s v="b192"/>
        <s v="b193"/>
        <s v="b194"/>
        <s v="b195"/>
        <s v="b196"/>
        <s v="b197"/>
        <s v="b198"/>
        <s v="b199"/>
        <s v="b200"/>
        <s v="b201"/>
        <s v="b202"/>
        <s v="b203"/>
        <s v="b204"/>
        <s v="b205"/>
        <s v="b206"/>
        <s v="b207"/>
        <s v="b208"/>
        <s v="b209"/>
        <s v="b210"/>
        <s v="b211"/>
        <s v="b212"/>
        <s v="b213"/>
        <s v="b214"/>
        <s v="b215"/>
        <s v="b216"/>
        <s v="b217"/>
        <s v="b218"/>
        <s v="b219"/>
        <s v="b220"/>
        <s v="b221"/>
        <s v="b222"/>
        <s v="b223"/>
        <s v="b224"/>
        <s v="b225"/>
        <s v="b226"/>
        <s v="b227"/>
        <s v="b228"/>
        <s v="b229"/>
        <s v="b230"/>
        <s v="b231"/>
        <s v="b232"/>
        <s v="b233"/>
        <s v="b234"/>
        <s v="b235"/>
      </sharedItems>
    </cacheField>
    <cacheField name="Date Range" numFmtId="0">
      <sharedItems/>
    </cacheField>
    <cacheField name="Rev from Product A" numFmtId="0">
      <sharedItems containsSemiMixedTypes="0" containsString="0" containsNumber="1" minValue="0" maxValue="6208.44"/>
    </cacheField>
    <cacheField name="Rev from Product B" numFmtId="0">
      <sharedItems containsSemiMixedTypes="0" containsString="0" containsNumber="1" minValue="0" maxValue="2984"/>
    </cacheField>
    <cacheField name="Rev from Product C" numFmtId="0">
      <sharedItems containsSemiMixedTypes="0" containsString="0" containsNumber="1" minValue="0" maxValue="10169.33"/>
    </cacheField>
    <cacheField name="Rev from Product D" numFmtId="0">
      <sharedItems containsSemiMixedTypes="0" containsString="0" containsNumber="1" minValue="0" maxValue="204.03"/>
    </cacheField>
    <cacheField name="Start date" numFmtId="14">
      <sharedItems containsSemiMixedTypes="0" containsNonDate="0" containsDate="1" containsString="0" minDate="2017-12-01T00:00:00" maxDate="2017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" refreshedDate="45057.68685416667" createdVersion="8" refreshedVersion="8" minRefreshableVersion="3" recordCount="227" xr:uid="{A4BE1E4C-E08C-4981-82B0-FA82C96AD000}">
  <cacheSource type="worksheet">
    <worksheetSource ref="A1:H228" sheet="Analysis-2.3"/>
  </cacheSource>
  <cacheFields count="8">
    <cacheField name="Parent Company ID" numFmtId="0">
      <sharedItems/>
    </cacheField>
    <cacheField name="Rev from Product A" numFmtId="0">
      <sharedItems containsSemiMixedTypes="0" containsString="0" containsNumber="1" minValue="0" maxValue="6208.44"/>
    </cacheField>
    <cacheField name="Rev from Product B" numFmtId="0">
      <sharedItems containsSemiMixedTypes="0" containsString="0" containsNumber="1" minValue="0" maxValue="2984"/>
    </cacheField>
    <cacheField name="Rev from Product C" numFmtId="0">
      <sharedItems containsSemiMixedTypes="0" containsString="0" containsNumber="1" minValue="0" maxValue="10169.370000000001"/>
    </cacheField>
    <cacheField name="Rev from Product D" numFmtId="0">
      <sharedItems containsSemiMixedTypes="0" containsString="0" containsNumber="1" minValue="0" maxValue="204.03"/>
    </cacheField>
    <cacheField name="Total Revenue" numFmtId="0">
      <sharedItems containsSemiMixedTypes="0" containsString="0" containsNumber="1" minValue="0.54" maxValue="10418.810000000001"/>
    </cacheField>
    <cacheField name="USD-Range" numFmtId="0">
      <sharedItems count="4">
        <s v="100 USD"/>
        <s v="500 USD"/>
        <s v="200-500 USD"/>
        <s v="100-200 USD"/>
      </sharedItems>
    </cacheField>
    <cacheField name="Condi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" refreshedDate="45057.689690393519" createdVersion="8" refreshedVersion="8" minRefreshableVersion="3" recordCount="5" xr:uid="{0BD7D8F9-1FD6-43AD-B98C-5459C9F86118}">
  <cacheSource type="worksheet">
    <worksheetSource ref="J1:M6" sheet="Analysis-2.3"/>
  </cacheSource>
  <cacheFields count="4">
    <cacheField name="USD" numFmtId="0">
      <sharedItems count="5">
        <s v="100 USD"/>
        <s v="500 USD"/>
        <s v="200-500 USD"/>
        <s v="100-200 USD"/>
        <s v="      Total"/>
      </sharedItems>
    </cacheField>
    <cacheField name="USD COUNT" numFmtId="0">
      <sharedItems containsSemiMixedTypes="0" containsString="0" containsNumber="1" containsInteger="1" minValue="26" maxValue="227"/>
    </cacheField>
    <cacheField name="Revenue" numFmtId="0">
      <sharedItems containsSemiMixedTypes="0" containsString="0" containsNumber="1" minValue="2048.36" maxValue="128014.96"/>
    </cacheField>
    <cacheField name="% Revenue" numFmtId="9">
      <sharedItems containsSemiMixedTypes="0" containsString="0" containsNumber="1" minValue="1.6000942389858185E-2" maxValue="0.99999999999999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" refreshedDate="45057.950829629626" createdVersion="8" refreshedVersion="8" minRefreshableVersion="3" recordCount="227" xr:uid="{9B44547B-96BA-42C7-BF2A-80B70345B67D}">
  <cacheSource type="worksheet">
    <worksheetSource ref="A1:G228" sheet="Analysis-2.3"/>
  </cacheSource>
  <cacheFields count="7">
    <cacheField name="Parent Company ID" numFmtId="0">
      <sharedItems/>
    </cacheField>
    <cacheField name="Rev from Product A" numFmtId="0">
      <sharedItems containsSemiMixedTypes="0" containsString="0" containsNumber="1" minValue="0" maxValue="6208.44"/>
    </cacheField>
    <cacheField name="Rev from Product B" numFmtId="0">
      <sharedItems containsSemiMixedTypes="0" containsString="0" containsNumber="1" minValue="0" maxValue="2984"/>
    </cacheField>
    <cacheField name="Rev from Product C" numFmtId="0">
      <sharedItems containsSemiMixedTypes="0" containsString="0" containsNumber="1" minValue="0" maxValue="10169.370000000001"/>
    </cacheField>
    <cacheField name="Rev from Product D" numFmtId="0">
      <sharedItems containsSemiMixedTypes="0" containsString="0" containsNumber="1" minValue="0" maxValue="204.03"/>
    </cacheField>
    <cacheField name="Total Revenue" numFmtId="0">
      <sharedItems containsSemiMixedTypes="0" containsString="0" containsNumber="1" minValue="0.54" maxValue="10418.810000000001"/>
    </cacheField>
    <cacheField name="USD-Range" numFmtId="0">
      <sharedItems count="4">
        <s v="100 USD"/>
        <s v="500 USD"/>
        <s v="200-500 USD"/>
        <s v="100-200 US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" refreshedDate="45058.006136574077" createdVersion="8" refreshedVersion="8" minRefreshableVersion="3" recordCount="499" xr:uid="{5AA23452-8CF8-4657-B799-6C30FCEA7EDE}">
  <cacheSource type="worksheet">
    <worksheetSource ref="A2:J501" sheet="Data"/>
  </cacheSource>
  <cacheFields count="10">
    <cacheField name="Child Id" numFmtId="0">
      <sharedItems containsMixedTypes="1" containsNumber="1" minValue="1" maxValue="498.33969696172898"/>
    </cacheField>
    <cacheField name="Parent Company ID" numFmtId="0">
      <sharedItems count="228">
        <s v="b1"/>
        <s v="b2"/>
        <s v="b3"/>
        <s v="b7"/>
        <s v="b8"/>
        <s v="b9"/>
        <s v="b10"/>
        <s v="b11"/>
        <s v="b13"/>
        <s v="b14"/>
        <s v="b16"/>
        <s v="b17"/>
        <s v="b4"/>
        <s v="b19"/>
        <s v="b20"/>
        <s v="b21"/>
        <s v="b22"/>
        <s v="b6"/>
        <s v="b23"/>
        <s v="b24"/>
        <s v="b25"/>
        <s v="b26"/>
        <s v="b27"/>
        <s v="b28"/>
        <s v="b29"/>
        <s v="b30"/>
        <s v="b31"/>
        <s v="b32"/>
        <s v="b33"/>
        <s v="b34"/>
        <s v="b35"/>
        <s v="b36"/>
        <s v="b37"/>
        <s v="b38"/>
        <s v="b39"/>
        <s v="b40"/>
        <s v="b41"/>
        <s v="b42"/>
        <s v="b43"/>
        <s v="b44"/>
        <s v="b45"/>
        <s v="b46"/>
        <s v="b47"/>
        <s v="b48"/>
        <s v="b49"/>
        <s v="b50"/>
        <s v="b51"/>
        <s v="b52"/>
        <s v="b53"/>
        <s v="b54"/>
        <s v="b55"/>
        <s v="b56"/>
        <s v="b57"/>
        <s v="b58"/>
        <s v="b59"/>
        <s v="b60"/>
        <s v="b61"/>
        <s v="b62"/>
        <s v="b63"/>
        <s v="b64"/>
        <s v="b65"/>
        <s v="b66"/>
        <s v="b67"/>
        <s v="b68"/>
        <s v="b69"/>
        <s v="b70"/>
        <s v="b71"/>
        <s v="b72"/>
        <s v="b73"/>
        <s v="b74"/>
        <s v="b75"/>
        <s v="b76"/>
        <s v="b77"/>
        <s v="b78"/>
        <s v="b79"/>
        <s v="b80"/>
        <s v="b81"/>
        <s v="b82"/>
        <s v="b83"/>
        <s v="b84"/>
        <s v="b85"/>
        <s v="b86"/>
        <s v="b87"/>
        <s v="b88"/>
        <s v="b89"/>
        <s v="b90"/>
        <s v="b91"/>
        <s v="b92"/>
        <s v="b93"/>
        <s v="b94"/>
        <s v="b95"/>
        <s v="b96"/>
        <s v="b97"/>
        <s v="b98"/>
        <s v="b99"/>
        <s v="b100"/>
        <s v="b101"/>
        <s v="b102"/>
        <s v="b103"/>
        <s v="b104"/>
        <s v="b105"/>
        <s v="b106"/>
        <s v="b107"/>
        <s v="b108"/>
        <s v="b109"/>
        <s v="b110"/>
        <s v="b115"/>
        <s v="b116"/>
        <s v="b117"/>
        <s v="b118"/>
        <s v="b119"/>
        <s v="b120"/>
        <s v="b121"/>
        <s v="b122"/>
        <s v="b123"/>
        <s v="b124"/>
        <s v="b125"/>
        <s v="b126"/>
        <s v="b127"/>
        <s v="b128"/>
        <s v="b129"/>
        <s v="b130"/>
        <s v="b131"/>
        <s v="b132"/>
        <s v="b133"/>
        <s v="b134"/>
        <s v="b135"/>
        <s v="b136"/>
        <s v="b137"/>
        <s v="b138"/>
        <s v="b139"/>
        <s v="b140"/>
        <s v="b141"/>
        <s v="b142"/>
        <s v="b143"/>
        <s v="b144"/>
        <s v="b145"/>
        <s v="b146"/>
        <s v="b147"/>
        <s v="b148"/>
        <s v="b149"/>
        <s v="b150"/>
        <s v="b151"/>
        <s v="b152"/>
        <s v="b153"/>
        <s v="b154"/>
        <s v="b155"/>
        <s v="b156"/>
        <s v="b157"/>
        <s v="b158"/>
        <s v="b159"/>
        <s v="b160"/>
        <s v="b161"/>
        <s v="b162"/>
        <s v="b163"/>
        <s v="b164"/>
        <s v="b165"/>
        <s v="b166"/>
        <s v="b167"/>
        <s v="b168"/>
        <s v="b169"/>
        <s v="b170"/>
        <s v="b171"/>
        <s v="b172"/>
        <s v="b173"/>
        <s v="b174"/>
        <s v="b175"/>
        <s v="b176"/>
        <s v="b177"/>
        <s v="b178"/>
        <s v="b179"/>
        <s v="b180"/>
        <s v="b181"/>
        <s v="b182"/>
        <s v="b183"/>
        <s v="b184"/>
        <s v="b185"/>
        <s v="b186"/>
        <s v="b187"/>
        <s v="b188"/>
        <s v="b189"/>
        <s v="b190"/>
        <s v="b191"/>
        <s v="b192"/>
        <s v="b193"/>
        <s v="b194"/>
        <s v="b195"/>
        <s v="b196"/>
        <s v="b197"/>
        <s v="b198"/>
        <s v="b199"/>
        <s v="b200"/>
        <s v="b201"/>
        <s v="b202"/>
        <s v="b203"/>
        <s v="b204"/>
        <s v="b205"/>
        <s v="b206"/>
        <s v="b207"/>
        <s v="b208"/>
        <s v="b209"/>
        <s v="b210"/>
        <s v="b211"/>
        <s v="b212"/>
        <s v="b213"/>
        <s v="b214"/>
        <s v="b215"/>
        <s v="b216"/>
        <s v="b217"/>
        <s v="b218"/>
        <s v="b219"/>
        <s v="b220"/>
        <s v="b221"/>
        <s v="b222"/>
        <s v="b223"/>
        <s v="b224"/>
        <s v="b225"/>
        <s v="b226"/>
        <s v="b227"/>
        <s v="b228"/>
        <s v="b229"/>
        <s v="b230"/>
        <s v="b231"/>
        <s v="b232"/>
        <s v="b233"/>
        <s v="b234"/>
        <s v="b235"/>
        <s v="Parent Company ID"/>
      </sharedItems>
    </cacheField>
    <cacheField name="Date Range" numFmtId="0">
      <sharedItems/>
    </cacheField>
    <cacheField name="Rev from Product A" numFmtId="0">
      <sharedItems containsMixedTypes="1" containsNumber="1" minValue="0" maxValue="6208.44"/>
    </cacheField>
    <cacheField name="Rev from Product B" numFmtId="0">
      <sharedItems containsMixedTypes="1" containsNumber="1" minValue="0" maxValue="2984"/>
    </cacheField>
    <cacheField name="Rev from Product C" numFmtId="0">
      <sharedItems containsMixedTypes="1" containsNumber="1" minValue="0" maxValue="10169.33"/>
    </cacheField>
    <cacheField name="Rev from Product D" numFmtId="0">
      <sharedItems containsMixedTypes="1" containsNumber="1" minValue="0" maxValue="204.03"/>
    </cacheField>
    <cacheField name="Start date" numFmtId="0">
      <sharedItems containsDate="1" containsMixedTypes="1" minDate="2017-12-01T00:00:00" maxDate="2017-12-31T00:00:00" count="31">
        <d v="2017-12-01T00:00:00"/>
        <d v="2017-12-18T00:00:00"/>
        <d v="2017-12-07T00:00:00"/>
        <d v="2017-12-24T00:00:00"/>
        <d v="2017-12-06T00:00:00"/>
        <d v="2017-12-26T00:00:00"/>
        <d v="2017-12-19T00:00:00"/>
        <d v="2017-12-21T00:00:00"/>
        <d v="2017-12-29T00:00:00"/>
        <d v="2017-12-16T00:00:00"/>
        <d v="2017-12-08T00:00:00"/>
        <d v="2017-12-22T00:00:00"/>
        <d v="2017-12-17T00:00:00"/>
        <d v="2017-12-13T00:00:00"/>
        <d v="2017-12-30T00:00:00"/>
        <d v="2017-12-04T00:00:00"/>
        <d v="2017-12-02T00:00:00"/>
        <d v="2017-12-20T00:00:00"/>
        <d v="2017-12-12T00:00:00"/>
        <d v="2017-12-28T00:00:00"/>
        <d v="2017-12-05T00:00:00"/>
        <d v="2017-12-15T00:00:00"/>
        <d v="2017-12-11T00:00:00"/>
        <d v="2017-12-10T00:00:00"/>
        <d v="2017-12-03T00:00:00"/>
        <d v="2017-12-27T00:00:00"/>
        <d v="2017-12-14T00:00:00"/>
        <d v="2017-12-09T00:00:00"/>
        <d v="2017-12-23T00:00:00"/>
        <d v="2017-12-25T00:00:00"/>
        <s v="Start date"/>
      </sharedItems>
    </cacheField>
    <cacheField name="End date" numFmtId="0">
      <sharedItems containsDate="1" containsMixedTypes="1" minDate="2017-12-01T00:00:00" maxDate="2018-01-01T00:00:00"/>
    </cacheField>
    <cacheField name="Days" numFmtId="0">
      <sharedItems containsMixedTypes="1" containsNumber="1" containsInteg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n v="1"/>
    <x v="0"/>
    <s v="2017-12-01 -&gt; 2017-12-01"/>
    <n v="0"/>
    <n v="0.19"/>
    <n v="0"/>
    <n v="0"/>
    <d v="2017-12-01T00:00:00"/>
  </r>
  <r>
    <n v="2"/>
    <x v="0"/>
    <s v="2017-12-18 -&gt; 2017-12-18"/>
    <n v="0"/>
    <n v="0"/>
    <n v="0.31"/>
    <n v="0"/>
    <d v="2017-12-18T00:00:00"/>
  </r>
  <r>
    <n v="3"/>
    <x v="0"/>
    <s v="2017-12-07 -&gt; 2017-12-07"/>
    <n v="0"/>
    <n v="0"/>
    <n v="0.46"/>
    <n v="0"/>
    <d v="2017-12-07T00:00:00"/>
  </r>
  <r>
    <n v="4"/>
    <x v="1"/>
    <s v="2017-12-24 -&gt; 2017-12-25"/>
    <n v="0"/>
    <n v="0"/>
    <n v="1.07"/>
    <n v="0"/>
    <d v="2017-12-24T00:00:00"/>
  </r>
  <r>
    <n v="5"/>
    <x v="2"/>
    <s v="2017-12-06 -&gt; 2017-12-20"/>
    <n v="0"/>
    <n v="0"/>
    <n v="1.18"/>
    <n v="0"/>
    <d v="2017-12-06T00:00:00"/>
  </r>
  <r>
    <n v="6"/>
    <x v="2"/>
    <s v="2017-12-24 -&gt; 2017-12-29"/>
    <n v="0"/>
    <n v="0"/>
    <n v="1.47"/>
    <n v="0"/>
    <d v="2017-12-24T00:00:00"/>
  </r>
  <r>
    <n v="1"/>
    <x v="0"/>
    <s v="2017-12-01 -&gt; 2017-12-01"/>
    <n v="0"/>
    <n v="0"/>
    <n v="2.1800000000000002"/>
    <n v="0"/>
    <d v="2017-12-01T00:00:00"/>
  </r>
  <r>
    <n v="2"/>
    <x v="0"/>
    <s v="2017-12-01 -&gt; 2017-12-01"/>
    <n v="0"/>
    <n v="0"/>
    <n v="2.69"/>
    <n v="0"/>
    <d v="2017-12-01T00:00:00"/>
  </r>
  <r>
    <n v="3"/>
    <x v="0"/>
    <s v="2017-12-26 -&gt; 2017-12-30"/>
    <n v="0"/>
    <n v="0"/>
    <n v="2.97"/>
    <n v="0"/>
    <d v="2017-12-26T00:00:00"/>
  </r>
  <r>
    <n v="4"/>
    <x v="1"/>
    <s v="2017-12-01 -&gt; 2017-12-01"/>
    <n v="0"/>
    <n v="0"/>
    <n v="2.99"/>
    <n v="0"/>
    <d v="2017-12-01T00:00:00"/>
  </r>
  <r>
    <n v="5"/>
    <x v="2"/>
    <s v="2017-12-19 -&gt; 2017-12-30"/>
    <n v="0"/>
    <n v="0"/>
    <n v="4.2699999999999996"/>
    <n v="0"/>
    <d v="2017-12-19T00:00:00"/>
  </r>
  <r>
    <n v="6"/>
    <x v="2"/>
    <s v="2017-12-21 -&gt; 2017-12-22"/>
    <n v="0"/>
    <n v="0"/>
    <n v="5.01"/>
    <n v="0"/>
    <d v="2017-12-21T00:00:00"/>
  </r>
  <r>
    <n v="7"/>
    <x v="3"/>
    <s v="2017-12-29 -&gt; 2017-12-30"/>
    <n v="0"/>
    <n v="0"/>
    <n v="6.82"/>
    <n v="0"/>
    <d v="2017-12-29T00:00:00"/>
  </r>
  <r>
    <n v="1"/>
    <x v="0"/>
    <s v="2017-12-01 -&gt; 2017-12-02"/>
    <n v="0"/>
    <n v="0"/>
    <n v="6.79"/>
    <n v="0"/>
    <d v="2017-12-01T00:00:00"/>
  </r>
  <r>
    <n v="1"/>
    <x v="0"/>
    <s v="2017-12-01 -&gt; 2017-12-23"/>
    <n v="0"/>
    <n v="0"/>
    <n v="8.65"/>
    <n v="0"/>
    <d v="2017-12-01T00:00:00"/>
  </r>
  <r>
    <n v="12"/>
    <x v="4"/>
    <s v="2017-12-16 -&gt; 2017-12-17"/>
    <n v="0"/>
    <n v="0"/>
    <n v="8.91"/>
    <n v="0"/>
    <d v="2017-12-16T00:00:00"/>
  </r>
  <r>
    <n v="17"/>
    <x v="5"/>
    <s v="2017-12-18 -&gt; 2017-12-31"/>
    <n v="0"/>
    <n v="9.7200000000000006"/>
    <n v="0"/>
    <n v="0"/>
    <d v="2017-12-18T00:00:00"/>
  </r>
  <r>
    <n v="18"/>
    <x v="5"/>
    <s v="2017-12-01 -&gt; 2017-12-01"/>
    <n v="0"/>
    <n v="10.52"/>
    <n v="0"/>
    <n v="0"/>
    <d v="2017-12-01T00:00:00"/>
  </r>
  <r>
    <n v="19"/>
    <x v="6"/>
    <s v="2017-12-01 -&gt; 2017-12-03"/>
    <n v="0"/>
    <n v="0"/>
    <n v="11.26"/>
    <n v="0"/>
    <d v="2017-12-01T00:00:00"/>
  </r>
  <r>
    <n v="20"/>
    <x v="6"/>
    <s v="2017-12-08 -&gt; 2017-12-31"/>
    <n v="0"/>
    <n v="11.36"/>
    <n v="0"/>
    <n v="0"/>
    <d v="2017-12-08T00:00:00"/>
  </r>
  <r>
    <n v="21"/>
    <x v="7"/>
    <s v="2017-12-24 -&gt; 2017-12-27"/>
    <n v="0"/>
    <n v="0"/>
    <n v="12.93"/>
    <n v="0"/>
    <d v="2017-12-24T00:00:00"/>
  </r>
  <r>
    <n v="22"/>
    <x v="7"/>
    <s v="2017-12-07 -&gt; 2017-12-09"/>
    <n v="0"/>
    <n v="0"/>
    <n v="13.61"/>
    <n v="0"/>
    <d v="2017-12-07T00:00:00"/>
  </r>
  <r>
    <n v="23"/>
    <x v="1"/>
    <s v="2017-12-01 -&gt; 2017-12-04"/>
    <n v="0"/>
    <n v="0"/>
    <n v="13.99"/>
    <n v="0"/>
    <d v="2017-12-01T00:00:00"/>
  </r>
  <r>
    <n v="24"/>
    <x v="1"/>
    <s v="2017-12-22 -&gt; 2017-12-22"/>
    <n v="0"/>
    <n v="0"/>
    <n v="14.41"/>
    <n v="0"/>
    <d v="2017-12-22T00:00:00"/>
  </r>
  <r>
    <n v="25"/>
    <x v="8"/>
    <s v="2017-12-17 -&gt; 2017-12-21"/>
    <n v="0"/>
    <n v="0"/>
    <n v="15.49"/>
    <n v="0"/>
    <d v="2017-12-17T00:00:00"/>
  </r>
  <r>
    <n v="26"/>
    <x v="8"/>
    <s v="2017-12-13 -&gt; 2017-12-26"/>
    <n v="0"/>
    <n v="0"/>
    <n v="15.58"/>
    <n v="0"/>
    <d v="2017-12-13T00:00:00"/>
  </r>
  <r>
    <n v="27"/>
    <x v="9"/>
    <s v="2017-12-01 -&gt; 2017-12-30"/>
    <n v="0"/>
    <n v="0"/>
    <n v="15.59"/>
    <n v="0"/>
    <d v="2017-12-01T00:00:00"/>
  </r>
  <r>
    <n v="28"/>
    <x v="9"/>
    <s v="2017-12-01 -&gt; 2017-12-14"/>
    <n v="0"/>
    <n v="0"/>
    <n v="15.67"/>
    <n v="0"/>
    <d v="2017-12-01T00:00:00"/>
  </r>
  <r>
    <n v="29"/>
    <x v="2"/>
    <s v="2017-12-30 -&gt; 2017-12-31"/>
    <n v="16.13"/>
    <n v="0"/>
    <n v="0"/>
    <n v="0"/>
    <d v="2017-12-30T00:00:00"/>
  </r>
  <r>
    <n v="30"/>
    <x v="2"/>
    <s v="2017-12-01 -&gt; 2017-12-07"/>
    <n v="0"/>
    <n v="0"/>
    <n v="16.09"/>
    <n v="0"/>
    <d v="2017-12-01T00:00:00"/>
  </r>
  <r>
    <n v="31"/>
    <x v="10"/>
    <s v="2017-12-07 -&gt; 2017-12-07"/>
    <n v="0"/>
    <n v="19.07"/>
    <n v="0"/>
    <n v="0"/>
    <d v="2017-12-07T00:00:00"/>
  </r>
  <r>
    <n v="32"/>
    <x v="10"/>
    <s v="2017-12-01 -&gt; 2017-12-03"/>
    <n v="0"/>
    <n v="0"/>
    <n v="19.670000000000002"/>
    <n v="0"/>
    <d v="2017-12-01T00:00:00"/>
  </r>
  <r>
    <n v="33"/>
    <x v="11"/>
    <s v="2017-12-04 -&gt; 2017-12-26"/>
    <n v="0"/>
    <n v="20.98"/>
    <n v="0"/>
    <n v="0"/>
    <d v="2017-12-04T00:00:00"/>
  </r>
  <r>
    <n v="34"/>
    <x v="11"/>
    <s v="2017-12-06 -&gt; 2017-12-10"/>
    <n v="21.42"/>
    <n v="0"/>
    <n v="0"/>
    <n v="0"/>
    <d v="2017-12-06T00:00:00"/>
  </r>
  <r>
    <n v="35"/>
    <x v="12"/>
    <s v="2017-12-02 -&gt; 2017-12-05"/>
    <n v="0"/>
    <n v="8.67"/>
    <n v="13.43"/>
    <n v="0"/>
    <d v="2017-12-02T00:00:00"/>
  </r>
  <r>
    <n v="36"/>
    <x v="12"/>
    <s v="2017-12-20 -&gt; 2017-12-23"/>
    <n v="0"/>
    <n v="0"/>
    <n v="22.66"/>
    <n v="0"/>
    <d v="2017-12-20T00:00:00"/>
  </r>
  <r>
    <n v="37"/>
    <x v="13"/>
    <s v="2017-12-12 -&gt; 2017-12-19"/>
    <n v="0"/>
    <n v="0"/>
    <n v="22.59"/>
    <n v="0"/>
    <d v="2017-12-12T00:00:00"/>
  </r>
  <r>
    <n v="38"/>
    <x v="13"/>
    <s v="2017-12-21 -&gt; 2017-12-30"/>
    <n v="0"/>
    <n v="0"/>
    <n v="21.55"/>
    <n v="1.88"/>
    <d v="2017-12-21T00:00:00"/>
  </r>
  <r>
    <n v="39"/>
    <x v="14"/>
    <s v="2017-12-28 -&gt; 2017-12-30"/>
    <n v="23.49"/>
    <n v="0"/>
    <n v="0"/>
    <n v="0"/>
    <d v="2017-12-28T00:00:00"/>
  </r>
  <r>
    <n v="40"/>
    <x v="14"/>
    <s v="2017-12-05 -&gt; 2017-12-12"/>
    <n v="0"/>
    <n v="0"/>
    <n v="23.31"/>
    <n v="0"/>
    <d v="2017-12-05T00:00:00"/>
  </r>
  <r>
    <n v="41"/>
    <x v="15"/>
    <s v="2017-12-28 -&gt; 2017-12-31"/>
    <n v="0"/>
    <n v="0"/>
    <n v="24.07"/>
    <n v="0"/>
    <d v="2017-12-28T00:00:00"/>
  </r>
  <r>
    <n v="42"/>
    <x v="15"/>
    <s v="2017-12-07 -&gt; 2017-12-16"/>
    <n v="0"/>
    <n v="0"/>
    <n v="21.28"/>
    <n v="3.12"/>
    <d v="2017-12-07T00:00:00"/>
  </r>
  <r>
    <n v="43"/>
    <x v="16"/>
    <s v="2017-12-01 -&gt; 2017-12-02"/>
    <n v="0"/>
    <n v="0"/>
    <n v="24.79"/>
    <n v="0"/>
    <d v="2017-12-01T00:00:00"/>
  </r>
  <r>
    <n v="44"/>
    <x v="17"/>
    <s v="2017-12-21 -&gt; 2017-12-31"/>
    <n v="0"/>
    <n v="25.07"/>
    <n v="0"/>
    <n v="0"/>
    <d v="2017-12-21T00:00:00"/>
  </r>
  <r>
    <n v="45"/>
    <x v="3"/>
    <s v="2017-12-01 -&gt; 2017-12-05"/>
    <n v="0"/>
    <n v="0"/>
    <n v="24.83"/>
    <n v="0"/>
    <d v="2017-12-01T00:00:00"/>
  </r>
  <r>
    <n v="46"/>
    <x v="18"/>
    <s v="2017-12-07 -&gt; 2017-12-22"/>
    <n v="0"/>
    <n v="0"/>
    <n v="620.04"/>
    <n v="0"/>
    <d v="2017-12-07T00:00:00"/>
  </r>
  <r>
    <n v="47"/>
    <x v="19"/>
    <s v="2017-12-04 -&gt; 2017-12-05"/>
    <n v="0"/>
    <n v="24.82"/>
    <n v="0"/>
    <n v="0"/>
    <d v="2017-12-04T00:00:00"/>
  </r>
  <r>
    <n v="48"/>
    <x v="19"/>
    <s v="2017-12-15 -&gt; 2017-12-19"/>
    <n v="0"/>
    <n v="0"/>
    <n v="25.52"/>
    <n v="0"/>
    <d v="2017-12-15T00:00:00"/>
  </r>
  <r>
    <n v="49"/>
    <x v="20"/>
    <s v="2017-12-12 -&gt; 2017-12-17"/>
    <n v="0"/>
    <n v="0"/>
    <n v="25.58"/>
    <n v="0"/>
    <d v="2017-12-12T00:00:00"/>
  </r>
  <r>
    <n v="50"/>
    <x v="20"/>
    <s v="2017-12-01 -&gt; 2017-12-03"/>
    <n v="0"/>
    <n v="0"/>
    <n v="25.93"/>
    <n v="0"/>
    <d v="2017-12-01T00:00:00"/>
  </r>
  <r>
    <n v="51"/>
    <x v="21"/>
    <s v="2017-12-08 -&gt; 2017-12-11"/>
    <n v="0"/>
    <n v="0"/>
    <n v="26.13"/>
    <n v="0"/>
    <d v="2017-12-08T00:00:00"/>
  </r>
  <r>
    <n v="52"/>
    <x v="21"/>
    <s v="2017-12-13 -&gt; 2017-12-17"/>
    <n v="0"/>
    <n v="0"/>
    <n v="26.45"/>
    <n v="0"/>
    <d v="2017-12-13T00:00:00"/>
  </r>
  <r>
    <n v="53"/>
    <x v="22"/>
    <s v="2017-12-06 -&gt; 2017-12-13"/>
    <n v="0"/>
    <n v="0"/>
    <n v="26.4"/>
    <n v="0"/>
    <d v="2017-12-06T00:00:00"/>
  </r>
  <r>
    <n v="54"/>
    <x v="22"/>
    <s v="2017-12-16 -&gt; 2017-12-16"/>
    <n v="0"/>
    <n v="0"/>
    <n v="26.82"/>
    <n v="0"/>
    <d v="2017-12-16T00:00:00"/>
  </r>
  <r>
    <n v="55"/>
    <x v="23"/>
    <s v="2017-12-01 -&gt; 2017-12-04"/>
    <n v="0"/>
    <n v="0"/>
    <n v="26.78"/>
    <n v="0"/>
    <d v="2017-12-01T00:00:00"/>
  </r>
  <r>
    <n v="56"/>
    <x v="23"/>
    <s v="2017-12-11 -&gt; 2017-12-13"/>
    <n v="0"/>
    <n v="27.89"/>
    <n v="0"/>
    <n v="0"/>
    <d v="2017-12-11T00:00:00"/>
  </r>
  <r>
    <n v="57"/>
    <x v="24"/>
    <s v="2017-12-21 -&gt; 2017-12-26"/>
    <n v="0"/>
    <n v="0"/>
    <n v="28.96"/>
    <n v="0"/>
    <d v="2017-12-21T00:00:00"/>
  </r>
  <r>
    <n v="58"/>
    <x v="24"/>
    <s v="2017-12-01 -&gt; 2017-12-30"/>
    <n v="0"/>
    <n v="0"/>
    <n v="27.32"/>
    <n v="1.88"/>
    <d v="2017-12-01T00:00:00"/>
  </r>
  <r>
    <n v="59"/>
    <x v="25"/>
    <s v="2017-12-10 -&gt; 2017-12-12"/>
    <n v="0"/>
    <n v="0"/>
    <n v="29.77"/>
    <n v="0"/>
    <d v="2017-12-10T00:00:00"/>
  </r>
  <r>
    <n v="60"/>
    <x v="25"/>
    <s v="2017-12-03 -&gt; 2017-12-09"/>
    <n v="0"/>
    <n v="0"/>
    <n v="30.21"/>
    <n v="0"/>
    <d v="2017-12-03T00:00:00"/>
  </r>
  <r>
    <n v="61"/>
    <x v="26"/>
    <s v="2017-12-07 -&gt; 2017-12-23"/>
    <n v="455.26"/>
    <n v="0"/>
    <n v="0"/>
    <n v="0"/>
    <d v="2017-12-07T00:00:00"/>
  </r>
  <r>
    <n v="62"/>
    <x v="26"/>
    <s v="2017-12-01 -&gt; 2017-12-17"/>
    <n v="0"/>
    <n v="0"/>
    <n v="31.02"/>
    <n v="0"/>
    <d v="2017-12-01T00:00:00"/>
  </r>
  <r>
    <n v="63"/>
    <x v="27"/>
    <s v="2017-12-21 -&gt; 2017-12-28"/>
    <n v="0"/>
    <n v="0"/>
    <n v="32.49"/>
    <n v="0"/>
    <d v="2017-12-21T00:00:00"/>
  </r>
  <r>
    <n v="64"/>
    <x v="27"/>
    <s v="2017-12-01 -&gt; 2017-12-05"/>
    <n v="32.9"/>
    <n v="0"/>
    <n v="0"/>
    <n v="0"/>
    <d v="2017-12-01T00:00:00"/>
  </r>
  <r>
    <n v="65"/>
    <x v="28"/>
    <s v="2017-12-01 -&gt; 2017-12-03"/>
    <n v="0"/>
    <n v="0"/>
    <n v="33.08"/>
    <n v="0"/>
    <d v="2017-12-01T00:00:00"/>
  </r>
  <r>
    <n v="66"/>
    <x v="28"/>
    <s v="2017-12-07 -&gt; 2017-12-19"/>
    <n v="0"/>
    <n v="0"/>
    <n v="34.119999999999997"/>
    <n v="0"/>
    <d v="2017-12-07T00:00:00"/>
  </r>
  <r>
    <n v="67"/>
    <x v="29"/>
    <s v="2017-12-04 -&gt; 2017-12-30"/>
    <n v="0"/>
    <n v="0"/>
    <n v="35.22"/>
    <n v="0"/>
    <d v="2017-12-04T00:00:00"/>
  </r>
  <r>
    <n v="68"/>
    <x v="29"/>
    <s v="2017-12-01 -&gt; 2017-12-03"/>
    <n v="0"/>
    <n v="35.299999999999997"/>
    <n v="0"/>
    <n v="0"/>
    <d v="2017-12-01T00:00:00"/>
  </r>
  <r>
    <n v="69"/>
    <x v="30"/>
    <s v="2017-12-01 -&gt; 2017-12-15"/>
    <n v="0"/>
    <n v="0"/>
    <n v="36.97"/>
    <n v="0"/>
    <d v="2017-12-01T00:00:00"/>
  </r>
  <r>
    <n v="70"/>
    <x v="30"/>
    <s v="2017-12-12 -&gt; 2017-12-18"/>
    <n v="0"/>
    <n v="0"/>
    <n v="37.68"/>
    <n v="0"/>
    <d v="2017-12-12T00:00:00"/>
  </r>
  <r>
    <n v="71"/>
    <x v="31"/>
    <s v="2017-12-08 -&gt; 2017-12-12"/>
    <n v="0"/>
    <n v="0"/>
    <n v="38.29"/>
    <n v="0"/>
    <d v="2017-12-08T00:00:00"/>
  </r>
  <r>
    <n v="72"/>
    <x v="31"/>
    <s v="2017-12-16 -&gt; 2017-12-19"/>
    <n v="0"/>
    <n v="39.700000000000003"/>
    <n v="0"/>
    <n v="0"/>
    <d v="2017-12-16T00:00:00"/>
  </r>
  <r>
    <n v="73"/>
    <x v="32"/>
    <s v="2017-12-21 -&gt; 2017-12-30"/>
    <n v="0"/>
    <n v="0"/>
    <n v="41.7"/>
    <n v="0"/>
    <d v="2017-12-21T00:00:00"/>
  </r>
  <r>
    <n v="74"/>
    <x v="32"/>
    <s v="2017-12-01 -&gt; 2017-12-30"/>
    <n v="0"/>
    <n v="0"/>
    <n v="41.51"/>
    <n v="0"/>
    <d v="2017-12-01T00:00:00"/>
  </r>
  <r>
    <n v="75"/>
    <x v="33"/>
    <s v="2017-12-01 -&gt; 2017-12-09"/>
    <n v="0"/>
    <n v="0"/>
    <n v="46.48"/>
    <n v="0"/>
    <d v="2017-12-01T00:00:00"/>
  </r>
  <r>
    <n v="76"/>
    <x v="33"/>
    <s v="2017-12-27 -&gt; 2017-12-29"/>
    <n v="0"/>
    <n v="0"/>
    <n v="47.58"/>
    <n v="0"/>
    <d v="2017-12-27T00:00:00"/>
  </r>
  <r>
    <n v="77"/>
    <x v="34"/>
    <s v="2017-12-04 -&gt; 2017-12-28"/>
    <n v="0"/>
    <n v="0"/>
    <n v="34.92"/>
    <n v="13.16"/>
    <d v="2017-12-04T00:00:00"/>
  </r>
  <r>
    <n v="78"/>
    <x v="34"/>
    <s v="2017-12-01 -&gt; 2017-12-20"/>
    <n v="0"/>
    <n v="2.5299999999999998"/>
    <n v="25.41"/>
    <n v="20.86"/>
    <d v="2017-12-01T00:00:00"/>
  </r>
  <r>
    <n v="79"/>
    <x v="35"/>
    <s v="2017-12-01 -&gt; 2017-12-04"/>
    <n v="0"/>
    <n v="0"/>
    <n v="50.25"/>
    <n v="0"/>
    <d v="2017-12-01T00:00:00"/>
  </r>
  <r>
    <n v="80"/>
    <x v="35"/>
    <s v="2017-12-13 -&gt; 2017-12-16"/>
    <n v="0"/>
    <n v="0"/>
    <n v="50.56"/>
    <n v="0"/>
    <d v="2017-12-13T00:00:00"/>
  </r>
  <r>
    <n v="81"/>
    <x v="36"/>
    <s v="2017-12-01 -&gt; 2017-12-04"/>
    <n v="0"/>
    <n v="0"/>
    <n v="51.46"/>
    <n v="0"/>
    <d v="2017-12-01T00:00:00"/>
  </r>
  <r>
    <n v="82"/>
    <x v="36"/>
    <s v="2017-12-15 -&gt; 2017-12-18"/>
    <n v="0"/>
    <n v="0"/>
    <n v="53.82"/>
    <n v="0"/>
    <d v="2017-12-15T00:00:00"/>
  </r>
  <r>
    <n v="83"/>
    <x v="37"/>
    <s v="2017-12-07 -&gt; 2017-12-18"/>
    <n v="0"/>
    <n v="0"/>
    <n v="53.75"/>
    <n v="0"/>
    <d v="2017-12-07T00:00:00"/>
  </r>
  <r>
    <n v="84"/>
    <x v="37"/>
    <s v="2017-12-01 -&gt; 2017-12-23"/>
    <n v="0"/>
    <n v="3.51"/>
    <n v="50.67"/>
    <n v="0"/>
    <d v="2017-12-01T00:00:00"/>
  </r>
  <r>
    <n v="85"/>
    <x v="38"/>
    <s v="2017-12-05 -&gt; 2017-12-20"/>
    <n v="0"/>
    <n v="0"/>
    <n v="48.35"/>
    <n v="5.91"/>
    <d v="2017-12-05T00:00:00"/>
  </r>
  <r>
    <n v="86"/>
    <x v="38"/>
    <s v="2017-12-20 -&gt; 2017-12-30"/>
    <n v="0"/>
    <n v="0"/>
    <n v="54.79"/>
    <n v="0"/>
    <d v="2017-12-20T00:00:00"/>
  </r>
  <r>
    <n v="87"/>
    <x v="39"/>
    <s v="2017-12-01 -&gt; 2017-12-05"/>
    <n v="0"/>
    <n v="0"/>
    <n v="54.66"/>
    <n v="0"/>
    <d v="2017-12-01T00:00:00"/>
  </r>
  <r>
    <n v="88"/>
    <x v="39"/>
    <s v="2017-12-01 -&gt; 2017-12-09"/>
    <n v="0"/>
    <n v="0"/>
    <n v="55.91"/>
    <n v="0"/>
    <d v="2017-12-01T00:00:00"/>
  </r>
  <r>
    <n v="89"/>
    <x v="40"/>
    <s v="2017-12-07 -&gt; 2017-12-08"/>
    <n v="0"/>
    <n v="0"/>
    <n v="56.03"/>
    <n v="0"/>
    <d v="2017-12-07T00:00:00"/>
  </r>
  <r>
    <n v="90"/>
    <x v="40"/>
    <s v="2017-12-01 -&gt; 2017-12-07"/>
    <n v="0"/>
    <n v="0"/>
    <n v="56.24"/>
    <n v="0"/>
    <d v="2017-12-01T00:00:00"/>
  </r>
  <r>
    <n v="91"/>
    <x v="41"/>
    <s v="2017-12-05 -&gt; 2017-12-10"/>
    <n v="0"/>
    <n v="0"/>
    <n v="56.67"/>
    <n v="1.55"/>
    <d v="2017-12-05T00:00:00"/>
  </r>
  <r>
    <n v="92"/>
    <x v="41"/>
    <s v="2017-12-20 -&gt; 2017-12-26"/>
    <n v="58.95"/>
    <n v="0"/>
    <n v="0"/>
    <n v="0"/>
    <d v="2017-12-20T00:00:00"/>
  </r>
  <r>
    <n v="93"/>
    <x v="42"/>
    <s v="2017-12-01 -&gt; 2017-12-20"/>
    <n v="0"/>
    <n v="58.88"/>
    <n v="0"/>
    <n v="0"/>
    <d v="2017-12-01T00:00:00"/>
  </r>
  <r>
    <n v="94"/>
    <x v="42"/>
    <s v="2017-12-01 -&gt; 2017-12-08"/>
    <n v="0"/>
    <n v="0"/>
    <n v="59.19"/>
    <n v="0"/>
    <d v="2017-12-01T00:00:00"/>
  </r>
  <r>
    <n v="95"/>
    <x v="43"/>
    <s v="2017-12-28 -&gt; 2017-12-31"/>
    <n v="0"/>
    <n v="0"/>
    <n v="60.6"/>
    <n v="0"/>
    <d v="2017-12-28T00:00:00"/>
  </r>
  <r>
    <n v="96"/>
    <x v="43"/>
    <s v="2017-12-01 -&gt; 2017-12-07"/>
    <n v="0"/>
    <n v="0"/>
    <n v="60.39"/>
    <n v="0"/>
    <d v="2017-12-01T00:00:00"/>
  </r>
  <r>
    <n v="97"/>
    <x v="44"/>
    <s v="2017-12-01 -&gt; 2017-12-15"/>
    <n v="0"/>
    <n v="0"/>
    <n v="61.13"/>
    <n v="0"/>
    <d v="2017-12-01T00:00:00"/>
  </r>
  <r>
    <n v="98"/>
    <x v="44"/>
    <s v="2017-12-04 -&gt; 2017-12-30"/>
    <n v="0"/>
    <n v="0"/>
    <n v="62.87"/>
    <n v="0"/>
    <d v="2017-12-04T00:00:00"/>
  </r>
  <r>
    <n v="99"/>
    <x v="45"/>
    <s v="2017-12-04 -&gt; 2017-12-06"/>
    <n v="0"/>
    <n v="0"/>
    <n v="65.06"/>
    <n v="0"/>
    <d v="2017-12-04T00:00:00"/>
  </r>
  <r>
    <n v="100"/>
    <x v="45"/>
    <s v="2017-12-06 -&gt; 2017-12-28"/>
    <n v="0"/>
    <n v="0"/>
    <n v="65.52"/>
    <n v="0"/>
    <d v="2017-12-06T00:00:00"/>
  </r>
  <r>
    <n v="101"/>
    <x v="46"/>
    <s v="2017-12-01 -&gt; 2017-12-15"/>
    <n v="0"/>
    <n v="0"/>
    <n v="65.510000000000005"/>
    <n v="0"/>
    <d v="2017-12-01T00:00:00"/>
  </r>
  <r>
    <n v="102"/>
    <x v="46"/>
    <s v="2017-12-15 -&gt; 2017-12-27"/>
    <n v="0"/>
    <n v="0"/>
    <n v="66.78"/>
    <n v="0"/>
    <d v="2017-12-15T00:00:00"/>
  </r>
  <r>
    <n v="103"/>
    <x v="47"/>
    <s v="2017-12-01 -&gt; 2017-12-18"/>
    <n v="0"/>
    <n v="0"/>
    <n v="69.39"/>
    <n v="0"/>
    <d v="2017-12-01T00:00:00"/>
  </r>
  <r>
    <n v="104"/>
    <x v="47"/>
    <s v="2017-12-10 -&gt; 2017-12-26"/>
    <n v="0"/>
    <n v="0"/>
    <n v="70.56"/>
    <n v="0"/>
    <d v="2017-12-10T00:00:00"/>
  </r>
  <r>
    <n v="105"/>
    <x v="48"/>
    <s v="2017-12-01 -&gt; 2017-12-12"/>
    <n v="0"/>
    <n v="0"/>
    <n v="21.35"/>
    <n v="49.68"/>
    <d v="2017-12-01T00:00:00"/>
  </r>
  <r>
    <n v="106"/>
    <x v="48"/>
    <s v="2017-12-01 -&gt; 2017-12-09"/>
    <n v="0"/>
    <n v="0"/>
    <n v="71.14"/>
    <n v="0"/>
    <d v="2017-12-01T00:00:00"/>
  </r>
  <r>
    <n v="107"/>
    <x v="49"/>
    <s v="2017-12-01 -&gt; 2017-12-30"/>
    <n v="0"/>
    <n v="0"/>
    <n v="72.489999999999995"/>
    <n v="0"/>
    <d v="2017-12-01T00:00:00"/>
  </r>
  <r>
    <n v="108"/>
    <x v="49"/>
    <s v="2017-12-01 -&gt; 2017-12-30"/>
    <n v="0"/>
    <n v="0"/>
    <n v="73.27"/>
    <n v="0"/>
    <d v="2017-12-01T00:00:00"/>
  </r>
  <r>
    <n v="109"/>
    <x v="50"/>
    <s v="2017-12-01 -&gt; 2017-12-30"/>
    <n v="0"/>
    <n v="0"/>
    <n v="73.53"/>
    <n v="0"/>
    <d v="2017-12-01T00:00:00"/>
  </r>
  <r>
    <n v="110"/>
    <x v="50"/>
    <s v="2017-12-01 -&gt; 2017-12-22"/>
    <n v="0"/>
    <n v="0"/>
    <n v="75.239999999999995"/>
    <n v="0"/>
    <d v="2017-12-01T00:00:00"/>
  </r>
  <r>
    <n v="111"/>
    <x v="51"/>
    <s v="2017-12-27 -&gt; 2017-12-30"/>
    <n v="0"/>
    <n v="0"/>
    <n v="75.77"/>
    <n v="0"/>
    <d v="2017-12-27T00:00:00"/>
  </r>
  <r>
    <n v="112"/>
    <x v="51"/>
    <s v="2017-12-03 -&gt; 2017-12-15"/>
    <n v="0"/>
    <n v="0"/>
    <n v="75.2"/>
    <n v="0"/>
    <d v="2017-12-03T00:00:00"/>
  </r>
  <r>
    <n v="113"/>
    <x v="52"/>
    <s v="2017-12-01 -&gt; 2017-12-03"/>
    <n v="0"/>
    <n v="0"/>
    <n v="77.819999999999993"/>
    <n v="0"/>
    <d v="2017-12-01T00:00:00"/>
  </r>
  <r>
    <n v="114"/>
    <x v="52"/>
    <s v="2017-12-01 -&gt; 2017-12-07"/>
    <n v="0"/>
    <n v="0"/>
    <n v="78.27"/>
    <n v="0"/>
    <d v="2017-12-01T00:00:00"/>
  </r>
  <r>
    <n v="115"/>
    <x v="53"/>
    <s v="2017-12-01 -&gt; 2017-12-19"/>
    <n v="0"/>
    <n v="78.5"/>
    <n v="0"/>
    <n v="0"/>
    <d v="2017-12-01T00:00:00"/>
  </r>
  <r>
    <n v="116"/>
    <x v="53"/>
    <s v="2017-12-01 -&gt; 2017-12-19"/>
    <n v="0"/>
    <n v="0"/>
    <n v="79.010000000000005"/>
    <n v="0"/>
    <d v="2017-12-01T00:00:00"/>
  </r>
  <r>
    <n v="117"/>
    <x v="54"/>
    <s v="2017-12-12 -&gt; 2017-12-16"/>
    <n v="0"/>
    <n v="0"/>
    <n v="79.33"/>
    <n v="0"/>
    <d v="2017-12-12T00:00:00"/>
  </r>
  <r>
    <n v="118"/>
    <x v="54"/>
    <s v="2017-12-26 -&gt; 2017-12-30"/>
    <n v="0"/>
    <n v="0"/>
    <n v="80.540000000000006"/>
    <n v="0"/>
    <d v="2017-12-26T00:00:00"/>
  </r>
  <r>
    <n v="119"/>
    <x v="55"/>
    <s v="2017-12-01 -&gt; 2017-12-25"/>
    <n v="0"/>
    <n v="0"/>
    <n v="81.06"/>
    <n v="0"/>
    <d v="2017-12-01T00:00:00"/>
  </r>
  <r>
    <n v="120"/>
    <x v="55"/>
    <s v="2017-12-21 -&gt; 2017-12-30"/>
    <n v="0"/>
    <n v="0"/>
    <n v="83.37"/>
    <n v="0"/>
    <d v="2017-12-21T00:00:00"/>
  </r>
  <r>
    <n v="121"/>
    <x v="56"/>
    <s v="2017-12-11 -&gt; 2017-12-31"/>
    <n v="0"/>
    <n v="84.81"/>
    <n v="0"/>
    <n v="0.31"/>
    <d v="2017-12-11T00:00:00"/>
  </r>
  <r>
    <n v="122"/>
    <x v="56"/>
    <s v="2017-12-29 -&gt; 2017-12-30"/>
    <n v="0"/>
    <n v="0"/>
    <n v="86.13"/>
    <n v="0"/>
    <d v="2017-12-29T00:00:00"/>
  </r>
  <r>
    <n v="123"/>
    <x v="57"/>
    <s v="2017-12-04 -&gt; 2017-12-17"/>
    <n v="0"/>
    <n v="0"/>
    <n v="86.5"/>
    <n v="0"/>
    <d v="2017-12-04T00:00:00"/>
  </r>
  <r>
    <n v="124"/>
    <x v="57"/>
    <s v="2017-12-01 -&gt; 2017-12-28"/>
    <n v="0"/>
    <n v="87.7"/>
    <n v="0"/>
    <n v="0"/>
    <d v="2017-12-01T00:00:00"/>
  </r>
  <r>
    <n v="125"/>
    <x v="58"/>
    <s v="2017-12-01 -&gt; 2017-12-31"/>
    <n v="0"/>
    <n v="87.93"/>
    <n v="0"/>
    <n v="0"/>
    <d v="2017-12-01T00:00:00"/>
  </r>
  <r>
    <n v="126"/>
    <x v="58"/>
    <s v="2017-12-01 -&gt; 2017-12-05"/>
    <n v="0"/>
    <n v="0"/>
    <n v="89.58"/>
    <n v="0"/>
    <d v="2017-12-01T00:00:00"/>
  </r>
  <r>
    <n v="127"/>
    <x v="59"/>
    <s v="2017-12-05 -&gt; 2017-12-30"/>
    <n v="0"/>
    <n v="0"/>
    <n v="91.98"/>
    <n v="0"/>
    <d v="2017-12-05T00:00:00"/>
  </r>
  <r>
    <n v="128"/>
    <x v="59"/>
    <s v="2017-12-22 -&gt; 2017-12-30"/>
    <n v="0"/>
    <n v="0"/>
    <n v="97.14"/>
    <n v="0"/>
    <d v="2017-12-22T00:00:00"/>
  </r>
  <r>
    <n v="129"/>
    <x v="60"/>
    <s v="2017-12-01 -&gt; 2017-12-10"/>
    <n v="0"/>
    <n v="0"/>
    <n v="98.35"/>
    <n v="0"/>
    <d v="2017-12-01T00:00:00"/>
  </r>
  <r>
    <n v="130"/>
    <x v="60"/>
    <s v="2017-12-01 -&gt; 2017-12-05"/>
    <n v="0"/>
    <n v="0"/>
    <n v="98.78"/>
    <n v="0"/>
    <d v="2017-12-01T00:00:00"/>
  </r>
  <r>
    <n v="131"/>
    <x v="61"/>
    <s v="2017-12-21 -&gt; 2017-12-31"/>
    <n v="0"/>
    <n v="0"/>
    <n v="101.05"/>
    <n v="0"/>
    <d v="2017-12-21T00:00:00"/>
  </r>
  <r>
    <n v="132"/>
    <x v="61"/>
    <s v="2017-12-14 -&gt; 2017-12-16"/>
    <n v="0"/>
    <n v="0"/>
    <n v="0"/>
    <n v="204.03"/>
    <d v="2017-12-14T00:00:00"/>
  </r>
  <r>
    <n v="133"/>
    <x v="62"/>
    <s v="2017-12-04 -&gt; 2017-12-13"/>
    <n v="0"/>
    <n v="0"/>
    <n v="96.24"/>
    <n v="5.28"/>
    <d v="2017-12-04T00:00:00"/>
  </r>
  <r>
    <n v="134"/>
    <x v="62"/>
    <s v="2017-12-28 -&gt; 2017-12-31"/>
    <n v="74.84"/>
    <n v="0"/>
    <n v="29.57"/>
    <n v="0"/>
    <d v="2017-12-28T00:00:00"/>
  </r>
  <r>
    <n v="135"/>
    <x v="63"/>
    <s v="2017-12-07 -&gt; 2017-12-20"/>
    <n v="0"/>
    <n v="0"/>
    <n v="60.53"/>
    <n v="44.7"/>
    <d v="2017-12-07T00:00:00"/>
  </r>
  <r>
    <n v="136"/>
    <x v="63"/>
    <s v="2017-12-01 -&gt; 2017-12-27"/>
    <n v="0"/>
    <n v="0"/>
    <n v="107.93"/>
    <n v="0"/>
    <d v="2017-12-01T00:00:00"/>
  </r>
  <r>
    <n v="137"/>
    <x v="64"/>
    <s v="2017-12-01 -&gt; 2017-12-25"/>
    <n v="0"/>
    <n v="0"/>
    <n v="110.99"/>
    <n v="0"/>
    <d v="2017-12-01T00:00:00"/>
  </r>
  <r>
    <n v="138"/>
    <x v="64"/>
    <s v="2017-12-26 -&gt; 2017-12-30"/>
    <n v="0"/>
    <n v="0"/>
    <n v="112.18"/>
    <n v="0"/>
    <d v="2017-12-26T00:00:00"/>
  </r>
  <r>
    <n v="139"/>
    <x v="65"/>
    <s v="2017-12-09 -&gt; 2017-12-19"/>
    <n v="0"/>
    <n v="0"/>
    <n v="113.5"/>
    <n v="0"/>
    <d v="2017-12-09T00:00:00"/>
  </r>
  <r>
    <n v="140"/>
    <x v="65"/>
    <s v="2017-12-01 -&gt; 2017-12-30"/>
    <n v="0"/>
    <n v="0"/>
    <n v="116.89"/>
    <n v="0"/>
    <d v="2017-12-01T00:00:00"/>
  </r>
  <r>
    <n v="141"/>
    <x v="66"/>
    <s v="2017-12-07 -&gt; 2017-12-31"/>
    <n v="0"/>
    <n v="24.83"/>
    <n v="91.92"/>
    <n v="1.87"/>
    <d v="2017-12-07T00:00:00"/>
  </r>
  <r>
    <n v="142"/>
    <x v="66"/>
    <s v="2017-12-01 -&gt; 2017-12-16"/>
    <n v="0"/>
    <n v="0"/>
    <n v="119.31"/>
    <n v="0"/>
    <d v="2017-12-01T00:00:00"/>
  </r>
  <r>
    <n v="143"/>
    <x v="67"/>
    <s v="2017-12-11 -&gt; 2017-12-30"/>
    <n v="0"/>
    <n v="0"/>
    <n v="120.41"/>
    <n v="0"/>
    <d v="2017-12-11T00:00:00"/>
  </r>
  <r>
    <n v="144"/>
    <x v="67"/>
    <s v="2017-12-01 -&gt; 2017-12-11"/>
    <n v="0"/>
    <n v="0"/>
    <n v="121.48"/>
    <n v="0"/>
    <d v="2017-12-01T00:00:00"/>
  </r>
  <r>
    <n v="145"/>
    <x v="68"/>
    <s v="2017-12-01 -&gt; 2017-12-30"/>
    <n v="0"/>
    <n v="1.83"/>
    <n v="121.44"/>
    <n v="0"/>
    <d v="2017-12-01T00:00:00"/>
  </r>
  <r>
    <n v="146"/>
    <x v="68"/>
    <s v="2017-12-11 -&gt; 2017-12-28"/>
    <n v="0"/>
    <n v="100.61"/>
    <n v="0"/>
    <n v="28.38"/>
    <d v="2017-12-11T00:00:00"/>
  </r>
  <r>
    <n v="147"/>
    <x v="69"/>
    <s v="2017-12-01 -&gt; 2017-12-31"/>
    <n v="0"/>
    <n v="46.56"/>
    <n v="83.41"/>
    <n v="0"/>
    <d v="2017-12-01T00:00:00"/>
  </r>
  <r>
    <n v="148"/>
    <x v="69"/>
    <s v="2017-12-20 -&gt; 2017-12-30"/>
    <n v="0"/>
    <n v="0"/>
    <n v="132.12"/>
    <n v="0"/>
    <d v="2017-12-20T00:00:00"/>
  </r>
  <r>
    <n v="149"/>
    <x v="70"/>
    <s v="2017-12-01 -&gt; 2017-12-23"/>
    <n v="0"/>
    <n v="0"/>
    <n v="132.28"/>
    <n v="0"/>
    <d v="2017-12-01T00:00:00"/>
  </r>
  <r>
    <n v="150"/>
    <x v="70"/>
    <s v="2017-12-08 -&gt; 2017-12-30"/>
    <n v="0"/>
    <n v="5.41"/>
    <n v="121.3"/>
    <n v="10.29"/>
    <d v="2017-12-08T00:00:00"/>
  </r>
  <r>
    <n v="151"/>
    <x v="71"/>
    <s v="2017-12-01 -&gt; 2017-12-17"/>
    <n v="0"/>
    <n v="0"/>
    <n v="137.46"/>
    <n v="0"/>
    <d v="2017-12-01T00:00:00"/>
  </r>
  <r>
    <n v="152"/>
    <x v="71"/>
    <s v="2017-12-20 -&gt; 2017-12-30"/>
    <n v="0"/>
    <n v="0"/>
    <n v="139.82"/>
    <n v="0"/>
    <d v="2017-12-20T00:00:00"/>
  </r>
  <r>
    <n v="153"/>
    <x v="72"/>
    <s v="2017-12-01 -&gt; 2017-12-09"/>
    <n v="0"/>
    <n v="0"/>
    <n v="138.77000000000001"/>
    <n v="0"/>
    <d v="2017-12-01T00:00:00"/>
  </r>
  <r>
    <n v="154"/>
    <x v="72"/>
    <s v="2017-12-30 -&gt; 2017-12-31"/>
    <n v="0"/>
    <n v="70.569999999999993"/>
    <n v="72.23"/>
    <n v="0"/>
    <d v="2017-12-30T00:00:00"/>
  </r>
  <r>
    <n v="155"/>
    <x v="73"/>
    <s v="2017-12-01 -&gt; 2017-12-12"/>
    <n v="0"/>
    <n v="0"/>
    <n v="143.87"/>
    <n v="0"/>
    <d v="2017-12-01T00:00:00"/>
  </r>
  <r>
    <n v="156"/>
    <x v="73"/>
    <s v="2017-12-05 -&gt; 2017-12-24"/>
    <n v="0"/>
    <n v="0"/>
    <n v="145.86000000000001"/>
    <n v="0"/>
    <d v="2017-12-05T00:00:00"/>
  </r>
  <r>
    <n v="157"/>
    <x v="74"/>
    <s v="2017-12-12 -&gt; 2017-12-30"/>
    <n v="0"/>
    <n v="0"/>
    <n v="146.53"/>
    <n v="0.31"/>
    <d v="2017-12-12T00:00:00"/>
  </r>
  <r>
    <n v="158"/>
    <x v="74"/>
    <s v="2017-12-01 -&gt; 2017-12-11"/>
    <n v="0"/>
    <n v="0"/>
    <n v="146.97999999999999"/>
    <n v="0"/>
    <d v="2017-12-01T00:00:00"/>
  </r>
  <r>
    <n v="159"/>
    <x v="75"/>
    <s v="2017-12-17 -&gt; 2017-12-30"/>
    <n v="0"/>
    <n v="0"/>
    <n v="156.59"/>
    <n v="0"/>
    <d v="2017-12-17T00:00:00"/>
  </r>
  <r>
    <n v="160"/>
    <x v="75"/>
    <s v="2017-12-02 -&gt; 2017-12-30"/>
    <n v="0"/>
    <n v="49.72"/>
    <n v="107.23"/>
    <n v="0"/>
    <d v="2017-12-02T00:00:00"/>
  </r>
  <r>
    <n v="161"/>
    <x v="76"/>
    <s v="2017-12-01 -&gt; 2017-12-25"/>
    <n v="0"/>
    <n v="0"/>
    <n v="160.80000000000001"/>
    <n v="0.31"/>
    <d v="2017-12-01T00:00:00"/>
  </r>
  <r>
    <n v="162"/>
    <x v="76"/>
    <s v="2017-12-01 -&gt; 2017-12-30"/>
    <n v="0"/>
    <n v="0"/>
    <n v="161.51"/>
    <n v="0"/>
    <d v="2017-12-01T00:00:00"/>
  </r>
  <r>
    <n v="163"/>
    <x v="77"/>
    <s v="2017-12-02 -&gt; 2017-12-13"/>
    <n v="0"/>
    <n v="4.84"/>
    <n v="157.72"/>
    <n v="0"/>
    <d v="2017-12-02T00:00:00"/>
  </r>
  <r>
    <n v="164"/>
    <x v="77"/>
    <s v="2017-12-29 -&gt; 2017-12-30"/>
    <n v="0"/>
    <n v="8.2899999999999991"/>
    <n v="156.16"/>
    <n v="0"/>
    <d v="2017-12-29T00:00:00"/>
  </r>
  <r>
    <n v="165"/>
    <x v="78"/>
    <s v="2017-12-01 -&gt; 2017-12-19"/>
    <n v="0"/>
    <n v="0"/>
    <n v="164.6"/>
    <n v="0"/>
    <d v="2017-12-01T00:00:00"/>
  </r>
  <r>
    <n v="166"/>
    <x v="78"/>
    <s v="2017-12-15 -&gt; 2017-12-29"/>
    <n v="0"/>
    <n v="0"/>
    <n v="167.46"/>
    <n v="1.87"/>
    <d v="2017-12-15T00:00:00"/>
  </r>
  <r>
    <n v="167"/>
    <x v="79"/>
    <s v="2017-12-01 -&gt; 2017-12-30"/>
    <n v="0"/>
    <n v="0"/>
    <n v="169.98"/>
    <n v="0"/>
    <d v="2017-12-01T00:00:00"/>
  </r>
  <r>
    <n v="168"/>
    <x v="79"/>
    <s v="2017-12-21 -&gt; 2017-12-29"/>
    <n v="0"/>
    <n v="0"/>
    <n v="172.24"/>
    <n v="0"/>
    <d v="2017-12-21T00:00:00"/>
  </r>
  <r>
    <n v="169"/>
    <x v="80"/>
    <s v="2017-12-01 -&gt; 2017-12-11"/>
    <n v="170.76"/>
    <n v="0"/>
    <n v="0"/>
    <n v="0"/>
    <d v="2017-12-01T00:00:00"/>
  </r>
  <r>
    <n v="170"/>
    <x v="80"/>
    <s v="2017-12-01 -&gt; 2017-12-21"/>
    <n v="139.34"/>
    <n v="0"/>
    <n v="38.46"/>
    <n v="0"/>
    <d v="2017-12-01T00:00:00"/>
  </r>
  <r>
    <n v="171"/>
    <x v="81"/>
    <s v="2017-12-01 -&gt; 2017-12-25"/>
    <n v="0"/>
    <n v="0"/>
    <n v="177.51"/>
    <n v="0"/>
    <d v="2017-12-01T00:00:00"/>
  </r>
  <r>
    <n v="172"/>
    <x v="81"/>
    <s v="2017-12-10 -&gt; 2017-12-19"/>
    <n v="0"/>
    <n v="0"/>
    <n v="179.61"/>
    <n v="0"/>
    <d v="2017-12-10T00:00:00"/>
  </r>
  <r>
    <n v="173"/>
    <x v="82"/>
    <s v="2017-12-19 -&gt; 2017-12-31"/>
    <n v="0"/>
    <n v="3.5"/>
    <n v="178.5"/>
    <n v="0"/>
    <d v="2017-12-19T00:00:00"/>
  </r>
  <r>
    <n v="174"/>
    <x v="82"/>
    <s v="2017-12-27 -&gt; 2017-12-30"/>
    <n v="0"/>
    <n v="97.25"/>
    <n v="90.62"/>
    <n v="0"/>
    <d v="2017-12-27T00:00:00"/>
  </r>
  <r>
    <n v="175"/>
    <x v="83"/>
    <s v="2017-12-01 -&gt; 2017-12-31"/>
    <n v="0"/>
    <n v="0"/>
    <n v="187.1"/>
    <n v="0"/>
    <d v="2017-12-01T00:00:00"/>
  </r>
  <r>
    <n v="176"/>
    <x v="83"/>
    <s v="2017-12-01 -&gt; 2017-12-31"/>
    <n v="0"/>
    <n v="192.96"/>
    <n v="0"/>
    <n v="0"/>
    <d v="2017-12-01T00:00:00"/>
  </r>
  <r>
    <n v="177"/>
    <x v="84"/>
    <s v="2017-12-01 -&gt; 2017-12-31"/>
    <n v="0"/>
    <n v="0"/>
    <n v="179.89"/>
    <n v="13.08"/>
    <d v="2017-12-01T00:00:00"/>
  </r>
  <r>
    <n v="178"/>
    <x v="84"/>
    <s v="2017-12-04 -&gt; 2017-12-07"/>
    <n v="0"/>
    <n v="192.45"/>
    <n v="0"/>
    <n v="0"/>
    <d v="2017-12-04T00:00:00"/>
  </r>
  <r>
    <n v="179"/>
    <x v="85"/>
    <s v="2017-12-01 -&gt; 2017-12-15"/>
    <n v="0"/>
    <n v="0"/>
    <n v="192.59"/>
    <n v="0"/>
    <d v="2017-12-01T00:00:00"/>
  </r>
  <r>
    <n v="180"/>
    <x v="85"/>
    <s v="2017-12-01 -&gt; 2017-12-29"/>
    <n v="0"/>
    <n v="0"/>
    <n v="200.83"/>
    <n v="0"/>
    <d v="2017-12-01T00:00:00"/>
  </r>
  <r>
    <n v="181"/>
    <x v="86"/>
    <s v="2017-12-01 -&gt; 2017-12-27"/>
    <n v="0"/>
    <n v="0"/>
    <n v="210.43"/>
    <n v="0"/>
    <d v="2017-12-01T00:00:00"/>
  </r>
  <r>
    <n v="182"/>
    <x v="86"/>
    <s v="2017-12-13 -&gt; 2017-12-30"/>
    <n v="0"/>
    <n v="0"/>
    <n v="212.94"/>
    <n v="0"/>
    <d v="2017-12-13T00:00:00"/>
  </r>
  <r>
    <n v="183"/>
    <x v="87"/>
    <s v="2017-12-15 -&gt; 2017-12-25"/>
    <n v="0"/>
    <n v="0"/>
    <n v="214.48"/>
    <n v="0"/>
    <d v="2017-12-15T00:00:00"/>
  </r>
  <r>
    <n v="184"/>
    <x v="87"/>
    <s v="2017-12-01 -&gt; 2017-12-08"/>
    <n v="0"/>
    <n v="0"/>
    <n v="65.89"/>
    <n v="152.68"/>
    <d v="2017-12-01T00:00:00"/>
  </r>
  <r>
    <n v="185"/>
    <x v="88"/>
    <s v="2017-12-18 -&gt; 2017-12-30"/>
    <n v="0"/>
    <n v="0"/>
    <n v="231.98"/>
    <n v="0"/>
    <d v="2017-12-18T00:00:00"/>
  </r>
  <r>
    <n v="186"/>
    <x v="88"/>
    <s v="2017-12-06 -&gt; 2017-12-29"/>
    <n v="89.71"/>
    <n v="0"/>
    <n v="142.31"/>
    <n v="0"/>
    <d v="2017-12-06T00:00:00"/>
  </r>
  <r>
    <n v="187"/>
    <x v="89"/>
    <s v="2017-12-11 -&gt; 2017-12-29"/>
    <n v="0"/>
    <n v="0"/>
    <n v="236.69"/>
    <n v="0"/>
    <d v="2017-12-11T00:00:00"/>
  </r>
  <r>
    <n v="188"/>
    <x v="89"/>
    <s v="2017-12-01 -&gt; 2017-12-11"/>
    <n v="0"/>
    <n v="0"/>
    <n v="238.18"/>
    <n v="0"/>
    <d v="2017-12-01T00:00:00"/>
  </r>
  <r>
    <n v="189"/>
    <x v="90"/>
    <s v="2017-12-15 -&gt; 2017-12-27"/>
    <n v="0"/>
    <n v="0"/>
    <n v="243.22"/>
    <n v="0"/>
    <d v="2017-12-15T00:00:00"/>
  </r>
  <r>
    <n v="190"/>
    <x v="90"/>
    <s v="2017-12-01 -&gt; 2017-12-30"/>
    <n v="0"/>
    <n v="0"/>
    <n v="243.02"/>
    <n v="0"/>
    <d v="2017-12-01T00:00:00"/>
  </r>
  <r>
    <n v="191"/>
    <x v="91"/>
    <s v="2017-12-01 -&gt; 2017-12-31"/>
    <n v="0"/>
    <n v="0"/>
    <n v="245.75"/>
    <n v="0"/>
    <d v="2017-12-01T00:00:00"/>
  </r>
  <r>
    <n v="192"/>
    <x v="91"/>
    <s v="2017-12-01 -&gt; 2017-12-18"/>
    <n v="246.13"/>
    <n v="0"/>
    <n v="0"/>
    <n v="0"/>
    <d v="2017-12-01T00:00:00"/>
  </r>
  <r>
    <n v="193"/>
    <x v="92"/>
    <s v="2017-12-12 -&gt; 2017-12-30"/>
    <n v="0"/>
    <n v="0"/>
    <n v="248.85"/>
    <n v="0"/>
    <d v="2017-12-12T00:00:00"/>
  </r>
  <r>
    <n v="194"/>
    <x v="92"/>
    <s v="2017-12-01 -&gt; 2017-12-07"/>
    <n v="0"/>
    <n v="252.21"/>
    <n v="0"/>
    <n v="0"/>
    <d v="2017-12-01T00:00:00"/>
  </r>
  <r>
    <n v="195"/>
    <x v="93"/>
    <s v="2017-12-16 -&gt; 2017-12-30"/>
    <n v="0"/>
    <n v="0"/>
    <n v="264.76"/>
    <n v="0"/>
    <d v="2017-12-16T00:00:00"/>
  </r>
  <r>
    <n v="196"/>
    <x v="93"/>
    <s v="2017-12-01 -&gt; 2017-12-23"/>
    <n v="0"/>
    <n v="0"/>
    <n v="266.3"/>
    <n v="0"/>
    <d v="2017-12-01T00:00:00"/>
  </r>
  <r>
    <n v="197"/>
    <x v="94"/>
    <s v="2017-12-01 -&gt; 2017-12-29"/>
    <n v="0"/>
    <n v="0"/>
    <n v="269.45999999999998"/>
    <n v="0"/>
    <d v="2017-12-01T00:00:00"/>
  </r>
  <r>
    <n v="198"/>
    <x v="94"/>
    <s v="2017-12-01 -&gt; 2017-12-18"/>
    <n v="0"/>
    <n v="0"/>
    <n v="270.02"/>
    <n v="0"/>
    <d v="2017-12-01T00:00:00"/>
  </r>
  <r>
    <n v="199"/>
    <x v="95"/>
    <s v="2017-12-01 -&gt; 2017-12-30"/>
    <n v="0"/>
    <n v="95.01"/>
    <n v="177.66"/>
    <n v="0"/>
    <d v="2017-12-01T00:00:00"/>
  </r>
  <r>
    <n v="200"/>
    <x v="95"/>
    <s v="2017-12-15 -&gt; 2017-12-21"/>
    <n v="0"/>
    <n v="0"/>
    <n v="271.29000000000002"/>
    <n v="1.88"/>
    <d v="2017-12-15T00:00:00"/>
  </r>
  <r>
    <n v="201"/>
    <x v="96"/>
    <s v="2017-12-01 -&gt; 2017-12-20"/>
    <n v="0"/>
    <n v="0"/>
    <n v="277.77999999999997"/>
    <n v="0"/>
    <d v="2017-12-01T00:00:00"/>
  </r>
  <r>
    <n v="202"/>
    <x v="96"/>
    <s v="2017-12-01 -&gt; 2017-12-22"/>
    <n v="0"/>
    <n v="0"/>
    <n v="279.47000000000003"/>
    <n v="0"/>
    <d v="2017-12-01T00:00:00"/>
  </r>
  <r>
    <n v="203"/>
    <x v="97"/>
    <s v="2017-12-20 -&gt; 2017-12-25"/>
    <n v="0"/>
    <n v="0"/>
    <n v="0"/>
    <n v="75.180000000000007"/>
    <d v="2017-12-20T00:00:00"/>
  </r>
  <r>
    <n v="204"/>
    <x v="97"/>
    <s v="2017-12-01 -&gt; 2017-12-30"/>
    <n v="0"/>
    <n v="127.97"/>
    <n v="153.83000000000001"/>
    <n v="0"/>
    <d v="2017-12-01T00:00:00"/>
  </r>
  <r>
    <n v="205"/>
    <x v="98"/>
    <s v="2017-12-01 -&gt; 2017-12-11"/>
    <n v="0"/>
    <n v="0"/>
    <n v="282.8"/>
    <n v="0"/>
    <d v="2017-12-01T00:00:00"/>
  </r>
  <r>
    <n v="206"/>
    <x v="98"/>
    <s v="2017-12-06 -&gt; 2017-12-23"/>
    <n v="0"/>
    <n v="0"/>
    <n v="285.45999999999998"/>
    <n v="0"/>
    <d v="2017-12-06T00:00:00"/>
  </r>
  <r>
    <n v="207"/>
    <x v="99"/>
    <s v="2017-12-10 -&gt; 2017-12-30"/>
    <n v="0"/>
    <n v="0"/>
    <n v="291.49"/>
    <n v="0"/>
    <d v="2017-12-10T00:00:00"/>
  </r>
  <r>
    <n v="208"/>
    <x v="99"/>
    <s v="2017-12-21 -&gt; 2017-12-27"/>
    <n v="0"/>
    <n v="0"/>
    <n v="285.27"/>
    <n v="9.19"/>
    <d v="2017-12-21T00:00:00"/>
  </r>
  <r>
    <n v="209"/>
    <x v="100"/>
    <s v="2017-12-13 -&gt; 2017-12-30"/>
    <n v="0"/>
    <n v="0"/>
    <n v="302.52"/>
    <n v="0"/>
    <d v="2017-12-13T00:00:00"/>
  </r>
  <r>
    <n v="210"/>
    <x v="100"/>
    <s v="2017-12-01 -&gt; 2017-12-17"/>
    <n v="0"/>
    <n v="0"/>
    <n v="305.73"/>
    <n v="0"/>
    <d v="2017-12-01T00:00:00"/>
  </r>
  <r>
    <n v="211"/>
    <x v="101"/>
    <s v="2017-12-23 -&gt; 2017-12-30"/>
    <n v="0"/>
    <n v="0"/>
    <n v="52.39"/>
    <n v="14.76"/>
    <d v="2017-12-23T00:00:00"/>
  </r>
  <r>
    <n v="212"/>
    <x v="101"/>
    <s v="2017-12-23 -&gt; 2017-12-27"/>
    <n v="0"/>
    <n v="1.75"/>
    <n v="310.11"/>
    <n v="0"/>
    <d v="2017-12-23T00:00:00"/>
  </r>
  <r>
    <n v="213"/>
    <x v="102"/>
    <s v="2017-12-18 -&gt; 2017-12-27"/>
    <n v="0"/>
    <n v="0"/>
    <n v="311.39999999999998"/>
    <n v="0"/>
    <d v="2017-12-18T00:00:00"/>
  </r>
  <r>
    <n v="214"/>
    <x v="102"/>
    <s v="2017-12-18 -&gt; 2017-12-27"/>
    <n v="0"/>
    <n v="0"/>
    <n v="311.32"/>
    <n v="0"/>
    <d v="2017-12-18T00:00:00"/>
  </r>
  <r>
    <n v="215"/>
    <x v="103"/>
    <s v="2017-12-22 -&gt; 2017-12-28"/>
    <n v="0"/>
    <n v="0"/>
    <n v="65.13"/>
    <n v="0"/>
    <d v="2017-12-22T00:00:00"/>
  </r>
  <r>
    <n v="216"/>
    <x v="103"/>
    <s v="2017-12-11 -&gt; 2017-12-27"/>
    <n v="0"/>
    <n v="0"/>
    <n v="310.36"/>
    <n v="0"/>
    <d v="2017-12-11T00:00:00"/>
  </r>
  <r>
    <n v="217"/>
    <x v="104"/>
    <s v="2017-12-05 -&gt; 2017-12-27"/>
    <n v="0"/>
    <n v="0"/>
    <n v="0"/>
    <n v="64.13"/>
    <d v="2017-12-05T00:00:00"/>
  </r>
  <r>
    <n v="218"/>
    <x v="104"/>
    <s v="2017-12-13 -&gt; 2017-12-27"/>
    <n v="0"/>
    <n v="0"/>
    <n v="310.33"/>
    <n v="0"/>
    <d v="2017-12-13T00:00:00"/>
  </r>
  <r>
    <n v="219"/>
    <x v="105"/>
    <s v="2017-12-22 -&gt; 2017-12-29"/>
    <n v="0"/>
    <n v="0"/>
    <n v="62.34"/>
    <n v="0"/>
    <d v="2017-12-22T00:00:00"/>
  </r>
  <r>
    <n v="220"/>
    <x v="105"/>
    <s v="2017-12-07 -&gt; 2017-12-27"/>
    <n v="0"/>
    <n v="0"/>
    <n v="310.01"/>
    <n v="0"/>
    <d v="2017-12-07T00:00:00"/>
  </r>
  <r>
    <n v="221"/>
    <x v="105"/>
    <s v="2017-12-12 -&gt; 2017-12-25"/>
    <n v="0"/>
    <n v="8.27"/>
    <n v="301.72000000000003"/>
    <n v="0"/>
    <d v="2017-12-12T00:00:00"/>
  </r>
  <r>
    <n v="222"/>
    <x v="105"/>
    <s v="2017-12-19 -&gt; 2017-12-29"/>
    <n v="0"/>
    <n v="0"/>
    <n v="312.99"/>
    <n v="0"/>
    <d v="2017-12-19T00:00:00"/>
  </r>
  <r>
    <n v="223"/>
    <x v="105"/>
    <s v="2017-12-13 -&gt; 2017-12-30"/>
    <n v="0"/>
    <n v="0"/>
    <n v="312.48"/>
    <n v="0"/>
    <d v="2017-12-13T00:00:00"/>
  </r>
  <r>
    <n v="224"/>
    <x v="105"/>
    <s v="2017-12-07 -&gt; 2017-12-19"/>
    <n v="0"/>
    <n v="10.44"/>
    <n v="300.81"/>
    <n v="0"/>
    <d v="2017-12-07T00:00:00"/>
  </r>
  <r>
    <n v="225"/>
    <x v="105"/>
    <s v="2017-12-11 -&gt; 2017-12-29"/>
    <n v="0"/>
    <n v="0"/>
    <n v="312.25"/>
    <n v="0"/>
    <d v="2017-12-11T00:00:00"/>
  </r>
  <r>
    <n v="226"/>
    <x v="105"/>
    <s v="2017-12-01 -&gt; 2017-12-22"/>
    <n v="0"/>
    <n v="0"/>
    <n v="290.75"/>
    <n v="28.19"/>
    <d v="2017-12-01T00:00:00"/>
  </r>
  <r>
    <n v="227"/>
    <x v="105"/>
    <s v="2017-12-05 -&gt; 2017-12-28"/>
    <n v="0"/>
    <n v="0"/>
    <n v="0"/>
    <n v="57.98"/>
    <d v="2017-12-05T00:00:00"/>
  </r>
  <r>
    <n v="228"/>
    <x v="105"/>
    <s v="2017-12-01 -&gt; 2017-12-30"/>
    <n v="0"/>
    <n v="0"/>
    <n v="328.67"/>
    <n v="0"/>
    <d v="2017-12-01T00:00:00"/>
  </r>
  <r>
    <n v="229"/>
    <x v="105"/>
    <s v="2017-12-01 -&gt; 2017-12-29"/>
    <n v="0"/>
    <n v="0"/>
    <n v="331.34"/>
    <n v="0.31"/>
    <d v="2017-12-01T00:00:00"/>
  </r>
  <r>
    <n v="230"/>
    <x v="106"/>
    <s v="2017-12-01 -&gt; 2017-12-13"/>
    <n v="330.83"/>
    <n v="0"/>
    <n v="0"/>
    <n v="0"/>
    <d v="2017-12-01T00:00:00"/>
  </r>
  <r>
    <n v="231"/>
    <x v="107"/>
    <s v="2017-12-01 -&gt; 2017-12-17"/>
    <n v="0"/>
    <n v="0"/>
    <n v="334.37"/>
    <n v="0"/>
    <d v="2017-12-01T00:00:00"/>
  </r>
  <r>
    <n v="232"/>
    <x v="107"/>
    <s v="2017-12-05 -&gt; 2017-12-30"/>
    <n v="0"/>
    <n v="0"/>
    <n v="339.49"/>
    <n v="0"/>
    <d v="2017-12-05T00:00:00"/>
  </r>
  <r>
    <n v="233"/>
    <x v="108"/>
    <s v="2017-12-01 -&gt; 2017-12-21"/>
    <n v="0"/>
    <n v="0"/>
    <n v="341.89"/>
    <n v="0"/>
    <d v="2017-12-01T00:00:00"/>
  </r>
  <r>
    <n v="234"/>
    <x v="108"/>
    <s v="2017-12-01 -&gt; 2017-12-31"/>
    <n v="342.5"/>
    <n v="0"/>
    <n v="0"/>
    <n v="0"/>
    <d v="2017-12-01T00:00:00"/>
  </r>
  <r>
    <n v="235"/>
    <x v="109"/>
    <s v="2017-12-01 -&gt; 2017-12-15"/>
    <n v="0"/>
    <n v="0"/>
    <n v="349.6"/>
    <n v="0"/>
    <d v="2017-12-01T00:00:00"/>
  </r>
  <r>
    <n v="236"/>
    <x v="109"/>
    <s v="2017-12-01 -&gt; 2017-12-26"/>
    <n v="0"/>
    <n v="0"/>
    <n v="350.66"/>
    <n v="0"/>
    <d v="2017-12-01T00:00:00"/>
  </r>
  <r>
    <n v="237"/>
    <x v="110"/>
    <s v="2017-12-01 -&gt; 2017-12-18"/>
    <n v="0"/>
    <n v="0"/>
    <n v="355.26"/>
    <n v="0"/>
    <d v="2017-12-01T00:00:00"/>
  </r>
  <r>
    <n v="238"/>
    <x v="110"/>
    <s v="2017-12-22 -&gt; 2017-12-29"/>
    <n v="0"/>
    <n v="0"/>
    <n v="51.19"/>
    <n v="0"/>
    <d v="2017-12-22T00:00:00"/>
  </r>
  <r>
    <n v="239"/>
    <x v="111"/>
    <s v="2017-12-01 -&gt; 2017-12-31"/>
    <n v="0"/>
    <n v="0"/>
    <n v="359.32"/>
    <n v="0"/>
    <d v="2017-12-01T00:00:00"/>
  </r>
  <r>
    <n v="240"/>
    <x v="111"/>
    <s v="2017-12-01 -&gt; 2017-12-31"/>
    <n v="0"/>
    <n v="0"/>
    <n v="360.11"/>
    <n v="0.31"/>
    <d v="2017-12-01T00:00:00"/>
  </r>
  <r>
    <n v="241"/>
    <x v="112"/>
    <s v="2017-12-01 -&gt; 2017-12-23"/>
    <n v="362.68"/>
    <n v="0"/>
    <n v="0"/>
    <n v="0"/>
    <d v="2017-12-01T00:00:00"/>
  </r>
  <r>
    <n v="242"/>
    <x v="112"/>
    <s v="2017-12-01 -&gt; 2017-12-11"/>
    <n v="0"/>
    <n v="373.21"/>
    <n v="0"/>
    <n v="0"/>
    <d v="2017-12-01T00:00:00"/>
  </r>
  <r>
    <n v="243"/>
    <x v="113"/>
    <s v="2017-12-06 -&gt; 2017-12-17"/>
    <n v="0"/>
    <n v="379.28"/>
    <n v="0"/>
    <n v="0"/>
    <d v="2017-12-06T00:00:00"/>
  </r>
  <r>
    <n v="244"/>
    <x v="113"/>
    <s v="2017-12-07 -&gt; 2017-12-09"/>
    <n v="0"/>
    <n v="0"/>
    <n v="47.31"/>
    <n v="0"/>
    <d v="2017-12-07T00:00:00"/>
  </r>
  <r>
    <n v="245"/>
    <x v="114"/>
    <s v="2017-12-15 -&gt; 2017-12-27"/>
    <n v="0"/>
    <n v="0"/>
    <n v="384.19"/>
    <n v="0"/>
    <d v="2017-12-15T00:00:00"/>
  </r>
  <r>
    <n v="246"/>
    <x v="114"/>
    <s v="2017-12-01 -&gt; 2017-12-31"/>
    <n v="0"/>
    <n v="383.27"/>
    <n v="0"/>
    <n v="0"/>
    <d v="2017-12-01T00:00:00"/>
  </r>
  <r>
    <n v="247"/>
    <x v="115"/>
    <s v="2017-12-01 -&gt; 2017-12-31"/>
    <n v="0"/>
    <n v="216"/>
    <n v="169.81"/>
    <n v="0"/>
    <d v="2017-12-01T00:00:00"/>
  </r>
  <r>
    <n v="248"/>
    <x v="115"/>
    <s v="2017-12-07 -&gt; 2017-12-29"/>
    <n v="0"/>
    <n v="0"/>
    <n v="0"/>
    <n v="41.3"/>
    <d v="2017-12-07T00:00:00"/>
  </r>
  <r>
    <n v="249"/>
    <x v="116"/>
    <s v="2017-12-22 -&gt; 2017-12-28"/>
    <n v="0"/>
    <n v="0"/>
    <n v="39.74"/>
    <n v="0"/>
    <d v="2017-12-22T00:00:00"/>
  </r>
  <r>
    <n v="250"/>
    <x v="116"/>
    <s v="2017-12-01 -&gt; 2017-12-16"/>
    <n v="0"/>
    <n v="386.11"/>
    <n v="0"/>
    <n v="0"/>
    <d v="2017-12-01T00:00:00"/>
  </r>
  <r>
    <n v="251"/>
    <x v="117"/>
    <s v="2017-12-22 -&gt; 2017-12-27"/>
    <n v="0"/>
    <n v="0"/>
    <n v="39.56"/>
    <n v="0"/>
    <d v="2017-12-22T00:00:00"/>
  </r>
  <r>
    <n v="252"/>
    <x v="117"/>
    <s v="2017-12-20 -&gt; 2017-12-26"/>
    <n v="0"/>
    <n v="0"/>
    <n v="389.36"/>
    <n v="0"/>
    <d v="2017-12-20T00:00:00"/>
  </r>
  <r>
    <n v="253"/>
    <x v="118"/>
    <s v="2017-12-01 -&gt; 2017-12-27"/>
    <n v="0"/>
    <n v="172.79"/>
    <n v="240.49"/>
    <n v="0"/>
    <d v="2017-12-01T00:00:00"/>
  </r>
  <r>
    <n v="254"/>
    <x v="118"/>
    <s v="2017-12-01 -&gt; 2017-12-31"/>
    <n v="302.88"/>
    <n v="15.64"/>
    <n v="99.26"/>
    <n v="0"/>
    <d v="2017-12-01T00:00:00"/>
  </r>
  <r>
    <n v="255"/>
    <x v="119"/>
    <s v="2017-12-22 -&gt; 2017-12-29"/>
    <n v="0"/>
    <n v="0"/>
    <n v="36.42"/>
    <n v="0"/>
    <d v="2017-12-22T00:00:00"/>
  </r>
  <r>
    <n v="256"/>
    <x v="119"/>
    <s v="2017-12-22 -&gt; 2017-12-30"/>
    <n v="0"/>
    <n v="0"/>
    <n v="35.99"/>
    <n v="0"/>
    <d v="2017-12-22T00:00:00"/>
  </r>
  <r>
    <n v="257"/>
    <x v="120"/>
    <s v="2017-12-01 -&gt; 2017-12-27"/>
    <n v="0"/>
    <n v="418.24"/>
    <n v="0"/>
    <n v="0"/>
    <d v="2017-12-01T00:00:00"/>
  </r>
  <r>
    <n v="258"/>
    <x v="120"/>
    <s v="2017-12-22 -&gt; 2017-12-31"/>
    <n v="0"/>
    <n v="0"/>
    <n v="422.78"/>
    <n v="0"/>
    <d v="2017-12-22T00:00:00"/>
  </r>
  <r>
    <n v="259"/>
    <x v="121"/>
    <s v="2017-12-01 -&gt; 2017-12-27"/>
    <n v="0"/>
    <n v="0"/>
    <n v="420.82"/>
    <n v="0"/>
    <d v="2017-12-01T00:00:00"/>
  </r>
  <r>
    <n v="260"/>
    <x v="121"/>
    <s v="2017-12-01 -&gt; 2017-12-14"/>
    <n v="0"/>
    <n v="193.11"/>
    <n v="115.78"/>
    <n v="119.33"/>
    <d v="2017-12-01T00:00:00"/>
  </r>
  <r>
    <n v="261"/>
    <x v="122"/>
    <s v="2017-12-01 -&gt; 2017-12-30"/>
    <n v="0"/>
    <n v="0"/>
    <n v="430.7"/>
    <n v="0"/>
    <d v="2017-12-01T00:00:00"/>
  </r>
  <r>
    <n v="262"/>
    <x v="122"/>
    <s v="2017-12-01 -&gt; 2017-12-29"/>
    <n v="0"/>
    <n v="0"/>
    <n v="451.88"/>
    <n v="0"/>
    <d v="2017-12-01T00:00:00"/>
  </r>
  <r>
    <n v="263"/>
    <x v="123"/>
    <s v="2017-12-01 -&gt; 2017-12-16"/>
    <n v="0"/>
    <n v="0"/>
    <n v="451.48"/>
    <n v="0"/>
    <d v="2017-12-01T00:00:00"/>
  </r>
  <r>
    <n v="264"/>
    <x v="123"/>
    <s v="2017-12-01 -&gt; 2017-12-28"/>
    <n v="0"/>
    <n v="88.88"/>
    <n v="374.38"/>
    <n v="0"/>
    <d v="2017-12-01T00:00:00"/>
  </r>
  <r>
    <n v="265"/>
    <x v="124"/>
    <s v="2017-12-01 -&gt; 2017-12-15"/>
    <n v="0"/>
    <n v="462.46"/>
    <n v="0"/>
    <n v="0"/>
    <d v="2017-12-01T00:00:00"/>
  </r>
  <r>
    <n v="266"/>
    <x v="124"/>
    <s v="2017-12-01 -&gt; 2017-12-25"/>
    <n v="0"/>
    <n v="0"/>
    <n v="463.91"/>
    <n v="0"/>
    <d v="2017-12-01T00:00:00"/>
  </r>
  <r>
    <n v="267"/>
    <x v="125"/>
    <s v="2017-12-14 -&gt; 2017-12-19"/>
    <n v="0"/>
    <n v="0"/>
    <n v="0"/>
    <n v="28.99"/>
    <d v="2017-12-14T00:00:00"/>
  </r>
  <r>
    <n v="268"/>
    <x v="125"/>
    <s v="2017-12-24 -&gt; 2017-12-27"/>
    <n v="0"/>
    <n v="0"/>
    <n v="470.19"/>
    <n v="0"/>
    <d v="2017-12-24T00:00:00"/>
  </r>
  <r>
    <n v="269"/>
    <x v="126"/>
    <s v="2017-12-12 -&gt; 2017-12-31"/>
    <n v="0"/>
    <n v="0"/>
    <n v="469.01"/>
    <n v="0"/>
    <d v="2017-12-12T00:00:00"/>
  </r>
  <r>
    <n v="270"/>
    <x v="126"/>
    <s v="2017-12-05 -&gt; 2017-12-29"/>
    <n v="96.05"/>
    <n v="336.93"/>
    <n v="34.97"/>
    <n v="0"/>
    <d v="2017-12-05T00:00:00"/>
  </r>
  <r>
    <n v="271"/>
    <x v="127"/>
    <s v="2017-12-06 -&gt; 2017-12-26"/>
    <n v="0"/>
    <n v="0"/>
    <n v="0"/>
    <n v="26.8"/>
    <d v="2017-12-06T00:00:00"/>
  </r>
  <r>
    <n v="272"/>
    <x v="127"/>
    <s v="2017-12-05 -&gt; 2017-12-28"/>
    <n v="0"/>
    <n v="0"/>
    <n v="468.29"/>
    <n v="0"/>
    <d v="2017-12-05T00:00:00"/>
  </r>
  <r>
    <n v="273"/>
    <x v="128"/>
    <s v="2017-12-07 -&gt; 2017-12-27"/>
    <n v="0"/>
    <n v="34.979999999999997"/>
    <n v="433.83"/>
    <n v="0"/>
    <d v="2017-12-07T00:00:00"/>
  </r>
  <r>
    <n v="274"/>
    <x v="128"/>
    <s v="2017-12-09 -&gt; 2017-12-31"/>
    <n v="386.84"/>
    <n v="0"/>
    <n v="96.27"/>
    <n v="0"/>
    <d v="2017-12-09T00:00:00"/>
  </r>
  <r>
    <n v="275"/>
    <x v="129"/>
    <s v="2017-12-01 -&gt; 2017-12-30"/>
    <n v="0"/>
    <n v="0"/>
    <n v="485.57"/>
    <n v="0"/>
    <d v="2017-12-01T00:00:00"/>
  </r>
  <r>
    <n v="276"/>
    <x v="129"/>
    <s v="2017-12-19 -&gt; 2017-12-30"/>
    <n v="0"/>
    <n v="0"/>
    <n v="0"/>
    <n v="26"/>
    <d v="2017-12-19T00:00:00"/>
  </r>
  <r>
    <n v="277"/>
    <x v="130"/>
    <s v="2017-12-01 -&gt; 2017-12-29"/>
    <n v="0"/>
    <n v="0"/>
    <n v="511.51"/>
    <n v="0"/>
    <d v="2017-12-01T00:00:00"/>
  </r>
  <r>
    <n v="278"/>
    <x v="130"/>
    <s v="2017-12-01 -&gt; 2017-12-30"/>
    <n v="0"/>
    <n v="105.97"/>
    <n v="408.64"/>
    <n v="0.99"/>
    <d v="2017-12-01T00:00:00"/>
  </r>
  <r>
    <n v="279"/>
    <x v="131"/>
    <s v="2017-12-14 -&gt; 2017-12-28"/>
    <n v="0"/>
    <n v="509.52"/>
    <n v="33.47"/>
    <n v="0"/>
    <d v="2017-12-14T00:00:00"/>
  </r>
  <r>
    <n v="280"/>
    <x v="131"/>
    <s v="2017-12-01 -&gt; 2017-12-30"/>
    <n v="0"/>
    <n v="0"/>
    <n v="539.13"/>
    <n v="9.69"/>
    <d v="2017-12-01T00:00:00"/>
  </r>
  <r>
    <n v="281"/>
    <x v="132"/>
    <s v="2017-12-01 -&gt; 2017-12-29"/>
    <n v="0"/>
    <n v="264.29000000000002"/>
    <n v="367.12"/>
    <n v="0"/>
    <d v="2017-12-01T00:00:00"/>
  </r>
  <r>
    <n v="282"/>
    <x v="132"/>
    <s v="2017-12-16 -&gt; 2017-12-31"/>
    <n v="0"/>
    <n v="3.14"/>
    <n v="685.76"/>
    <n v="0"/>
    <d v="2017-12-16T00:00:00"/>
  </r>
  <r>
    <n v="283"/>
    <x v="133"/>
    <s v="2017-12-15 -&gt; 2017-12-29"/>
    <n v="0"/>
    <n v="0"/>
    <n v="699.81"/>
    <n v="0"/>
    <d v="2017-12-15T00:00:00"/>
  </r>
  <r>
    <n v="284"/>
    <x v="133"/>
    <s v="2017-12-01 -&gt; 2017-12-31"/>
    <n v="0"/>
    <n v="46.53"/>
    <n v="694.21"/>
    <n v="0"/>
    <d v="2017-12-01T00:00:00"/>
  </r>
  <r>
    <n v="285"/>
    <x v="134"/>
    <s v="2017-12-05 -&gt; 2017-12-31"/>
    <n v="0"/>
    <n v="0"/>
    <n v="743.39"/>
    <n v="0"/>
    <d v="2017-12-05T00:00:00"/>
  </r>
  <r>
    <n v="286"/>
    <x v="134"/>
    <s v="2017-12-01 -&gt; 2017-12-30"/>
    <n v="0"/>
    <n v="0"/>
    <n v="743.58"/>
    <n v="0"/>
    <d v="2017-12-01T00:00:00"/>
  </r>
  <r>
    <n v="287"/>
    <x v="135"/>
    <s v="2017-12-01 -&gt; 2017-12-23"/>
    <n v="0"/>
    <n v="743.79"/>
    <n v="0"/>
    <n v="0"/>
    <d v="2017-12-01T00:00:00"/>
  </r>
  <r>
    <n v="288"/>
    <x v="135"/>
    <s v="2017-12-01 -&gt; 2017-12-24"/>
    <n v="0"/>
    <n v="399.4"/>
    <n v="369.64"/>
    <n v="0"/>
    <d v="2017-12-01T00:00:00"/>
  </r>
  <r>
    <n v="289"/>
    <x v="136"/>
    <s v="2017-12-01 -&gt; 2017-12-21"/>
    <n v="0"/>
    <n v="0"/>
    <n v="0"/>
    <n v="23.31"/>
    <d v="2017-12-01T00:00:00"/>
  </r>
  <r>
    <n v="290"/>
    <x v="136"/>
    <s v="2017-12-01 -&gt; 2017-12-30"/>
    <n v="0"/>
    <n v="0"/>
    <n v="780.93"/>
    <n v="0"/>
    <d v="2017-12-01T00:00:00"/>
  </r>
  <r>
    <n v="291"/>
    <x v="137"/>
    <s v="2017-12-01 -&gt; 2017-12-30"/>
    <n v="0"/>
    <n v="0"/>
    <n v="787.07"/>
    <n v="0"/>
    <d v="2017-12-01T00:00:00"/>
  </r>
  <r>
    <n v="292"/>
    <x v="137"/>
    <s v="2017-12-19 -&gt; 2017-12-27"/>
    <n v="0"/>
    <n v="789.76"/>
    <n v="0"/>
    <n v="0"/>
    <d v="2017-12-19T00:00:00"/>
  </r>
  <r>
    <n v="293"/>
    <x v="138"/>
    <s v="2017-12-05 -&gt; 2017-12-22"/>
    <n v="0"/>
    <n v="0"/>
    <n v="791.07"/>
    <n v="0"/>
    <d v="2017-12-05T00:00:00"/>
  </r>
  <r>
    <n v="294"/>
    <x v="138"/>
    <s v="2017-12-28 -&gt; 2017-12-29"/>
    <n v="0"/>
    <n v="0"/>
    <n v="815.29"/>
    <n v="0"/>
    <d v="2017-12-28T00:00:00"/>
  </r>
  <r>
    <n v="295"/>
    <x v="139"/>
    <s v="2017-12-22 -&gt; 2017-12-30"/>
    <n v="0"/>
    <n v="0"/>
    <n v="20.79"/>
    <n v="0"/>
    <d v="2017-12-22T00:00:00"/>
  </r>
  <r>
    <n v="296"/>
    <x v="139"/>
    <s v="2017-12-01 -&gt; 2017-12-30"/>
    <n v="0"/>
    <n v="0"/>
    <n v="0"/>
    <n v="20.190000000000001"/>
    <d v="2017-12-01T00:00:00"/>
  </r>
  <r>
    <n v="297"/>
    <x v="140"/>
    <s v="2017-12-01 -&gt; 2017-12-26"/>
    <n v="0"/>
    <n v="0"/>
    <n v="0"/>
    <n v="20.03"/>
    <d v="2017-12-01T00:00:00"/>
  </r>
  <r>
    <n v="298"/>
    <x v="140"/>
    <s v="2017-12-01 -&gt; 2017-12-27"/>
    <n v="0"/>
    <n v="768.42"/>
    <n v="89.31"/>
    <n v="0"/>
    <d v="2017-12-01T00:00:00"/>
  </r>
  <r>
    <n v="299"/>
    <x v="141"/>
    <s v="2017-12-01 -&gt; 2017-12-30"/>
    <n v="0"/>
    <n v="772.85"/>
    <n v="126.21"/>
    <n v="0"/>
    <d v="2017-12-01T00:00:00"/>
  </r>
  <r>
    <n v="300"/>
    <x v="141"/>
    <s v="2017-12-22 -&gt; 2017-12-30"/>
    <n v="0"/>
    <n v="0"/>
    <n v="18.579999999999998"/>
    <n v="0"/>
    <d v="2017-12-22T00:00:00"/>
  </r>
  <r>
    <n v="301"/>
    <x v="142"/>
    <s v="2017-12-09 -&gt; 2017-12-21"/>
    <n v="0"/>
    <n v="0"/>
    <n v="0"/>
    <n v="18.329999999999998"/>
    <d v="2017-12-09T00:00:00"/>
  </r>
  <r>
    <n v="302"/>
    <x v="142"/>
    <s v="2017-12-29 -&gt; 2017-12-30"/>
    <n v="0"/>
    <n v="0"/>
    <n v="17.54"/>
    <n v="0"/>
    <d v="2017-12-29T00:00:00"/>
  </r>
  <r>
    <n v="303"/>
    <x v="143"/>
    <s v="2017-12-22 -&gt; 2017-12-30"/>
    <n v="0"/>
    <n v="0"/>
    <n v="16.28"/>
    <n v="0"/>
    <d v="2017-12-22T00:00:00"/>
  </r>
  <r>
    <n v="304"/>
    <x v="143"/>
    <s v="2017-12-01 -&gt; 2017-12-30"/>
    <n v="0"/>
    <n v="0"/>
    <n v="912.63"/>
    <n v="0"/>
    <d v="2017-12-01T00:00:00"/>
  </r>
  <r>
    <n v="305"/>
    <x v="144"/>
    <s v="2017-12-12 -&gt; 2017-12-27"/>
    <n v="389.43"/>
    <n v="264.39"/>
    <n v="281.8"/>
    <n v="0"/>
    <d v="2017-12-12T00:00:00"/>
  </r>
  <r>
    <n v="306"/>
    <x v="144"/>
    <s v="2017-12-01 -&gt; 2017-12-29"/>
    <n v="0"/>
    <n v="0"/>
    <n v="951.01"/>
    <n v="0"/>
    <d v="2017-12-01T00:00:00"/>
  </r>
  <r>
    <n v="307"/>
    <x v="145"/>
    <s v="2017-12-01 -&gt; 2017-12-30"/>
    <n v="0"/>
    <n v="0"/>
    <n v="1013.89"/>
    <n v="0"/>
    <d v="2017-12-01T00:00:00"/>
  </r>
  <r>
    <n v="308"/>
    <x v="145"/>
    <s v="2017-12-01 -&gt; 2017-12-27"/>
    <n v="0"/>
    <n v="0"/>
    <n v="1012.94"/>
    <n v="8.8000000000000007"/>
    <d v="2017-12-01T00:00:00"/>
  </r>
  <r>
    <n v="309"/>
    <x v="146"/>
    <s v="2017-12-06 -&gt; 2017-12-30"/>
    <n v="0"/>
    <n v="0"/>
    <n v="0"/>
    <n v="15.54"/>
    <d v="2017-12-06T00:00:00"/>
  </r>
  <r>
    <n v="310"/>
    <x v="146"/>
    <s v="2017-12-01 -&gt; 2017-12-28"/>
    <n v="0"/>
    <n v="0"/>
    <n v="871.33"/>
    <n v="164.55"/>
    <d v="2017-12-01T00:00:00"/>
  </r>
  <r>
    <n v="311"/>
    <x v="147"/>
    <s v="2017-12-01 -&gt; 2017-12-23"/>
    <n v="0"/>
    <n v="101.15"/>
    <n v="881.68"/>
    <n v="62.08"/>
    <d v="2017-12-01T00:00:00"/>
  </r>
  <r>
    <n v="312"/>
    <x v="147"/>
    <s v="2017-12-01 -&gt; 2017-12-31"/>
    <n v="0"/>
    <n v="0"/>
    <n v="0"/>
    <n v="14.41"/>
    <d v="2017-12-01T00:00:00"/>
  </r>
  <r>
    <n v="313"/>
    <x v="148"/>
    <s v="2017-12-12 -&gt; 2017-12-28"/>
    <n v="0"/>
    <n v="1171.3800000000001"/>
    <n v="0"/>
    <n v="0"/>
    <d v="2017-12-12T00:00:00"/>
  </r>
  <r>
    <n v="314"/>
    <x v="148"/>
    <s v="2017-12-26 -&gt; 2017-12-29"/>
    <n v="0"/>
    <n v="0"/>
    <n v="13.97"/>
    <n v="0"/>
    <d v="2017-12-26T00:00:00"/>
  </r>
  <r>
    <n v="315"/>
    <x v="149"/>
    <s v="2017-12-01 -&gt; 2017-12-30"/>
    <n v="0"/>
    <n v="0"/>
    <n v="1170.8"/>
    <n v="0"/>
    <d v="2017-12-01T00:00:00"/>
  </r>
  <r>
    <n v="316"/>
    <x v="149"/>
    <s v="2017-12-28 -&gt; 2017-12-30"/>
    <n v="0"/>
    <n v="0"/>
    <n v="0"/>
    <n v="13.46"/>
    <d v="2017-12-28T00:00:00"/>
  </r>
  <r>
    <n v="317"/>
    <x v="150"/>
    <s v="2017-12-04 -&gt; 2017-12-21"/>
    <n v="0"/>
    <n v="0"/>
    <n v="0"/>
    <n v="13.37"/>
    <d v="2017-12-04T00:00:00"/>
  </r>
  <r>
    <n v="318"/>
    <x v="150"/>
    <s v="2017-12-22 -&gt; 2017-12-28"/>
    <n v="0"/>
    <n v="0"/>
    <n v="13.17"/>
    <n v="0"/>
    <d v="2017-12-22T00:00:00"/>
  </r>
  <r>
    <n v="319"/>
    <x v="151"/>
    <s v="2017-12-09 -&gt; 2017-12-17"/>
    <n v="0"/>
    <n v="1168.26"/>
    <n v="0"/>
    <n v="0"/>
    <d v="2017-12-09T00:00:00"/>
  </r>
  <r>
    <n v="320"/>
    <x v="151"/>
    <s v="2017-12-11 -&gt; 2017-12-12"/>
    <n v="0"/>
    <n v="0"/>
    <n v="0"/>
    <n v="12.74"/>
    <d v="2017-12-11T00:00:00"/>
  </r>
  <r>
    <n v="321"/>
    <x v="152"/>
    <s v="2017-12-01 -&gt; 2017-12-28"/>
    <n v="0"/>
    <n v="0"/>
    <n v="0"/>
    <n v="11.88"/>
    <d v="2017-12-01T00:00:00"/>
  </r>
  <r>
    <n v="322"/>
    <x v="152"/>
    <s v="2017-12-08 -&gt; 2017-12-27"/>
    <n v="0"/>
    <n v="0"/>
    <n v="0"/>
    <n v="11.54"/>
    <d v="2017-12-08T00:00:00"/>
  </r>
  <r>
    <n v="323"/>
    <x v="153"/>
    <s v="2017-12-22 -&gt; 2017-12-27"/>
    <n v="0"/>
    <n v="0"/>
    <n v="11.41"/>
    <n v="0"/>
    <d v="2017-12-22T00:00:00"/>
  </r>
  <r>
    <n v="324"/>
    <x v="153"/>
    <s v="2017-12-01 -&gt; 2017-12-27"/>
    <n v="0"/>
    <n v="0"/>
    <n v="1131.69"/>
    <n v="51.23"/>
    <d v="2017-12-01T00:00:00"/>
  </r>
  <r>
    <n v="325"/>
    <x v="154"/>
    <s v="2017-12-01 -&gt; 2017-12-30"/>
    <n v="0"/>
    <n v="0"/>
    <n v="1356.93"/>
    <n v="0"/>
    <d v="2017-12-01T00:00:00"/>
  </r>
  <r>
    <n v="326"/>
    <x v="154"/>
    <s v="2017-12-11 -&gt; 2017-12-28"/>
    <n v="0"/>
    <n v="0"/>
    <n v="0"/>
    <n v="10.93"/>
    <d v="2017-12-11T00:00:00"/>
  </r>
  <r>
    <n v="327"/>
    <x v="155"/>
    <s v="2017-12-01 -&gt; 2017-12-25"/>
    <n v="0"/>
    <n v="1472.29"/>
    <n v="0"/>
    <n v="0"/>
    <d v="2017-12-01T00:00:00"/>
  </r>
  <r>
    <n v="328"/>
    <x v="155"/>
    <s v="2017-12-14 -&gt; 2017-12-14"/>
    <n v="0"/>
    <n v="0"/>
    <n v="0"/>
    <n v="10.26"/>
    <d v="2017-12-14T00:00:00"/>
  </r>
  <r>
    <n v="329"/>
    <x v="156"/>
    <s v="2017-12-01 -&gt; 2017-12-23"/>
    <n v="0"/>
    <n v="0"/>
    <n v="1506.3"/>
    <n v="0"/>
    <d v="2017-12-01T00:00:00"/>
  </r>
  <r>
    <n v="330"/>
    <x v="156"/>
    <s v="2017-12-29 -&gt; 2017-12-30"/>
    <n v="0"/>
    <n v="0"/>
    <n v="0"/>
    <n v="9.7200000000000006"/>
    <d v="2017-12-29T00:00:00"/>
  </r>
  <r>
    <n v="331"/>
    <x v="157"/>
    <s v="2017-12-01 -&gt; 2017-12-30"/>
    <n v="0"/>
    <n v="0"/>
    <n v="1561.1"/>
    <n v="0"/>
    <d v="2017-12-01T00:00:00"/>
  </r>
  <r>
    <n v="332"/>
    <x v="157"/>
    <s v="2017-12-22 -&gt; 2017-12-29"/>
    <n v="0"/>
    <n v="0"/>
    <n v="8.86"/>
    <n v="0"/>
    <d v="2017-12-22T00:00:00"/>
  </r>
  <r>
    <n v="333"/>
    <x v="158"/>
    <s v="2017-12-02 -&gt; 2017-12-24"/>
    <n v="0"/>
    <n v="875.59"/>
    <n v="686.3"/>
    <n v="0"/>
    <d v="2017-12-02T00:00:00"/>
  </r>
  <r>
    <n v="334"/>
    <x v="158"/>
    <s v="2017-12-28 -&gt; 2017-12-28"/>
    <n v="0"/>
    <n v="0"/>
    <n v="8.5500000000000007"/>
    <n v="0"/>
    <d v="2017-12-28T00:00:00"/>
  </r>
  <r>
    <n v="335"/>
    <x v="159"/>
    <s v="2017-12-25 -&gt; 2017-12-28"/>
    <n v="0"/>
    <n v="0"/>
    <n v="0"/>
    <n v="8.15"/>
    <d v="2017-12-25T00:00:00"/>
  </r>
  <r>
    <n v="336"/>
    <x v="159"/>
    <s v="2017-12-02 -&gt; 2017-12-11"/>
    <n v="0"/>
    <n v="0"/>
    <n v="0"/>
    <n v="8.07"/>
    <d v="2017-12-02T00:00:00"/>
  </r>
  <r>
    <n v="337"/>
    <x v="160"/>
    <s v="2017-12-06 -&gt; 2017-12-22"/>
    <n v="0"/>
    <n v="0"/>
    <n v="0"/>
    <n v="7.78"/>
    <d v="2017-12-06T00:00:00"/>
  </r>
  <r>
    <n v="338"/>
    <x v="160"/>
    <s v="2017-12-12 -&gt; 2017-12-30"/>
    <n v="0"/>
    <n v="0"/>
    <n v="0"/>
    <n v="7.78"/>
    <d v="2017-12-12T00:00:00"/>
  </r>
  <r>
    <n v="339"/>
    <x v="161"/>
    <s v="2017-12-19 -&gt; 2017-12-26"/>
    <n v="0"/>
    <n v="0"/>
    <n v="0"/>
    <n v="7.51"/>
    <d v="2017-12-19T00:00:00"/>
  </r>
  <r>
    <n v="340"/>
    <x v="161"/>
    <s v="2017-12-18 -&gt; 2017-12-28"/>
    <n v="0"/>
    <n v="0"/>
    <n v="0"/>
    <n v="7.19"/>
    <d v="2017-12-18T00:00:00"/>
  </r>
  <r>
    <n v="341"/>
    <x v="162"/>
    <s v="2017-12-06 -&gt; 2017-12-18"/>
    <n v="0"/>
    <n v="0"/>
    <n v="0"/>
    <n v="6.89"/>
    <d v="2017-12-06T00:00:00"/>
  </r>
  <r>
    <n v="342"/>
    <x v="162"/>
    <s v="2017-12-19 -&gt; 2017-12-31"/>
    <n v="0"/>
    <n v="22.16"/>
    <n v="1566.32"/>
    <n v="0"/>
    <d v="2017-12-19T00:00:00"/>
  </r>
  <r>
    <n v="343"/>
    <x v="163"/>
    <s v="2017-12-01 -&gt; 2017-12-29"/>
    <n v="0"/>
    <n v="1268.3499999999999"/>
    <n v="391.21"/>
    <n v="0"/>
    <d v="2017-12-01T00:00:00"/>
  </r>
  <r>
    <n v="344"/>
    <x v="163"/>
    <s v="2017-12-01 -&gt; 2017-12-29"/>
    <n v="0"/>
    <n v="0"/>
    <n v="0"/>
    <n v="6.54"/>
    <d v="2017-12-01T00:00:00"/>
  </r>
  <r>
    <n v="345"/>
    <x v="164"/>
    <s v="2017-12-27 -&gt; 2017-12-27"/>
    <n v="0"/>
    <n v="0"/>
    <n v="0"/>
    <n v="5.92"/>
    <d v="2017-12-27T00:00:00"/>
  </r>
  <r>
    <n v="346"/>
    <x v="164"/>
    <s v="2017-12-22 -&gt; 2017-12-30"/>
    <n v="0"/>
    <n v="0"/>
    <n v="5.84"/>
    <n v="0"/>
    <d v="2017-12-22T00:00:00"/>
  </r>
  <r>
    <n v="347"/>
    <x v="165"/>
    <s v="2017-12-22 -&gt; 2017-12-23"/>
    <n v="0"/>
    <n v="0"/>
    <n v="5.78"/>
    <n v="0"/>
    <d v="2017-12-22T00:00:00"/>
  </r>
  <r>
    <n v="348"/>
    <x v="165"/>
    <s v="2017-12-04 -&gt; 2017-12-31"/>
    <n v="0"/>
    <n v="0"/>
    <n v="0"/>
    <n v="5.61"/>
    <d v="2017-12-04T00:00:00"/>
  </r>
  <r>
    <n v="349"/>
    <x v="166"/>
    <s v="2017-12-23 -&gt; 2017-12-24"/>
    <n v="0"/>
    <n v="0"/>
    <n v="0"/>
    <n v="5.33"/>
    <d v="2017-12-23T00:00:00"/>
  </r>
  <r>
    <n v="350"/>
    <x v="166"/>
    <s v="2017-12-21 -&gt; 2017-12-22"/>
    <n v="0"/>
    <n v="0"/>
    <n v="0"/>
    <n v="5.32"/>
    <d v="2017-12-21T00:00:00"/>
  </r>
  <r>
    <n v="351"/>
    <x v="167"/>
    <s v="2017-12-12 -&gt; 2017-12-21"/>
    <n v="0"/>
    <n v="0"/>
    <n v="0"/>
    <n v="5.31"/>
    <d v="2017-12-12T00:00:00"/>
  </r>
  <r>
    <n v="352"/>
    <x v="167"/>
    <s v="2017-12-01 -&gt; 2017-12-29"/>
    <n v="0"/>
    <n v="625.6"/>
    <n v="1363.14"/>
    <n v="0"/>
    <d v="2017-12-01T00:00:00"/>
  </r>
  <r>
    <n v="353"/>
    <x v="168"/>
    <s v="2017-12-01 -&gt; 2017-12-30"/>
    <n v="0"/>
    <n v="0"/>
    <n v="0"/>
    <n v="5"/>
    <d v="2017-12-01T00:00:00"/>
  </r>
  <r>
    <n v="354"/>
    <x v="168"/>
    <s v="2017-12-01 -&gt; 2017-12-31"/>
    <n v="0"/>
    <n v="0"/>
    <n v="0"/>
    <n v="4.8899999999999997"/>
    <d v="2017-12-01T00:00:00"/>
  </r>
  <r>
    <n v="355"/>
    <x v="169"/>
    <s v="2017-12-11 -&gt; 2017-12-29"/>
    <n v="0"/>
    <n v="0"/>
    <n v="0"/>
    <n v="4.67"/>
    <d v="2017-12-11T00:00:00"/>
  </r>
  <r>
    <n v="356"/>
    <x v="169"/>
    <s v="2017-12-04 -&gt; 2017-12-21"/>
    <n v="0"/>
    <n v="0"/>
    <n v="0"/>
    <n v="4.66"/>
    <d v="2017-12-04T00:00:00"/>
  </r>
  <r>
    <n v="357"/>
    <x v="170"/>
    <s v="2017-12-07 -&gt; 2017-12-11"/>
    <n v="0"/>
    <n v="0"/>
    <n v="0"/>
    <n v="4.3499999999999996"/>
    <d v="2017-12-07T00:00:00"/>
  </r>
  <r>
    <n v="358"/>
    <x v="170"/>
    <s v="2017-12-07 -&gt; 2017-12-14"/>
    <n v="0"/>
    <n v="0"/>
    <n v="0"/>
    <n v="4.3499999999999996"/>
    <d v="2017-12-07T00:00:00"/>
  </r>
  <r>
    <n v="359"/>
    <x v="171"/>
    <s v="2017-12-04 -&gt; 2017-12-07"/>
    <n v="0"/>
    <n v="0"/>
    <n v="0"/>
    <n v="4.3499999999999996"/>
    <d v="2017-12-04T00:00:00"/>
  </r>
  <r>
    <n v="360"/>
    <x v="171"/>
    <s v="2017-12-01 -&gt; 2017-12-03"/>
    <n v="0"/>
    <n v="0"/>
    <n v="0"/>
    <n v="4.34"/>
    <d v="2017-12-01T00:00:00"/>
  </r>
  <r>
    <n v="361"/>
    <x v="172"/>
    <s v="2017-12-01 -&gt; 2017-12-31"/>
    <n v="0"/>
    <n v="0"/>
    <n v="2071.8200000000002"/>
    <n v="0"/>
    <d v="2017-12-01T00:00:00"/>
  </r>
  <r>
    <n v="362"/>
    <x v="172"/>
    <s v="2017-12-30 -&gt; 2017-12-30"/>
    <n v="0"/>
    <n v="0"/>
    <n v="0"/>
    <n v="4.08"/>
    <d v="2017-12-30T00:00:00"/>
  </r>
  <r>
    <n v="363"/>
    <x v="173"/>
    <s v="2017-12-22 -&gt; 2017-12-27"/>
    <n v="0"/>
    <n v="0"/>
    <n v="0"/>
    <n v="4.07"/>
    <d v="2017-12-22T00:00:00"/>
  </r>
  <r>
    <n v="364"/>
    <x v="173"/>
    <s v="2017-12-06 -&gt; 2017-12-24"/>
    <n v="0"/>
    <n v="0"/>
    <n v="0"/>
    <n v="4.0599999999999996"/>
    <d v="2017-12-06T00:00:00"/>
  </r>
  <r>
    <n v="365"/>
    <x v="174"/>
    <s v="2017-12-05 -&gt; 2017-12-28"/>
    <n v="0"/>
    <n v="0"/>
    <n v="0"/>
    <n v="4.05"/>
    <d v="2017-12-05T00:00:00"/>
  </r>
  <r>
    <n v="366"/>
    <x v="174"/>
    <s v="2017-12-27 -&gt; 2017-12-30"/>
    <n v="0"/>
    <n v="0"/>
    <n v="3.89"/>
    <n v="0"/>
    <d v="2017-12-27T00:00:00"/>
  </r>
  <r>
    <n v="367"/>
    <x v="175"/>
    <s v="2017-12-22 -&gt; 2017-12-27"/>
    <n v="0"/>
    <n v="0"/>
    <n v="0"/>
    <n v="3.76"/>
    <d v="2017-12-22T00:00:00"/>
  </r>
  <r>
    <n v="368"/>
    <x v="175"/>
    <s v="2017-12-01 -&gt; 2017-12-01"/>
    <n v="0"/>
    <n v="0"/>
    <n v="0"/>
    <n v="3.72"/>
    <d v="2017-12-01T00:00:00"/>
  </r>
  <r>
    <n v="369"/>
    <x v="176"/>
    <s v="2017-12-07 -&gt; 2017-12-31"/>
    <n v="0"/>
    <n v="0"/>
    <n v="0"/>
    <n v="3.71"/>
    <d v="2017-12-07T00:00:00"/>
  </r>
  <r>
    <n v="370"/>
    <x v="176"/>
    <s v="2017-12-30 -&gt; 2017-12-30"/>
    <n v="0"/>
    <n v="0"/>
    <n v="0"/>
    <n v="3.45"/>
    <d v="2017-12-30T00:00:00"/>
  </r>
  <r>
    <n v="371"/>
    <x v="177"/>
    <s v="2017-12-22 -&gt; 2017-12-27"/>
    <n v="0"/>
    <n v="0"/>
    <n v="0"/>
    <n v="3.45"/>
    <d v="2017-12-22T00:00:00"/>
  </r>
  <r>
    <n v="372"/>
    <x v="177"/>
    <s v="2017-12-21 -&gt; 2017-12-21"/>
    <n v="0"/>
    <n v="0"/>
    <n v="0"/>
    <n v="3.45"/>
    <d v="2017-12-21T00:00:00"/>
  </r>
  <r>
    <n v="373"/>
    <x v="178"/>
    <s v="2017-12-13 -&gt; 2017-12-29"/>
    <n v="0"/>
    <n v="0"/>
    <n v="0"/>
    <n v="3.42"/>
    <d v="2017-12-13T00:00:00"/>
  </r>
  <r>
    <n v="374"/>
    <x v="178"/>
    <s v="2017-12-29 -&gt; 2017-12-30"/>
    <n v="0"/>
    <n v="0"/>
    <n v="0"/>
    <n v="3.13"/>
    <d v="2017-12-29T00:00:00"/>
  </r>
  <r>
    <n v="375"/>
    <x v="179"/>
    <s v="2017-12-19 -&gt; 2017-12-19"/>
    <n v="0"/>
    <n v="0"/>
    <n v="0"/>
    <n v="3.12"/>
    <d v="2017-12-19T00:00:00"/>
  </r>
  <r>
    <n v="376"/>
    <x v="179"/>
    <s v="2017-12-13 -&gt; 2017-12-24"/>
    <n v="0"/>
    <n v="0"/>
    <n v="0"/>
    <n v="3.12"/>
    <d v="2017-12-13T00:00:00"/>
  </r>
  <r>
    <n v="377"/>
    <x v="180"/>
    <s v="2017-12-14 -&gt; 2017-12-26"/>
    <n v="0"/>
    <n v="0"/>
    <n v="0"/>
    <n v="3.11"/>
    <d v="2017-12-14T00:00:00"/>
  </r>
  <r>
    <n v="378"/>
    <x v="180"/>
    <s v="2017-12-01 -&gt; 2017-12-26"/>
    <n v="0"/>
    <n v="2103.39"/>
    <n v="0"/>
    <n v="0"/>
    <d v="2017-12-01T00:00:00"/>
  </r>
  <r>
    <n v="379"/>
    <x v="181"/>
    <s v="2017-12-21 -&gt; 2017-12-30"/>
    <n v="0"/>
    <n v="19.329999999999998"/>
    <n v="2349.75"/>
    <n v="0"/>
    <d v="2017-12-21T00:00:00"/>
  </r>
  <r>
    <n v="380"/>
    <x v="181"/>
    <s v="2017-12-01 -&gt; 2017-12-31"/>
    <n v="0"/>
    <n v="0"/>
    <n v="0"/>
    <n v="2.81"/>
    <d v="2017-12-01T00:00:00"/>
  </r>
  <r>
    <n v="381"/>
    <x v="182"/>
    <s v="2017-12-01 -&gt; 2017-12-08"/>
    <n v="0"/>
    <n v="0"/>
    <n v="0"/>
    <n v="2.8"/>
    <d v="2017-12-01T00:00:00"/>
  </r>
  <r>
    <n v="382"/>
    <x v="182"/>
    <s v="2017-12-07 -&gt; 2017-12-11"/>
    <n v="0"/>
    <n v="0"/>
    <n v="0"/>
    <n v="2.8"/>
    <d v="2017-12-07T00:00:00"/>
  </r>
  <r>
    <n v="383"/>
    <x v="183"/>
    <s v="2017-12-01 -&gt; 2017-12-28"/>
    <n v="1285.1300000000001"/>
    <n v="0"/>
    <n v="1557.05"/>
    <n v="0"/>
    <d v="2017-12-01T00:00:00"/>
  </r>
  <r>
    <n v="384"/>
    <x v="183"/>
    <s v="2017-12-20 -&gt; 2017-12-25"/>
    <n v="0"/>
    <n v="0"/>
    <n v="0"/>
    <n v="2.5099999999999998"/>
    <d v="2017-12-20T00:00:00"/>
  </r>
  <r>
    <n v="385"/>
    <x v="184"/>
    <s v="2017-12-14 -&gt; 2017-12-25"/>
    <n v="0"/>
    <n v="0"/>
    <n v="0"/>
    <n v="2.5"/>
    <d v="2017-12-14T00:00:00"/>
  </r>
  <r>
    <n v="386"/>
    <x v="184"/>
    <s v="2017-12-08 -&gt; 2017-12-20"/>
    <n v="0"/>
    <n v="0"/>
    <n v="0"/>
    <n v="2.4900000000000002"/>
    <d v="2017-12-08T00:00:00"/>
  </r>
  <r>
    <n v="387"/>
    <x v="185"/>
    <s v="2017-12-11 -&gt; 2017-12-28"/>
    <n v="0"/>
    <n v="0"/>
    <n v="0"/>
    <n v="2.4900000000000002"/>
    <d v="2017-12-11T00:00:00"/>
  </r>
  <r>
    <n v="388"/>
    <x v="185"/>
    <s v="2017-12-01 -&gt; 2017-12-30"/>
    <n v="0"/>
    <n v="0"/>
    <n v="0"/>
    <n v="2.48"/>
    <d v="2017-12-01T00:00:00"/>
  </r>
  <r>
    <n v="389"/>
    <x v="186"/>
    <s v="2017-12-01 -&gt; 2017-12-24"/>
    <n v="0"/>
    <n v="2984"/>
    <n v="0"/>
    <n v="0"/>
    <d v="2017-12-01T00:00:00"/>
  </r>
  <r>
    <n v="390"/>
    <x v="186"/>
    <s v="2017-12-15 -&gt; 2017-12-21"/>
    <n v="0"/>
    <n v="0"/>
    <n v="0"/>
    <n v="2.1800000000000002"/>
    <d v="2017-12-15T00:00:00"/>
  </r>
  <r>
    <n v="391"/>
    <x v="187"/>
    <s v="2017-12-13 -&gt; 2017-12-23"/>
    <n v="0"/>
    <n v="0"/>
    <n v="0"/>
    <n v="2.1800000000000002"/>
    <d v="2017-12-13T00:00:00"/>
  </r>
  <r>
    <n v="392"/>
    <x v="187"/>
    <s v="2017-12-07 -&gt; 2017-12-11"/>
    <n v="0"/>
    <n v="0"/>
    <n v="0"/>
    <n v="2.17"/>
    <d v="2017-12-07T00:00:00"/>
  </r>
  <r>
    <n v="393"/>
    <x v="188"/>
    <s v="2017-12-13 -&gt; 2017-12-13"/>
    <n v="0"/>
    <n v="0"/>
    <n v="0"/>
    <n v="2.17"/>
    <d v="2017-12-13T00:00:00"/>
  </r>
  <r>
    <n v="394"/>
    <x v="188"/>
    <s v="2017-12-01 -&gt; 2017-12-01"/>
    <n v="0"/>
    <n v="0"/>
    <n v="0"/>
    <n v="2.17"/>
    <d v="2017-12-01T00:00:00"/>
  </r>
  <r>
    <n v="395"/>
    <x v="189"/>
    <s v="2017-12-04 -&gt; 2017-12-28"/>
    <n v="0"/>
    <n v="0"/>
    <n v="0"/>
    <n v="1.96"/>
    <d v="2017-12-04T00:00:00"/>
  </r>
  <r>
    <n v="396"/>
    <x v="189"/>
    <s v="2017-12-11 -&gt; 2017-12-13"/>
    <n v="0"/>
    <n v="0"/>
    <n v="0"/>
    <n v="1.96"/>
    <d v="2017-12-11T00:00:00"/>
  </r>
  <r>
    <n v="397"/>
    <x v="190"/>
    <s v="2017-12-22 -&gt; 2017-12-28"/>
    <n v="0"/>
    <n v="0"/>
    <n v="1.92"/>
    <n v="0"/>
    <d v="2017-12-22T00:00:00"/>
  </r>
  <r>
    <n v="398"/>
    <x v="190"/>
    <s v="2017-12-16 -&gt; 2017-12-26"/>
    <n v="0"/>
    <n v="0"/>
    <n v="0"/>
    <n v="1.88"/>
    <d v="2017-12-16T00:00:00"/>
  </r>
  <r>
    <n v="399"/>
    <x v="191"/>
    <s v="2017-12-20 -&gt; 2017-12-20"/>
    <n v="0"/>
    <n v="0"/>
    <n v="0"/>
    <n v="1.88"/>
    <d v="2017-12-20T00:00:00"/>
  </r>
  <r>
    <n v="400"/>
    <x v="191"/>
    <s v="2017-12-13 -&gt; 2017-12-27"/>
    <n v="0"/>
    <n v="0"/>
    <n v="0"/>
    <n v="1.87"/>
    <d v="2017-12-13T00:00:00"/>
  </r>
  <r>
    <n v="401"/>
    <x v="192"/>
    <s v="2017-12-13 -&gt; 2017-12-19"/>
    <n v="0"/>
    <n v="0"/>
    <n v="0"/>
    <n v="1.87"/>
    <d v="2017-12-13T00:00:00"/>
  </r>
  <r>
    <n v="402"/>
    <x v="192"/>
    <s v="2017-12-04 -&gt; 2017-12-04"/>
    <n v="0"/>
    <n v="0"/>
    <n v="0"/>
    <n v="1.86"/>
    <d v="2017-12-04T00:00:00"/>
  </r>
  <r>
    <n v="403"/>
    <x v="193"/>
    <s v="2017-12-19 -&gt; 2017-12-30"/>
    <n v="0"/>
    <n v="0"/>
    <n v="0"/>
    <n v="1.57"/>
    <d v="2017-12-19T00:00:00"/>
  </r>
  <r>
    <n v="404"/>
    <x v="193"/>
    <s v="2017-12-23 -&gt; 2017-12-31"/>
    <n v="0"/>
    <n v="0"/>
    <n v="0"/>
    <n v="1.57"/>
    <d v="2017-12-23T00:00:00"/>
  </r>
  <r>
    <n v="405"/>
    <x v="194"/>
    <s v="2017-12-23 -&gt; 2017-12-29"/>
    <n v="0"/>
    <n v="0"/>
    <n v="0"/>
    <n v="1.57"/>
    <d v="2017-12-23T00:00:00"/>
  </r>
  <r>
    <n v="406"/>
    <x v="194"/>
    <s v="2017-12-02 -&gt; 2017-12-31"/>
    <n v="0"/>
    <n v="0"/>
    <n v="0"/>
    <n v="1.56"/>
    <d v="2017-12-02T00:00:00"/>
  </r>
  <r>
    <n v="407"/>
    <x v="195"/>
    <s v="2017-12-15 -&gt; 2017-12-15"/>
    <n v="0"/>
    <n v="0"/>
    <n v="0"/>
    <n v="1.56"/>
    <d v="2017-12-15T00:00:00"/>
  </r>
  <r>
    <n v="408"/>
    <x v="195"/>
    <s v="2017-12-03 -&gt; 2017-12-26"/>
    <n v="0"/>
    <n v="0"/>
    <n v="0"/>
    <n v="1.56"/>
    <d v="2017-12-03T00:00:00"/>
  </r>
  <r>
    <n v="409"/>
    <x v="196"/>
    <s v="2017-12-11 -&gt; 2017-12-22"/>
    <n v="0"/>
    <n v="0"/>
    <n v="0"/>
    <n v="1.56"/>
    <d v="2017-12-11T00:00:00"/>
  </r>
  <r>
    <n v="410"/>
    <x v="196"/>
    <s v="2017-12-26 -&gt; 2017-12-29"/>
    <n v="0"/>
    <n v="0"/>
    <n v="3550.8"/>
    <n v="0"/>
    <d v="2017-12-26T00:00:00"/>
  </r>
  <r>
    <n v="411"/>
    <x v="197"/>
    <s v="2017-12-29 -&gt; 2017-12-30"/>
    <n v="0"/>
    <n v="0"/>
    <n v="1.37"/>
    <n v="0"/>
    <d v="2017-12-29T00:00:00"/>
  </r>
  <r>
    <n v="412"/>
    <x v="197"/>
    <s v="2017-12-27 -&gt; 2017-12-28"/>
    <n v="0"/>
    <n v="0"/>
    <n v="0"/>
    <n v="1.25"/>
    <d v="2017-12-27T00:00:00"/>
  </r>
  <r>
    <n v="413"/>
    <x v="198"/>
    <s v="2017-12-11 -&gt; 2017-12-19"/>
    <n v="0"/>
    <n v="0"/>
    <n v="0"/>
    <n v="1.24"/>
    <d v="2017-12-11T00:00:00"/>
  </r>
  <r>
    <n v="414"/>
    <x v="198"/>
    <s v="2017-12-04 -&gt; 2017-12-30"/>
    <n v="0"/>
    <n v="0"/>
    <n v="0"/>
    <n v="1.24"/>
    <d v="2017-12-04T00:00:00"/>
  </r>
  <r>
    <n v="415"/>
    <x v="199"/>
    <s v="2017-12-11 -&gt; 2017-12-11"/>
    <n v="0"/>
    <n v="0"/>
    <n v="0"/>
    <n v="1.24"/>
    <d v="2017-12-11T00:00:00"/>
  </r>
  <r>
    <n v="416"/>
    <x v="199"/>
    <s v="2017-12-13 -&gt; 2017-12-13"/>
    <n v="0"/>
    <n v="0"/>
    <n v="0"/>
    <n v="1.24"/>
    <d v="2017-12-13T00:00:00"/>
  </r>
  <r>
    <n v="417"/>
    <x v="200"/>
    <s v="2017-12-04 -&gt; 2017-12-13"/>
    <n v="0"/>
    <n v="0"/>
    <n v="0"/>
    <n v="1.24"/>
    <d v="2017-12-04T00:00:00"/>
  </r>
  <r>
    <n v="418"/>
    <x v="200"/>
    <s v="2017-12-04 -&gt; 2017-12-31"/>
    <n v="2505.15"/>
    <n v="385.44"/>
    <n v="723.58"/>
    <n v="0"/>
    <d v="2017-12-04T00:00:00"/>
  </r>
  <r>
    <n v="419"/>
    <x v="201"/>
    <s v="2017-12-01 -&gt; 2017-12-31"/>
    <n v="2235.1999999999998"/>
    <n v="419.45"/>
    <n v="2263.12"/>
    <n v="0"/>
    <d v="2017-12-01T00:00:00"/>
  </r>
  <r>
    <n v="420"/>
    <x v="201"/>
    <s v="2017-12-01 -&gt; 2017-12-18"/>
    <n v="0"/>
    <n v="0"/>
    <n v="0"/>
    <n v="1"/>
    <d v="2017-12-01T00:00:00"/>
  </r>
  <r>
    <n v="421"/>
    <x v="202"/>
    <s v="2017-12-15 -&gt; 2017-12-29"/>
    <n v="0"/>
    <n v="0"/>
    <n v="0"/>
    <n v="0.99"/>
    <d v="2017-12-15T00:00:00"/>
  </r>
  <r>
    <n v="422"/>
    <x v="202"/>
    <s v="2017-12-06 -&gt; 2017-12-28"/>
    <n v="0"/>
    <n v="0"/>
    <n v="0"/>
    <n v="0.99"/>
    <d v="2017-12-06T00:00:00"/>
  </r>
  <r>
    <n v="423"/>
    <x v="203"/>
    <s v="2017-12-13 -&gt; 2017-12-13"/>
    <n v="0"/>
    <n v="0"/>
    <n v="0"/>
    <n v="0.98"/>
    <d v="2017-12-13T00:00:00"/>
  </r>
  <r>
    <n v="424"/>
    <x v="203"/>
    <s v="2017-12-23 -&gt; 2017-12-26"/>
    <n v="0"/>
    <n v="0"/>
    <n v="0"/>
    <n v="0.94"/>
    <d v="2017-12-23T00:00:00"/>
  </r>
  <r>
    <n v="425"/>
    <x v="204"/>
    <s v="2017-12-18 -&gt; 2017-12-26"/>
    <n v="0"/>
    <n v="0"/>
    <n v="0"/>
    <n v="0.94"/>
    <d v="2017-12-18T00:00:00"/>
  </r>
  <r>
    <n v="426"/>
    <x v="204"/>
    <s v="2017-12-28 -&gt; 2017-12-30"/>
    <n v="0"/>
    <n v="0"/>
    <n v="0"/>
    <n v="0.94"/>
    <d v="2017-12-28T00:00:00"/>
  </r>
  <r>
    <n v="427"/>
    <x v="205"/>
    <s v="2017-12-21 -&gt; 2017-12-21"/>
    <n v="0"/>
    <n v="0"/>
    <n v="0"/>
    <n v="0.94"/>
    <d v="2017-12-21T00:00:00"/>
  </r>
  <r>
    <n v="428"/>
    <x v="205"/>
    <s v="2017-12-28 -&gt; 2017-12-28"/>
    <n v="0"/>
    <n v="0"/>
    <n v="0"/>
    <n v="0.94"/>
    <d v="2017-12-28T00:00:00"/>
  </r>
  <r>
    <n v="429"/>
    <x v="206"/>
    <s v="2017-12-14 -&gt; 2017-12-14"/>
    <n v="0"/>
    <n v="0"/>
    <n v="0"/>
    <n v="0.93"/>
    <d v="2017-12-14T00:00:00"/>
  </r>
  <r>
    <n v="430"/>
    <x v="206"/>
    <s v="2017-12-06 -&gt; 2017-12-08"/>
    <n v="0"/>
    <n v="0"/>
    <n v="0"/>
    <n v="0.93"/>
    <d v="2017-12-06T00:00:00"/>
  </r>
  <r>
    <n v="431"/>
    <x v="207"/>
    <s v="2017-12-22 -&gt; 2017-12-28"/>
    <n v="0"/>
    <n v="0"/>
    <n v="0.83"/>
    <n v="0"/>
    <d v="2017-12-22T00:00:00"/>
  </r>
  <r>
    <n v="432"/>
    <x v="207"/>
    <s v="2017-12-01 -&gt; 2017-12-03"/>
    <n v="0"/>
    <n v="0"/>
    <n v="0"/>
    <n v="0.77"/>
    <d v="2017-12-01T00:00:00"/>
  </r>
  <r>
    <n v="433"/>
    <x v="208"/>
    <s v="2017-12-04 -&gt; 2017-12-07"/>
    <n v="0"/>
    <n v="0"/>
    <n v="0"/>
    <n v="0.77"/>
    <d v="2017-12-04T00:00:00"/>
  </r>
  <r>
    <n v="434"/>
    <x v="208"/>
    <s v="2017-12-22 -&gt; 2017-12-28"/>
    <n v="0"/>
    <n v="0"/>
    <n v="0.65"/>
    <n v="0"/>
    <d v="2017-12-22T00:00:00"/>
  </r>
  <r>
    <n v="435"/>
    <x v="209"/>
    <s v="2017-12-23 -&gt; 2017-12-23"/>
    <n v="0"/>
    <n v="0"/>
    <n v="0"/>
    <n v="0.63"/>
    <d v="2017-12-23T00:00:00"/>
  </r>
  <r>
    <n v="436"/>
    <x v="209"/>
    <s v="2017-12-23 -&gt; 2017-12-27"/>
    <n v="0"/>
    <n v="0"/>
    <n v="0"/>
    <n v="0.63"/>
    <d v="2017-12-23T00:00:00"/>
  </r>
  <r>
    <n v="437"/>
    <x v="210"/>
    <s v="2017-12-26 -&gt; 2017-12-28"/>
    <n v="0"/>
    <n v="0"/>
    <n v="0"/>
    <n v="0.63"/>
    <d v="2017-12-26T00:00:00"/>
  </r>
  <r>
    <n v="438"/>
    <x v="210"/>
    <s v="2017-12-21 -&gt; 2017-12-21"/>
    <n v="0"/>
    <n v="0"/>
    <n v="0"/>
    <n v="0.63"/>
    <d v="2017-12-21T00:00:00"/>
  </r>
  <r>
    <n v="439"/>
    <x v="211"/>
    <s v="2017-12-01 -&gt; 2017-12-26"/>
    <n v="0"/>
    <n v="0"/>
    <n v="0"/>
    <n v="0.62"/>
    <d v="2017-12-01T00:00:00"/>
  </r>
  <r>
    <n v="440"/>
    <x v="211"/>
    <s v="2017-12-12 -&gt; 2017-12-18"/>
    <n v="0"/>
    <n v="0"/>
    <n v="0"/>
    <n v="0.62"/>
    <d v="2017-12-12T00:00:00"/>
  </r>
  <r>
    <n v="441"/>
    <x v="212"/>
    <s v="2017-12-15 -&gt; 2017-12-15"/>
    <n v="0"/>
    <n v="0"/>
    <n v="0"/>
    <n v="0.62"/>
    <d v="2017-12-15T00:00:00"/>
  </r>
  <r>
    <n v="442"/>
    <x v="212"/>
    <s v="2017-12-04 -&gt; 2017-12-19"/>
    <n v="0"/>
    <n v="0"/>
    <n v="0"/>
    <n v="0.62"/>
    <d v="2017-12-04T00:00:00"/>
  </r>
  <r>
    <n v="443"/>
    <x v="213"/>
    <s v="2017-12-01 -&gt; 2017-12-21"/>
    <n v="0"/>
    <n v="0"/>
    <n v="0"/>
    <n v="0.62"/>
    <d v="2017-12-01T00:00:00"/>
  </r>
  <r>
    <n v="444"/>
    <x v="213"/>
    <s v="2017-12-04 -&gt; 2017-12-04"/>
    <n v="0"/>
    <n v="0"/>
    <n v="0"/>
    <n v="0.62"/>
    <d v="2017-12-04T00:00:00"/>
  </r>
  <r>
    <n v="445"/>
    <x v="214"/>
    <s v="2017-12-04 -&gt; 2017-12-04"/>
    <n v="0"/>
    <n v="0"/>
    <n v="0"/>
    <n v="0.62"/>
    <d v="2017-12-04T00:00:00"/>
  </r>
  <r>
    <n v="446"/>
    <x v="214"/>
    <s v="2017-12-01 -&gt; 2017-12-12"/>
    <n v="6208.44"/>
    <n v="0"/>
    <n v="0"/>
    <n v="0"/>
    <d v="2017-12-01T00:00:00"/>
  </r>
  <r>
    <n v="447"/>
    <x v="215"/>
    <s v="2017-12-01 -&gt; 2017-12-31"/>
    <n v="0"/>
    <n v="37.67"/>
    <n v="6815.38"/>
    <n v="0"/>
    <d v="2017-12-01T00:00:00"/>
  </r>
  <r>
    <n v="448"/>
    <x v="215"/>
    <s v="2017-12-30 -&gt; 2017-12-30"/>
    <n v="0"/>
    <n v="0"/>
    <n v="0"/>
    <n v="0.31"/>
    <d v="2017-12-30T00:00:00"/>
  </r>
  <r>
    <n v="449"/>
    <x v="216"/>
    <s v="2017-12-23 -&gt; 2017-12-29"/>
    <n v="0"/>
    <n v="0"/>
    <n v="0"/>
    <n v="0.31"/>
    <d v="2017-12-23T00:00:00"/>
  </r>
  <r>
    <n v="450"/>
    <x v="216"/>
    <s v="2017-12-29 -&gt; 2017-12-29"/>
    <n v="0"/>
    <n v="0"/>
    <n v="0"/>
    <n v="0.31"/>
    <d v="2017-12-29T00:00:00"/>
  </r>
  <r>
    <n v="451"/>
    <x v="217"/>
    <s v="2017-12-28 -&gt; 2017-12-30"/>
    <n v="0"/>
    <n v="0"/>
    <n v="0"/>
    <n v="0.31"/>
    <d v="2017-12-28T00:00:00"/>
  </r>
  <r>
    <n v="452"/>
    <x v="217"/>
    <s v="2017-12-05 -&gt; 2017-12-30"/>
    <n v="0"/>
    <n v="0"/>
    <n v="0"/>
    <n v="0.31"/>
    <d v="2017-12-05T00:00:00"/>
  </r>
  <r>
    <n v="453"/>
    <x v="218"/>
    <s v="2017-12-17 -&gt; 2017-12-17"/>
    <n v="0"/>
    <n v="0"/>
    <n v="0"/>
    <n v="0.31"/>
    <d v="2017-12-17T00:00:00"/>
  </r>
  <r>
    <n v="454"/>
    <x v="218"/>
    <s v="2017-12-19 -&gt; 2017-12-19"/>
    <n v="0"/>
    <n v="0"/>
    <n v="0"/>
    <n v="0.31"/>
    <d v="2017-12-19T00:00:00"/>
  </r>
  <r>
    <n v="455"/>
    <x v="219"/>
    <s v="2017-12-15 -&gt; 2017-12-17"/>
    <n v="0"/>
    <n v="0"/>
    <n v="0"/>
    <n v="0.31"/>
    <d v="2017-12-15T00:00:00"/>
  </r>
  <r>
    <n v="456"/>
    <x v="219"/>
    <s v="2017-12-14 -&gt; 2017-12-14"/>
    <n v="0"/>
    <n v="0"/>
    <n v="0"/>
    <n v="0.31"/>
    <d v="2017-12-14T00:00:00"/>
  </r>
  <r>
    <n v="457"/>
    <x v="220"/>
    <s v="2017-12-14 -&gt; 2017-12-14"/>
    <n v="0"/>
    <n v="0"/>
    <n v="0"/>
    <n v="0.31"/>
    <d v="2017-12-14T00:00:00"/>
  </r>
  <r>
    <n v="458"/>
    <x v="220"/>
    <s v="2017-12-05 -&gt; 2017-12-09"/>
    <n v="0"/>
    <n v="0"/>
    <n v="0"/>
    <n v="0.31"/>
    <d v="2017-12-05T00:00:00"/>
  </r>
  <r>
    <n v="459"/>
    <x v="221"/>
    <s v="2017-12-05 -&gt; 2017-12-05"/>
    <n v="0"/>
    <n v="0"/>
    <n v="0"/>
    <n v="0.31"/>
    <d v="2017-12-05T00:00:00"/>
  </r>
  <r>
    <n v="460"/>
    <x v="221"/>
    <s v="2017-12-11 -&gt; 2017-12-11"/>
    <n v="0"/>
    <n v="0"/>
    <n v="0"/>
    <n v="0.31"/>
    <d v="2017-12-11T00:00:00"/>
  </r>
  <r>
    <n v="461"/>
    <x v="222"/>
    <s v="2017-12-06 -&gt; 2017-12-12"/>
    <n v="0"/>
    <n v="0"/>
    <n v="0"/>
    <n v="0.31"/>
    <d v="2017-12-06T00:00:00"/>
  </r>
  <r>
    <n v="462"/>
    <x v="222"/>
    <s v="2017-12-14 -&gt; 2017-12-14"/>
    <n v="0"/>
    <n v="0"/>
    <n v="0"/>
    <n v="0.31"/>
    <d v="2017-12-14T00:00:00"/>
  </r>
  <r>
    <n v="463"/>
    <x v="223"/>
    <s v="2017-12-09 -&gt; 2017-12-09"/>
    <n v="0"/>
    <n v="0"/>
    <n v="0"/>
    <n v="0.31"/>
    <d v="2017-12-09T00:00:00"/>
  </r>
  <r>
    <n v="464"/>
    <x v="223"/>
    <s v="2017-12-13 -&gt; 2017-12-13"/>
    <n v="0"/>
    <n v="0"/>
    <n v="0"/>
    <n v="0.31"/>
    <d v="2017-12-13T00:00:00"/>
  </r>
  <r>
    <n v="465"/>
    <x v="224"/>
    <s v="2017-12-03 -&gt; 2017-12-03"/>
    <n v="0"/>
    <n v="0"/>
    <n v="0"/>
    <n v="0.31"/>
    <d v="2017-12-03T00:00:00"/>
  </r>
  <r>
    <n v="466"/>
    <x v="224"/>
    <s v="2017-12-22 -&gt; 2017-12-28"/>
    <n v="0"/>
    <n v="0"/>
    <n v="0.28999999999999998"/>
    <n v="0"/>
    <d v="2017-12-22T00:00:00"/>
  </r>
  <r>
    <n v="467"/>
    <x v="225"/>
    <s v="2017-12-22 -&gt; 2017-12-22"/>
    <n v="0"/>
    <n v="0"/>
    <n v="0.28000000000000003"/>
    <n v="0"/>
    <d v="2017-12-22T00:00:00"/>
  </r>
  <r>
    <n v="468"/>
    <x v="225"/>
    <s v="2017-12-19 -&gt; 2017-12-28"/>
    <n v="0"/>
    <n v="0"/>
    <n v="0.26"/>
    <n v="0"/>
    <d v="2017-12-19T00:00:00"/>
  </r>
  <r>
    <n v="469"/>
    <x v="226"/>
    <s v="2017-12-01 -&gt; 2017-12-21"/>
    <n v="0"/>
    <n v="249.44"/>
    <n v="10169.33"/>
    <n v="0"/>
    <d v="2017-12-01T00:00:00"/>
  </r>
  <r>
    <n v="470"/>
    <x v="226"/>
    <s v="2017-12-28 -&gt; 2017-12-28"/>
    <n v="0"/>
    <n v="0"/>
    <n v="0.04"/>
    <n v="0"/>
    <d v="2017-12-2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b1"/>
    <n v="0"/>
    <n v="0.19"/>
    <n v="24.050000000000004"/>
    <n v="0"/>
    <n v="24.240000000000006"/>
    <x v="0"/>
    <b v="0"/>
  </r>
  <r>
    <s v="b2"/>
    <n v="0"/>
    <n v="0"/>
    <n v="32.46"/>
    <n v="0"/>
    <n v="32.46"/>
    <x v="0"/>
    <b v="0"/>
  </r>
  <r>
    <s v="b3"/>
    <n v="16.13"/>
    <n v="0"/>
    <n v="28.02"/>
    <n v="0"/>
    <n v="44.15"/>
    <x v="0"/>
    <b v="0"/>
  </r>
  <r>
    <s v="b7"/>
    <n v="0"/>
    <n v="0"/>
    <n v="31.65"/>
    <n v="0"/>
    <n v="31.65"/>
    <x v="0"/>
    <b v="0"/>
  </r>
  <r>
    <s v="b8"/>
    <n v="0"/>
    <n v="0"/>
    <n v="8.91"/>
    <n v="0"/>
    <n v="8.91"/>
    <x v="0"/>
    <b v="0"/>
  </r>
  <r>
    <s v="b9"/>
    <n v="0"/>
    <n v="20.240000000000002"/>
    <n v="0"/>
    <n v="0"/>
    <n v="20.240000000000002"/>
    <x v="0"/>
    <b v="0"/>
  </r>
  <r>
    <s v="b10"/>
    <n v="0"/>
    <n v="11.36"/>
    <n v="11.26"/>
    <n v="0"/>
    <n v="22.619999999999997"/>
    <x v="0"/>
    <b v="0"/>
  </r>
  <r>
    <s v="b11"/>
    <n v="0"/>
    <n v="0"/>
    <n v="26.54"/>
    <n v="0"/>
    <n v="26.54"/>
    <x v="0"/>
    <b v="0"/>
  </r>
  <r>
    <s v="b13"/>
    <n v="0"/>
    <n v="0"/>
    <n v="31.07"/>
    <n v="0"/>
    <n v="31.07"/>
    <x v="0"/>
    <b v="0"/>
  </r>
  <r>
    <s v="b14"/>
    <n v="0"/>
    <n v="0"/>
    <n v="31.259999999999998"/>
    <n v="0"/>
    <n v="31.259999999999998"/>
    <x v="0"/>
    <b v="0"/>
  </r>
  <r>
    <s v="b16"/>
    <n v="0"/>
    <n v="19.07"/>
    <n v="19.670000000000002"/>
    <n v="0"/>
    <n v="38.74"/>
    <x v="0"/>
    <b v="0"/>
  </r>
  <r>
    <s v="b17"/>
    <n v="21.42"/>
    <n v="20.98"/>
    <n v="0"/>
    <n v="0"/>
    <n v="42.400000000000006"/>
    <x v="0"/>
    <b v="0"/>
  </r>
  <r>
    <s v="b4"/>
    <n v="0"/>
    <n v="8.67"/>
    <n v="36.090000000000003"/>
    <n v="0"/>
    <n v="44.760000000000005"/>
    <x v="0"/>
    <b v="0"/>
  </r>
  <r>
    <s v="b19"/>
    <n v="0"/>
    <n v="0"/>
    <n v="44.14"/>
    <n v="1.88"/>
    <n v="46.02"/>
    <x v="0"/>
    <b v="0"/>
  </r>
  <r>
    <s v="b20"/>
    <n v="23.49"/>
    <n v="0"/>
    <n v="23.31"/>
    <n v="0"/>
    <n v="46.8"/>
    <x v="0"/>
    <b v="0"/>
  </r>
  <r>
    <s v="b21"/>
    <n v="0"/>
    <n v="0"/>
    <n v="45.35"/>
    <n v="3.12"/>
    <n v="48.47"/>
    <x v="0"/>
    <b v="0"/>
  </r>
  <r>
    <s v="b22"/>
    <n v="0"/>
    <n v="0"/>
    <n v="24.79"/>
    <n v="0"/>
    <n v="24.79"/>
    <x v="0"/>
    <b v="0"/>
  </r>
  <r>
    <s v="b6"/>
    <n v="0"/>
    <n v="25.07"/>
    <n v="0"/>
    <n v="0"/>
    <n v="25.07"/>
    <x v="0"/>
    <b v="0"/>
  </r>
  <r>
    <s v="b23"/>
    <n v="0"/>
    <n v="0"/>
    <n v="620.04"/>
    <n v="0"/>
    <n v="620.04"/>
    <x v="1"/>
    <b v="0"/>
  </r>
  <r>
    <s v="b24"/>
    <n v="0"/>
    <n v="24.82"/>
    <n v="25.52"/>
    <n v="0"/>
    <n v="50.34"/>
    <x v="0"/>
    <b v="0"/>
  </r>
  <r>
    <s v="b25"/>
    <n v="0"/>
    <n v="0"/>
    <n v="51.51"/>
    <n v="0"/>
    <n v="51.51"/>
    <x v="0"/>
    <b v="0"/>
  </r>
  <r>
    <s v="b26"/>
    <n v="0"/>
    <n v="0"/>
    <n v="52.58"/>
    <n v="0"/>
    <n v="52.58"/>
    <x v="0"/>
    <b v="0"/>
  </r>
  <r>
    <s v="b27"/>
    <n v="0"/>
    <n v="0"/>
    <n v="53.22"/>
    <n v="0"/>
    <n v="53.22"/>
    <x v="0"/>
    <b v="0"/>
  </r>
  <r>
    <s v="b28"/>
    <n v="0"/>
    <n v="27.89"/>
    <n v="26.78"/>
    <n v="0"/>
    <n v="54.67"/>
    <x v="0"/>
    <b v="0"/>
  </r>
  <r>
    <s v="b29"/>
    <n v="0"/>
    <n v="0"/>
    <n v="56.28"/>
    <n v="1.88"/>
    <n v="58.160000000000004"/>
    <x v="0"/>
    <b v="0"/>
  </r>
  <r>
    <s v="b30"/>
    <n v="0"/>
    <n v="0"/>
    <n v="59.980000000000004"/>
    <n v="0"/>
    <n v="59.980000000000004"/>
    <x v="0"/>
    <b v="0"/>
  </r>
  <r>
    <s v="b31"/>
    <n v="455.26"/>
    <n v="0"/>
    <n v="31.02"/>
    <n v="0"/>
    <n v="486.28"/>
    <x v="2"/>
    <b v="0"/>
  </r>
  <r>
    <s v="b32"/>
    <n v="32.9"/>
    <n v="0"/>
    <n v="32.49"/>
    <n v="0"/>
    <n v="65.39"/>
    <x v="0"/>
    <b v="0"/>
  </r>
  <r>
    <s v="b33"/>
    <n v="0"/>
    <n v="0"/>
    <n v="67.199999999999989"/>
    <n v="0"/>
    <n v="67.199999999999989"/>
    <x v="0"/>
    <b v="0"/>
  </r>
  <r>
    <s v="b34"/>
    <n v="0"/>
    <n v="35.299999999999997"/>
    <n v="35.22"/>
    <n v="0"/>
    <n v="70.52"/>
    <x v="0"/>
    <b v="0"/>
  </r>
  <r>
    <s v="b35"/>
    <n v="0"/>
    <n v="0"/>
    <n v="74.650000000000006"/>
    <n v="0"/>
    <n v="74.650000000000006"/>
    <x v="0"/>
    <b v="0"/>
  </r>
  <r>
    <s v="b36"/>
    <n v="0"/>
    <n v="39.700000000000003"/>
    <n v="38.29"/>
    <n v="0"/>
    <n v="77.990000000000009"/>
    <x v="0"/>
    <b v="0"/>
  </r>
  <r>
    <s v="b37"/>
    <n v="0"/>
    <n v="0"/>
    <n v="83.210000000000008"/>
    <n v="0"/>
    <n v="83.210000000000008"/>
    <x v="0"/>
    <b v="0"/>
  </r>
  <r>
    <s v="b38"/>
    <n v="0"/>
    <n v="0"/>
    <n v="94.06"/>
    <n v="0"/>
    <n v="94.06"/>
    <x v="0"/>
    <b v="0"/>
  </r>
  <r>
    <s v="b39"/>
    <n v="0"/>
    <n v="2.5299999999999998"/>
    <n v="60.33"/>
    <n v="34.019999999999996"/>
    <n v="96.88"/>
    <x v="0"/>
    <b v="0"/>
  </r>
  <r>
    <s v="b40"/>
    <n v="0"/>
    <n v="0"/>
    <n v="100.81"/>
    <n v="0"/>
    <n v="100.81"/>
    <x v="3"/>
    <b v="0"/>
  </r>
  <r>
    <s v="b41"/>
    <n v="0"/>
    <n v="0"/>
    <n v="105.28"/>
    <n v="0"/>
    <n v="105.28"/>
    <x v="3"/>
    <b v="0"/>
  </r>
  <r>
    <s v="b42"/>
    <n v="0"/>
    <n v="3.51"/>
    <n v="104.42"/>
    <n v="0"/>
    <n v="107.93"/>
    <x v="3"/>
    <b v="0"/>
  </r>
  <r>
    <s v="b43"/>
    <n v="0"/>
    <n v="0"/>
    <n v="103.14"/>
    <n v="5.91"/>
    <n v="109.05"/>
    <x v="3"/>
    <b v="0"/>
  </r>
  <r>
    <s v="b44"/>
    <n v="0"/>
    <n v="0"/>
    <n v="110.57"/>
    <n v="0"/>
    <n v="110.57"/>
    <x v="3"/>
    <b v="0"/>
  </r>
  <r>
    <s v="b45"/>
    <n v="0"/>
    <n v="0"/>
    <n v="112.27000000000001"/>
    <n v="0"/>
    <n v="112.27000000000001"/>
    <x v="3"/>
    <b v="0"/>
  </r>
  <r>
    <s v="b46"/>
    <n v="58.95"/>
    <n v="0"/>
    <n v="56.67"/>
    <n v="1.55"/>
    <n v="117.17"/>
    <x v="3"/>
    <b v="0"/>
  </r>
  <r>
    <s v="b47"/>
    <n v="0"/>
    <n v="58.88"/>
    <n v="59.19"/>
    <n v="0"/>
    <n v="118.07"/>
    <x v="3"/>
    <b v="0"/>
  </r>
  <r>
    <s v="b48"/>
    <n v="0"/>
    <n v="0"/>
    <n v="120.99000000000001"/>
    <n v="0"/>
    <n v="120.99000000000001"/>
    <x v="3"/>
    <b v="0"/>
  </r>
  <r>
    <s v="b49"/>
    <n v="0"/>
    <n v="0"/>
    <n v="124"/>
    <n v="0"/>
    <n v="124"/>
    <x v="3"/>
    <b v="0"/>
  </r>
  <r>
    <s v="b50"/>
    <n v="0"/>
    <n v="0"/>
    <n v="130.57999999999998"/>
    <n v="0"/>
    <n v="130.57999999999998"/>
    <x v="3"/>
    <b v="0"/>
  </r>
  <r>
    <s v="b51"/>
    <n v="0"/>
    <n v="0"/>
    <n v="132.29000000000002"/>
    <n v="0"/>
    <n v="132.29000000000002"/>
    <x v="3"/>
    <b v="0"/>
  </r>
  <r>
    <s v="b52"/>
    <n v="0"/>
    <n v="0"/>
    <n v="139.94999999999999"/>
    <n v="0"/>
    <n v="139.94999999999999"/>
    <x v="3"/>
    <b v="0"/>
  </r>
  <r>
    <s v="b53"/>
    <n v="0"/>
    <n v="0"/>
    <n v="92.490000000000009"/>
    <n v="49.68"/>
    <n v="142.17000000000002"/>
    <x v="3"/>
    <b v="0"/>
  </r>
  <r>
    <s v="b54"/>
    <n v="0"/>
    <n v="0"/>
    <n v="145.76"/>
    <n v="0"/>
    <n v="145.76"/>
    <x v="3"/>
    <b v="0"/>
  </r>
  <r>
    <s v="b55"/>
    <n v="0"/>
    <n v="0"/>
    <n v="148.76999999999998"/>
    <n v="0"/>
    <n v="148.76999999999998"/>
    <x v="3"/>
    <b v="0"/>
  </r>
  <r>
    <s v="b56"/>
    <n v="0"/>
    <n v="0"/>
    <n v="150.97"/>
    <n v="0"/>
    <n v="150.97"/>
    <x v="3"/>
    <b v="0"/>
  </r>
  <r>
    <s v="b57"/>
    <n v="0"/>
    <n v="0"/>
    <n v="156.08999999999997"/>
    <n v="0"/>
    <n v="156.08999999999997"/>
    <x v="3"/>
    <b v="0"/>
  </r>
  <r>
    <s v="b58"/>
    <n v="0"/>
    <n v="78.5"/>
    <n v="79.010000000000005"/>
    <n v="0"/>
    <n v="157.51"/>
    <x v="3"/>
    <b v="0"/>
  </r>
  <r>
    <s v="b59"/>
    <n v="0"/>
    <n v="0"/>
    <n v="159.87"/>
    <n v="0"/>
    <n v="159.87"/>
    <x v="3"/>
    <b v="0"/>
  </r>
  <r>
    <s v="b60"/>
    <n v="0"/>
    <n v="0"/>
    <n v="164.43"/>
    <n v="0"/>
    <n v="164.43"/>
    <x v="3"/>
    <b v="0"/>
  </r>
  <r>
    <s v="b61"/>
    <n v="0"/>
    <n v="84.81"/>
    <n v="86.13"/>
    <n v="0.31"/>
    <n v="171.25"/>
    <x v="3"/>
    <b v="0"/>
  </r>
  <r>
    <s v="b62"/>
    <n v="0"/>
    <n v="87.7"/>
    <n v="86.5"/>
    <n v="0"/>
    <n v="174.2"/>
    <x v="3"/>
    <b v="0"/>
  </r>
  <r>
    <s v="b63"/>
    <n v="0"/>
    <n v="87.93"/>
    <n v="89.58"/>
    <n v="0"/>
    <n v="177.51"/>
    <x v="3"/>
    <b v="0"/>
  </r>
  <r>
    <s v="b64"/>
    <n v="0"/>
    <n v="0"/>
    <n v="189.12"/>
    <n v="0"/>
    <n v="189.12"/>
    <x v="3"/>
    <b v="0"/>
  </r>
  <r>
    <s v="b65"/>
    <n v="0"/>
    <n v="0"/>
    <n v="197.13"/>
    <n v="0"/>
    <n v="197.13"/>
    <x v="3"/>
    <b v="0"/>
  </r>
  <r>
    <s v="b66"/>
    <n v="0"/>
    <n v="0"/>
    <n v="101.05"/>
    <n v="204.03"/>
    <n v="305.08"/>
    <x v="2"/>
    <b v="0"/>
  </r>
  <r>
    <s v="b67"/>
    <n v="74.84"/>
    <n v="0"/>
    <n v="125.81"/>
    <n v="5.28"/>
    <n v="205.93"/>
    <x v="2"/>
    <b v="0"/>
  </r>
  <r>
    <s v="b68"/>
    <n v="0"/>
    <n v="0"/>
    <n v="168.46"/>
    <n v="44.7"/>
    <n v="213.16000000000003"/>
    <x v="2"/>
    <b v="0"/>
  </r>
  <r>
    <s v="b69"/>
    <n v="0"/>
    <n v="0"/>
    <n v="223.17000000000002"/>
    <n v="0"/>
    <n v="223.17000000000002"/>
    <x v="2"/>
    <b v="0"/>
  </r>
  <r>
    <s v="b70"/>
    <n v="0"/>
    <n v="0"/>
    <n v="230.39"/>
    <n v="0"/>
    <n v="230.39"/>
    <x v="2"/>
    <b v="0"/>
  </r>
  <r>
    <s v="b71"/>
    <n v="0"/>
    <n v="24.83"/>
    <n v="211.23000000000002"/>
    <n v="1.87"/>
    <n v="237.93"/>
    <x v="2"/>
    <b v="0"/>
  </r>
  <r>
    <s v="b72"/>
    <n v="0"/>
    <n v="0"/>
    <n v="241.89"/>
    <n v="0"/>
    <n v="241.89"/>
    <x v="2"/>
    <b v="0"/>
  </r>
  <r>
    <s v="b73"/>
    <n v="0"/>
    <n v="102.44"/>
    <n v="121.44"/>
    <n v="28.38"/>
    <n v="252.26"/>
    <x v="2"/>
    <b v="0"/>
  </r>
  <r>
    <s v="b74"/>
    <n v="0"/>
    <n v="46.56"/>
    <n v="215.53"/>
    <n v="0"/>
    <n v="262.09000000000003"/>
    <x v="2"/>
    <b v="0"/>
  </r>
  <r>
    <s v="b75"/>
    <n v="0"/>
    <n v="5.41"/>
    <n v="253.57999999999998"/>
    <n v="10.29"/>
    <n v="269.28000000000003"/>
    <x v="2"/>
    <b v="0"/>
  </r>
  <r>
    <s v="b76"/>
    <n v="0"/>
    <n v="0"/>
    <n v="277.27999999999997"/>
    <n v="0"/>
    <n v="277.27999999999997"/>
    <x v="2"/>
    <b v="0"/>
  </r>
  <r>
    <s v="b77"/>
    <n v="0"/>
    <n v="70.569999999999993"/>
    <n v="211"/>
    <n v="0"/>
    <n v="281.57"/>
    <x v="2"/>
    <b v="0"/>
  </r>
  <r>
    <s v="b78"/>
    <n v="0"/>
    <n v="0"/>
    <n v="289.73"/>
    <n v="0"/>
    <n v="289.73"/>
    <x v="2"/>
    <b v="0"/>
  </r>
  <r>
    <s v="b79"/>
    <n v="0"/>
    <n v="0"/>
    <n v="293.51"/>
    <n v="0.31"/>
    <n v="293.82"/>
    <x v="2"/>
    <b v="0"/>
  </r>
  <r>
    <s v="b80"/>
    <n v="0"/>
    <n v="49.72"/>
    <n v="263.82"/>
    <n v="0"/>
    <n v="313.53999999999996"/>
    <x v="2"/>
    <b v="0"/>
  </r>
  <r>
    <s v="b81"/>
    <n v="0"/>
    <n v="0"/>
    <n v="322.31"/>
    <n v="0.31"/>
    <n v="322.62"/>
    <x v="2"/>
    <b v="0"/>
  </r>
  <r>
    <s v="b82"/>
    <n v="0"/>
    <n v="13.129999999999999"/>
    <n v="313.88"/>
    <n v="0"/>
    <n v="327.01"/>
    <x v="2"/>
    <b v="0"/>
  </r>
  <r>
    <s v="b83"/>
    <n v="0"/>
    <n v="0"/>
    <n v="332.06"/>
    <n v="1.87"/>
    <n v="333.93"/>
    <x v="2"/>
    <b v="0"/>
  </r>
  <r>
    <s v="b84"/>
    <n v="0"/>
    <n v="0"/>
    <n v="342.22"/>
    <n v="0"/>
    <n v="342.22"/>
    <x v="2"/>
    <b v="0"/>
  </r>
  <r>
    <s v="b85"/>
    <n v="310.10000000000002"/>
    <n v="0"/>
    <n v="38.46"/>
    <n v="0"/>
    <n v="348.56"/>
    <x v="2"/>
    <b v="0"/>
  </r>
  <r>
    <s v="b86"/>
    <n v="0"/>
    <n v="0"/>
    <n v="357.12"/>
    <n v="0"/>
    <n v="357.12"/>
    <x v="2"/>
    <b v="0"/>
  </r>
  <r>
    <s v="b87"/>
    <n v="0"/>
    <n v="100.75"/>
    <n v="269.12"/>
    <n v="0"/>
    <n v="369.87"/>
    <x v="2"/>
    <b v="0"/>
  </r>
  <r>
    <s v="b88"/>
    <n v="0"/>
    <n v="192.96"/>
    <n v="187.1"/>
    <n v="0"/>
    <n v="380.06"/>
    <x v="2"/>
    <b v="0"/>
  </r>
  <r>
    <s v="b89"/>
    <n v="0"/>
    <n v="192.45"/>
    <n v="179.89"/>
    <n v="13.08"/>
    <n v="385.41999999999996"/>
    <x v="2"/>
    <b v="0"/>
  </r>
  <r>
    <s v="b90"/>
    <n v="0"/>
    <n v="0"/>
    <n v="393.42"/>
    <n v="0"/>
    <n v="393.42"/>
    <x v="2"/>
    <b v="0"/>
  </r>
  <r>
    <s v="b91"/>
    <n v="0"/>
    <n v="0"/>
    <n v="423.37"/>
    <n v="0"/>
    <n v="423.37"/>
    <x v="2"/>
    <b v="0"/>
  </r>
  <r>
    <s v="b92"/>
    <n v="0"/>
    <n v="0"/>
    <n v="280.37"/>
    <n v="152.68"/>
    <n v="433.05"/>
    <x v="2"/>
    <b v="0"/>
  </r>
  <r>
    <s v="b93"/>
    <n v="89.71"/>
    <n v="0"/>
    <n v="374.28999999999996"/>
    <n v="0"/>
    <n v="463.99999999999994"/>
    <x v="2"/>
    <b v="0"/>
  </r>
  <r>
    <s v="b94"/>
    <n v="0"/>
    <n v="0"/>
    <n v="474.87"/>
    <n v="0"/>
    <n v="474.87"/>
    <x v="2"/>
    <b v="0"/>
  </r>
  <r>
    <s v="b95"/>
    <n v="0"/>
    <n v="0"/>
    <n v="486.24"/>
    <n v="0"/>
    <n v="486.24"/>
    <x v="2"/>
    <b v="0"/>
  </r>
  <r>
    <s v="b96"/>
    <n v="246.13"/>
    <n v="0"/>
    <n v="245.75"/>
    <n v="0"/>
    <n v="491.88"/>
    <x v="2"/>
    <b v="0"/>
  </r>
  <r>
    <s v="b97"/>
    <n v="0"/>
    <n v="252.21"/>
    <n v="248.85"/>
    <n v="0"/>
    <n v="501.06"/>
    <x v="1"/>
    <b v="0"/>
  </r>
  <r>
    <s v="b98"/>
    <n v="0"/>
    <n v="0"/>
    <n v="531.05999999999995"/>
    <n v="0"/>
    <n v="531.05999999999995"/>
    <x v="1"/>
    <b v="0"/>
  </r>
  <r>
    <s v="b99"/>
    <n v="0"/>
    <n v="0"/>
    <n v="539.48"/>
    <n v="0"/>
    <n v="539.48"/>
    <x v="1"/>
    <b v="0"/>
  </r>
  <r>
    <s v="b100"/>
    <n v="0"/>
    <n v="95.01"/>
    <n v="448.95000000000005"/>
    <n v="1.88"/>
    <n v="545.84"/>
    <x v="1"/>
    <b v="0"/>
  </r>
  <r>
    <s v="b101"/>
    <n v="0"/>
    <n v="0"/>
    <n v="557.25"/>
    <n v="0"/>
    <n v="557.25"/>
    <x v="1"/>
    <b v="0"/>
  </r>
  <r>
    <s v="b102"/>
    <n v="0"/>
    <n v="127.97"/>
    <n v="153.83000000000001"/>
    <n v="75.180000000000007"/>
    <n v="356.98"/>
    <x v="2"/>
    <b v="0"/>
  </r>
  <r>
    <s v="b103"/>
    <n v="0"/>
    <n v="0"/>
    <n v="568.26"/>
    <n v="0"/>
    <n v="568.26"/>
    <x v="1"/>
    <b v="0"/>
  </r>
  <r>
    <s v="b104"/>
    <n v="0"/>
    <n v="0"/>
    <n v="576.76"/>
    <n v="9.19"/>
    <n v="585.95000000000005"/>
    <x v="1"/>
    <b v="0"/>
  </r>
  <r>
    <s v="b105"/>
    <n v="0"/>
    <n v="0"/>
    <n v="608.25"/>
    <n v="0"/>
    <n v="608.25"/>
    <x v="1"/>
    <b v="0"/>
  </r>
  <r>
    <s v="b106"/>
    <n v="0"/>
    <n v="1.75"/>
    <n v="362.5"/>
    <n v="14.76"/>
    <n v="379.01"/>
    <x v="2"/>
    <b v="0"/>
  </r>
  <r>
    <s v="b107"/>
    <n v="0"/>
    <n v="0"/>
    <n v="622.72"/>
    <n v="0"/>
    <n v="622.72"/>
    <x v="1"/>
    <b v="0"/>
  </r>
  <r>
    <s v="b108"/>
    <n v="0"/>
    <n v="0"/>
    <n v="375.49"/>
    <n v="0"/>
    <n v="375.49"/>
    <x v="2"/>
    <b v="0"/>
  </r>
  <r>
    <s v="b109"/>
    <n v="0"/>
    <n v="0"/>
    <n v="310.33"/>
    <n v="64.13"/>
    <n v="374.46"/>
    <x v="2"/>
    <b v="0"/>
  </r>
  <r>
    <s v="b110"/>
    <n v="0"/>
    <n v="18.71"/>
    <n v="2863.36"/>
    <n v="86.48"/>
    <n v="2968.55"/>
    <x v="1"/>
    <b v="0"/>
  </r>
  <r>
    <s v="b115"/>
    <n v="330.83"/>
    <n v="0"/>
    <n v="0"/>
    <n v="0"/>
    <n v="330.83"/>
    <x v="2"/>
    <b v="0"/>
  </r>
  <r>
    <s v="b116"/>
    <n v="0"/>
    <n v="0"/>
    <n v="673.86"/>
    <n v="0"/>
    <n v="673.86"/>
    <x v="1"/>
    <b v="0"/>
  </r>
  <r>
    <s v="b117"/>
    <n v="342.5"/>
    <n v="0"/>
    <n v="341.89"/>
    <n v="0"/>
    <n v="684.39"/>
    <x v="1"/>
    <b v="0"/>
  </r>
  <r>
    <s v="b118"/>
    <n v="0"/>
    <n v="0"/>
    <n v="700.26"/>
    <n v="0"/>
    <n v="700.26"/>
    <x v="1"/>
    <b v="0"/>
  </r>
  <r>
    <s v="b119"/>
    <n v="0"/>
    <n v="0"/>
    <n v="406.45"/>
    <n v="0"/>
    <n v="406.45"/>
    <x v="2"/>
    <b v="0"/>
  </r>
  <r>
    <s v="b120"/>
    <n v="0"/>
    <n v="0"/>
    <n v="719.43000000000006"/>
    <n v="0.31"/>
    <n v="719.74"/>
    <x v="1"/>
    <b v="0"/>
  </r>
  <r>
    <s v="b121"/>
    <n v="362.68"/>
    <n v="373.21"/>
    <n v="0"/>
    <n v="0"/>
    <n v="735.89"/>
    <x v="1"/>
    <b v="0"/>
  </r>
  <r>
    <s v="b122"/>
    <n v="0"/>
    <n v="379.28"/>
    <n v="47.31"/>
    <n v="0"/>
    <n v="426.59"/>
    <x v="2"/>
    <b v="0"/>
  </r>
  <r>
    <s v="b123"/>
    <n v="0"/>
    <n v="383.27"/>
    <n v="384.19"/>
    <n v="0"/>
    <n v="767.46"/>
    <x v="1"/>
    <b v="0"/>
  </r>
  <r>
    <s v="b124"/>
    <n v="0"/>
    <n v="216"/>
    <n v="169.81"/>
    <n v="41.3"/>
    <n v="427.11"/>
    <x v="2"/>
    <b v="0"/>
  </r>
  <r>
    <s v="b125"/>
    <n v="0"/>
    <n v="386.11"/>
    <n v="39.74"/>
    <n v="0"/>
    <n v="425.85"/>
    <x v="2"/>
    <b v="0"/>
  </r>
  <r>
    <s v="b126"/>
    <n v="0"/>
    <n v="0"/>
    <n v="428.92"/>
    <n v="0"/>
    <n v="428.92"/>
    <x v="2"/>
    <b v="0"/>
  </r>
  <r>
    <s v="b127"/>
    <n v="302.88"/>
    <n v="188.43"/>
    <n v="339.75"/>
    <n v="0"/>
    <n v="831.06"/>
    <x v="1"/>
    <b v="0"/>
  </r>
  <r>
    <s v="b128"/>
    <n v="0"/>
    <n v="0"/>
    <n v="72.41"/>
    <n v="0"/>
    <n v="72.41"/>
    <x v="0"/>
    <b v="0"/>
  </r>
  <r>
    <s v="b129"/>
    <n v="0"/>
    <n v="418.24"/>
    <n v="422.78"/>
    <n v="0"/>
    <n v="841.02"/>
    <x v="1"/>
    <b v="0"/>
  </r>
  <r>
    <s v="b130"/>
    <n v="0"/>
    <n v="193.11"/>
    <n v="536.6"/>
    <n v="119.33"/>
    <n v="849.04000000000008"/>
    <x v="1"/>
    <b v="0"/>
  </r>
  <r>
    <s v="b131"/>
    <n v="0"/>
    <n v="0"/>
    <n v="882.57999999999993"/>
    <n v="0"/>
    <n v="882.57999999999993"/>
    <x v="1"/>
    <b v="0"/>
  </r>
  <r>
    <s v="b132"/>
    <n v="0"/>
    <n v="88.88"/>
    <n v="825.86"/>
    <n v="0"/>
    <n v="914.74"/>
    <x v="1"/>
    <b v="0"/>
  </r>
  <r>
    <s v="b133"/>
    <n v="0"/>
    <n v="462.46"/>
    <n v="463.91"/>
    <n v="0"/>
    <n v="926.37"/>
    <x v="1"/>
    <b v="0"/>
  </r>
  <r>
    <s v="b134"/>
    <n v="0"/>
    <n v="0"/>
    <n v="470.19"/>
    <n v="28.99"/>
    <n v="499.18"/>
    <x v="2"/>
    <b v="0"/>
  </r>
  <r>
    <s v="b135"/>
    <n v="96.05"/>
    <n v="336.93"/>
    <n v="503.98"/>
    <n v="0"/>
    <n v="936.96"/>
    <x v="1"/>
    <b v="0"/>
  </r>
  <r>
    <s v="b136"/>
    <n v="0"/>
    <n v="0"/>
    <n v="468.29"/>
    <n v="26.8"/>
    <n v="495.09000000000003"/>
    <x v="2"/>
    <b v="0"/>
  </r>
  <r>
    <s v="b137"/>
    <n v="386.84"/>
    <n v="34.979999999999997"/>
    <n v="530.1"/>
    <n v="0"/>
    <n v="951.92000000000007"/>
    <x v="1"/>
    <b v="0"/>
  </r>
  <r>
    <s v="b138"/>
    <n v="0"/>
    <n v="0"/>
    <n v="485.57"/>
    <n v="26"/>
    <n v="511.57"/>
    <x v="1"/>
    <b v="0"/>
  </r>
  <r>
    <s v="b139"/>
    <n v="0"/>
    <n v="105.97"/>
    <n v="920.15"/>
    <n v="0.99"/>
    <n v="1027.1099999999999"/>
    <x v="1"/>
    <b v="0"/>
  </r>
  <r>
    <s v="b140"/>
    <n v="0"/>
    <n v="509.52"/>
    <n v="572.6"/>
    <n v="9.69"/>
    <n v="1091.81"/>
    <x v="1"/>
    <b v="0"/>
  </r>
  <r>
    <s v="b141"/>
    <n v="0"/>
    <n v="267.43"/>
    <n v="1052.8800000000001"/>
    <n v="0"/>
    <n v="1320.3100000000002"/>
    <x v="1"/>
    <b v="0"/>
  </r>
  <r>
    <s v="b142"/>
    <n v="0"/>
    <n v="46.53"/>
    <n v="1394.02"/>
    <n v="0"/>
    <n v="1440.55"/>
    <x v="1"/>
    <b v="0"/>
  </r>
  <r>
    <s v="b143"/>
    <n v="0"/>
    <n v="0"/>
    <n v="1486.97"/>
    <n v="0"/>
    <n v="1486.97"/>
    <x v="1"/>
    <b v="0"/>
  </r>
  <r>
    <s v="b144"/>
    <n v="0"/>
    <n v="1143.19"/>
    <n v="369.64"/>
    <n v="0"/>
    <n v="1512.83"/>
    <x v="1"/>
    <b v="0"/>
  </r>
  <r>
    <s v="b145"/>
    <n v="0"/>
    <n v="0"/>
    <n v="780.93"/>
    <n v="23.31"/>
    <n v="804.2399999999999"/>
    <x v="1"/>
    <b v="0"/>
  </r>
  <r>
    <s v="b146"/>
    <n v="0"/>
    <n v="789.76"/>
    <n v="787.07"/>
    <n v="0"/>
    <n v="1576.83"/>
    <x v="1"/>
    <b v="0"/>
  </r>
  <r>
    <s v="b147"/>
    <n v="0"/>
    <n v="0"/>
    <n v="1606.3600000000001"/>
    <n v="0"/>
    <n v="1606.3600000000001"/>
    <x v="1"/>
    <b v="0"/>
  </r>
  <r>
    <s v="b148"/>
    <n v="0"/>
    <n v="0"/>
    <n v="20.79"/>
    <n v="20.190000000000001"/>
    <n v="40.980000000000004"/>
    <x v="0"/>
    <b v="0"/>
  </r>
  <r>
    <s v="b149"/>
    <n v="0"/>
    <n v="768.42"/>
    <n v="89.31"/>
    <n v="20.03"/>
    <n v="877.76"/>
    <x v="1"/>
    <b v="0"/>
  </r>
  <r>
    <s v="b150"/>
    <n v="0"/>
    <n v="772.85"/>
    <n v="144.79"/>
    <n v="0"/>
    <n v="917.64"/>
    <x v="1"/>
    <b v="0"/>
  </r>
  <r>
    <s v="b151"/>
    <n v="0"/>
    <n v="0"/>
    <n v="17.54"/>
    <n v="18.329999999999998"/>
    <n v="35.869999999999997"/>
    <x v="0"/>
    <b v="0"/>
  </r>
  <r>
    <s v="b152"/>
    <n v="0"/>
    <n v="0"/>
    <n v="928.91"/>
    <n v="0"/>
    <n v="928.91"/>
    <x v="1"/>
    <b v="0"/>
  </r>
  <r>
    <s v="b153"/>
    <n v="389.43"/>
    <n v="264.39"/>
    <n v="1232.81"/>
    <n v="0"/>
    <n v="1886.6299999999999"/>
    <x v="1"/>
    <b v="0"/>
  </r>
  <r>
    <s v="b154"/>
    <n v="0"/>
    <n v="0"/>
    <n v="2026.83"/>
    <n v="8.8000000000000007"/>
    <n v="2035.6299999999999"/>
    <x v="1"/>
    <b v="0"/>
  </r>
  <r>
    <s v="b155"/>
    <n v="0"/>
    <n v="0"/>
    <n v="871.33"/>
    <n v="180.09"/>
    <n v="1051.42"/>
    <x v="1"/>
    <b v="0"/>
  </r>
  <r>
    <s v="b156"/>
    <n v="0"/>
    <n v="101.15"/>
    <n v="881.68"/>
    <n v="76.489999999999995"/>
    <n v="1059.32"/>
    <x v="1"/>
    <b v="0"/>
  </r>
  <r>
    <s v="b157"/>
    <n v="0"/>
    <n v="1171.3800000000001"/>
    <n v="13.97"/>
    <n v="0"/>
    <n v="1185.3500000000001"/>
    <x v="1"/>
    <b v="0"/>
  </r>
  <r>
    <s v="b158"/>
    <n v="0"/>
    <n v="0"/>
    <n v="1170.8"/>
    <n v="13.46"/>
    <n v="1184.26"/>
    <x v="1"/>
    <b v="0"/>
  </r>
  <r>
    <s v="b159"/>
    <n v="0"/>
    <n v="0"/>
    <n v="13.17"/>
    <n v="13.37"/>
    <n v="26.54"/>
    <x v="0"/>
    <b v="0"/>
  </r>
  <r>
    <s v="b160"/>
    <n v="0"/>
    <n v="1168.26"/>
    <n v="0"/>
    <n v="12.74"/>
    <n v="1181"/>
    <x v="1"/>
    <b v="0"/>
  </r>
  <r>
    <s v="b161"/>
    <n v="0"/>
    <n v="0"/>
    <n v="0"/>
    <n v="23.42"/>
    <n v="23.42"/>
    <x v="0"/>
    <s v="True"/>
  </r>
  <r>
    <s v="b162"/>
    <n v="0"/>
    <n v="0"/>
    <n v="1143.1000000000001"/>
    <n v="51.23"/>
    <n v="1194.3300000000002"/>
    <x v="1"/>
    <b v="0"/>
  </r>
  <r>
    <s v="b163"/>
    <n v="0"/>
    <n v="0"/>
    <n v="1356.93"/>
    <n v="10.93"/>
    <n v="1367.8600000000001"/>
    <x v="1"/>
    <b v="0"/>
  </r>
  <r>
    <s v="b164"/>
    <n v="0"/>
    <n v="1472.29"/>
    <n v="0"/>
    <n v="10.26"/>
    <n v="1482.55"/>
    <x v="1"/>
    <b v="0"/>
  </r>
  <r>
    <s v="b165"/>
    <n v="0"/>
    <n v="0"/>
    <n v="1506.3"/>
    <n v="9.7200000000000006"/>
    <n v="1516.02"/>
    <x v="1"/>
    <b v="0"/>
  </r>
  <r>
    <s v="b166"/>
    <n v="0"/>
    <n v="0"/>
    <n v="1569.9599999999998"/>
    <n v="0"/>
    <n v="1569.9599999999998"/>
    <x v="1"/>
    <b v="0"/>
  </r>
  <r>
    <s v="b167"/>
    <n v="0"/>
    <n v="875.59"/>
    <n v="694.84999999999991"/>
    <n v="0"/>
    <n v="1570.44"/>
    <x v="1"/>
    <b v="0"/>
  </r>
  <r>
    <s v="b168"/>
    <n v="0"/>
    <n v="0"/>
    <n v="0"/>
    <n v="16.22"/>
    <n v="16.22"/>
    <x v="0"/>
    <s v="True"/>
  </r>
  <r>
    <s v="b169"/>
    <n v="0"/>
    <n v="0"/>
    <n v="0"/>
    <n v="15.56"/>
    <n v="15.56"/>
    <x v="0"/>
    <s v="True"/>
  </r>
  <r>
    <s v="b170"/>
    <n v="0"/>
    <n v="0"/>
    <n v="0"/>
    <n v="14.7"/>
    <n v="14.7"/>
    <x v="0"/>
    <s v="True"/>
  </r>
  <r>
    <s v="b171"/>
    <n v="0"/>
    <n v="22.16"/>
    <n v="1566.32"/>
    <n v="6.89"/>
    <n v="1595.3700000000001"/>
    <x v="1"/>
    <b v="0"/>
  </r>
  <r>
    <s v="b172"/>
    <n v="0"/>
    <n v="1268.3499999999999"/>
    <n v="391.21"/>
    <n v="6.54"/>
    <n v="1666.1"/>
    <x v="1"/>
    <b v="0"/>
  </r>
  <r>
    <s v="b173"/>
    <n v="0"/>
    <n v="0"/>
    <n v="5.84"/>
    <n v="5.92"/>
    <n v="11.76"/>
    <x v="0"/>
    <b v="0"/>
  </r>
  <r>
    <s v="b174"/>
    <n v="0"/>
    <n v="0"/>
    <n v="5.78"/>
    <n v="5.61"/>
    <n v="11.39"/>
    <x v="0"/>
    <b v="0"/>
  </r>
  <r>
    <s v="b175"/>
    <n v="0"/>
    <n v="0"/>
    <n v="0"/>
    <n v="10.65"/>
    <n v="10.65"/>
    <x v="0"/>
    <s v="True"/>
  </r>
  <r>
    <s v="b176"/>
    <n v="0"/>
    <n v="625.6"/>
    <n v="1363.14"/>
    <n v="5.31"/>
    <n v="1994.0500000000002"/>
    <x v="1"/>
    <b v="0"/>
  </r>
  <r>
    <s v="b177"/>
    <n v="0"/>
    <n v="0"/>
    <n v="0"/>
    <n v="9.89"/>
    <n v="9.89"/>
    <x v="0"/>
    <s v="True"/>
  </r>
  <r>
    <s v="b178"/>
    <n v="0"/>
    <n v="0"/>
    <n v="0"/>
    <n v="9.33"/>
    <n v="9.33"/>
    <x v="0"/>
    <s v="True"/>
  </r>
  <r>
    <s v="b179"/>
    <n v="0"/>
    <n v="0"/>
    <n v="0"/>
    <n v="8.6999999999999993"/>
    <n v="8.6999999999999993"/>
    <x v="0"/>
    <s v="True"/>
  </r>
  <r>
    <s v="b180"/>
    <n v="0"/>
    <n v="0"/>
    <n v="0"/>
    <n v="8.69"/>
    <n v="8.69"/>
    <x v="0"/>
    <s v="True"/>
  </r>
  <r>
    <s v="b181"/>
    <n v="0"/>
    <n v="0"/>
    <n v="2071.8200000000002"/>
    <n v="4.08"/>
    <n v="2075.9"/>
    <x v="1"/>
    <b v="0"/>
  </r>
  <r>
    <s v="b182"/>
    <n v="0"/>
    <n v="0"/>
    <n v="0"/>
    <n v="8.129999999999999"/>
    <n v="8.129999999999999"/>
    <x v="0"/>
    <s v="True"/>
  </r>
  <r>
    <s v="b183"/>
    <n v="0"/>
    <n v="0"/>
    <n v="3.89"/>
    <n v="4.05"/>
    <n v="7.9399999999999995"/>
    <x v="0"/>
    <b v="0"/>
  </r>
  <r>
    <s v="b184"/>
    <n v="0"/>
    <n v="0"/>
    <n v="0"/>
    <n v="7.48"/>
    <n v="7.48"/>
    <x v="0"/>
    <s v="True"/>
  </r>
  <r>
    <s v="b185"/>
    <n v="0"/>
    <n v="0"/>
    <n v="0"/>
    <n v="7.16"/>
    <n v="7.16"/>
    <x v="0"/>
    <s v="True"/>
  </r>
  <r>
    <s v="b186"/>
    <n v="0"/>
    <n v="0"/>
    <n v="0"/>
    <n v="6.9"/>
    <n v="6.9"/>
    <x v="0"/>
    <s v="True"/>
  </r>
  <r>
    <s v="b187"/>
    <n v="0"/>
    <n v="0"/>
    <n v="0"/>
    <n v="6.55"/>
    <n v="6.55"/>
    <x v="0"/>
    <s v="True"/>
  </r>
  <r>
    <s v="b188"/>
    <n v="0"/>
    <n v="0"/>
    <n v="0"/>
    <n v="6.24"/>
    <n v="6.24"/>
    <x v="0"/>
    <s v="True"/>
  </r>
  <r>
    <s v="b189"/>
    <n v="0"/>
    <n v="2103.39"/>
    <n v="0"/>
    <n v="3.11"/>
    <n v="2106.5"/>
    <x v="1"/>
    <b v="0"/>
  </r>
  <r>
    <s v="b190"/>
    <n v="0"/>
    <n v="19.329999999999998"/>
    <n v="2349.75"/>
    <n v="2.81"/>
    <n v="2371.89"/>
    <x v="1"/>
    <b v="0"/>
  </r>
  <r>
    <s v="b191"/>
    <n v="0"/>
    <n v="0"/>
    <n v="0"/>
    <n v="5.6"/>
    <n v="5.6"/>
    <x v="0"/>
    <s v="True"/>
  </r>
  <r>
    <s v="b192"/>
    <n v="1285.1300000000001"/>
    <n v="0"/>
    <n v="1557.05"/>
    <n v="2.5099999999999998"/>
    <n v="2844.6900000000005"/>
    <x v="1"/>
    <b v="0"/>
  </r>
  <r>
    <s v="b193"/>
    <n v="0"/>
    <n v="0"/>
    <n v="0"/>
    <n v="4.99"/>
    <n v="4.99"/>
    <x v="0"/>
    <s v="True"/>
  </r>
  <r>
    <s v="b194"/>
    <n v="0"/>
    <n v="0"/>
    <n v="0"/>
    <n v="4.9700000000000006"/>
    <n v="4.9700000000000006"/>
    <x v="0"/>
    <s v="True"/>
  </r>
  <r>
    <s v="b195"/>
    <n v="0"/>
    <n v="2984"/>
    <n v="0"/>
    <n v="2.1800000000000002"/>
    <n v="2986.18"/>
    <x v="1"/>
    <b v="0"/>
  </r>
  <r>
    <s v="b196"/>
    <n v="0"/>
    <n v="0"/>
    <n v="0"/>
    <n v="4.3499999999999996"/>
    <n v="4.3499999999999996"/>
    <x v="0"/>
    <s v="True"/>
  </r>
  <r>
    <s v="b197"/>
    <n v="0"/>
    <n v="0"/>
    <n v="0"/>
    <n v="4.34"/>
    <n v="4.34"/>
    <x v="0"/>
    <s v="True"/>
  </r>
  <r>
    <s v="b198"/>
    <n v="0"/>
    <n v="0"/>
    <n v="0"/>
    <n v="3.92"/>
    <n v="3.92"/>
    <x v="0"/>
    <s v="True"/>
  </r>
  <r>
    <s v="b199"/>
    <n v="0"/>
    <n v="0"/>
    <n v="1.92"/>
    <n v="1.88"/>
    <n v="3.8"/>
    <x v="0"/>
    <b v="0"/>
  </r>
  <r>
    <s v="b200"/>
    <n v="0"/>
    <n v="0"/>
    <n v="0"/>
    <n v="3.75"/>
    <n v="3.75"/>
    <x v="0"/>
    <s v="True"/>
  </r>
  <r>
    <s v="b201"/>
    <n v="0"/>
    <n v="0"/>
    <n v="0"/>
    <n v="3.7300000000000004"/>
    <n v="3.7300000000000004"/>
    <x v="0"/>
    <s v="True"/>
  </r>
  <r>
    <s v="b202"/>
    <n v="0"/>
    <n v="0"/>
    <n v="0"/>
    <n v="3.14"/>
    <n v="3.14"/>
    <x v="0"/>
    <s v="True"/>
  </r>
  <r>
    <s v="b203"/>
    <n v="0"/>
    <n v="0"/>
    <n v="0"/>
    <n v="3.13"/>
    <n v="3.13"/>
    <x v="0"/>
    <s v="True"/>
  </r>
  <r>
    <s v="b204"/>
    <n v="0"/>
    <n v="0"/>
    <n v="0"/>
    <n v="3.12"/>
    <n v="3.12"/>
    <x v="0"/>
    <s v="True"/>
  </r>
  <r>
    <s v="b205"/>
    <n v="0"/>
    <n v="0"/>
    <n v="3550.8"/>
    <n v="1.56"/>
    <n v="3552.36"/>
    <x v="1"/>
    <b v="0"/>
  </r>
  <r>
    <s v="b206"/>
    <n v="0"/>
    <n v="0"/>
    <n v="1.37"/>
    <n v="1.25"/>
    <n v="2.62"/>
    <x v="0"/>
    <b v="0"/>
  </r>
  <r>
    <s v="b207"/>
    <n v="0"/>
    <n v="0"/>
    <n v="0"/>
    <n v="2.48"/>
    <n v="2.48"/>
    <x v="0"/>
    <s v="True"/>
  </r>
  <r>
    <s v="b208"/>
    <n v="0"/>
    <n v="0"/>
    <n v="0"/>
    <n v="2.48"/>
    <n v="2.48"/>
    <x v="0"/>
    <s v="True"/>
  </r>
  <r>
    <s v="b209"/>
    <n v="2505.15"/>
    <n v="385.44"/>
    <n v="723.58"/>
    <n v="1.24"/>
    <n v="3615.41"/>
    <x v="1"/>
    <b v="0"/>
  </r>
  <r>
    <s v="b210"/>
    <n v="2235.1999999999998"/>
    <n v="419.45"/>
    <n v="2263.12"/>
    <n v="1"/>
    <n v="4918.7699999999995"/>
    <x v="1"/>
    <b v="0"/>
  </r>
  <r>
    <s v="b211"/>
    <n v="0"/>
    <n v="0"/>
    <n v="0"/>
    <n v="1.98"/>
    <n v="1.98"/>
    <x v="0"/>
    <s v="True"/>
  </r>
  <r>
    <s v="b212"/>
    <n v="0"/>
    <n v="0"/>
    <n v="0"/>
    <n v="1.92"/>
    <n v="1.92"/>
    <x v="0"/>
    <s v="True"/>
  </r>
  <r>
    <s v="b213"/>
    <n v="0"/>
    <n v="0"/>
    <n v="0"/>
    <n v="1.88"/>
    <n v="1.88"/>
    <x v="0"/>
    <s v="True"/>
  </r>
  <r>
    <s v="b214"/>
    <n v="0"/>
    <n v="0"/>
    <n v="0"/>
    <n v="1.88"/>
    <n v="1.88"/>
    <x v="0"/>
    <s v="True"/>
  </r>
  <r>
    <s v="b215"/>
    <n v="0"/>
    <n v="0"/>
    <n v="0"/>
    <n v="1.86"/>
    <n v="1.86"/>
    <x v="0"/>
    <s v="True"/>
  </r>
  <r>
    <s v="b216"/>
    <n v="0"/>
    <n v="0"/>
    <n v="0.83"/>
    <n v="0.77"/>
    <n v="1.6"/>
    <x v="0"/>
    <b v="0"/>
  </r>
  <r>
    <s v="b217"/>
    <n v="0"/>
    <n v="0"/>
    <n v="0.65"/>
    <n v="0.77"/>
    <n v="1.42"/>
    <x v="0"/>
    <b v="0"/>
  </r>
  <r>
    <s v="b218"/>
    <n v="0"/>
    <n v="0"/>
    <n v="0"/>
    <n v="1.26"/>
    <n v="1.26"/>
    <x v="0"/>
    <s v="True"/>
  </r>
  <r>
    <s v="b219"/>
    <n v="0"/>
    <n v="0"/>
    <n v="0"/>
    <n v="1.26"/>
    <n v="1.26"/>
    <x v="0"/>
    <s v="True"/>
  </r>
  <r>
    <s v="b220"/>
    <n v="0"/>
    <n v="0"/>
    <n v="0"/>
    <n v="1.24"/>
    <n v="1.24"/>
    <x v="0"/>
    <s v="True"/>
  </r>
  <r>
    <s v="b221"/>
    <n v="0"/>
    <n v="0"/>
    <n v="0"/>
    <n v="1.24"/>
    <n v="1.24"/>
    <x v="0"/>
    <s v="True"/>
  </r>
  <r>
    <s v="b222"/>
    <n v="0"/>
    <n v="0"/>
    <n v="0"/>
    <n v="1.24"/>
    <n v="1.24"/>
    <x v="0"/>
    <s v="True"/>
  </r>
  <r>
    <s v="b223"/>
    <n v="6208.44"/>
    <n v="0"/>
    <n v="0"/>
    <n v="0.62"/>
    <n v="6209.0599999999995"/>
    <x v="1"/>
    <b v="0"/>
  </r>
  <r>
    <s v="b224"/>
    <n v="0"/>
    <n v="37.67"/>
    <n v="6815.38"/>
    <n v="0.31"/>
    <n v="6853.3600000000006"/>
    <x v="1"/>
    <b v="0"/>
  </r>
  <r>
    <s v="b225"/>
    <n v="0"/>
    <n v="0"/>
    <n v="0"/>
    <n v="0.62"/>
    <n v="0.62"/>
    <x v="0"/>
    <s v="True"/>
  </r>
  <r>
    <s v="b226"/>
    <n v="0"/>
    <n v="0"/>
    <n v="0"/>
    <n v="0.62"/>
    <n v="0.62"/>
    <x v="0"/>
    <s v="True"/>
  </r>
  <r>
    <s v="b227"/>
    <n v="0"/>
    <n v="0"/>
    <n v="0"/>
    <n v="0.62"/>
    <n v="0.62"/>
    <x v="0"/>
    <s v="True"/>
  </r>
  <r>
    <s v="b228"/>
    <n v="0"/>
    <n v="0"/>
    <n v="0"/>
    <n v="0.62"/>
    <n v="0.62"/>
    <x v="0"/>
    <s v="True"/>
  </r>
  <r>
    <s v="b229"/>
    <n v="0"/>
    <n v="0"/>
    <n v="0"/>
    <n v="0.62"/>
    <n v="0.62"/>
    <x v="0"/>
    <s v="True"/>
  </r>
  <r>
    <s v="b230"/>
    <n v="0"/>
    <n v="0"/>
    <n v="0"/>
    <n v="0.62"/>
    <n v="0.62"/>
    <x v="0"/>
    <s v="True"/>
  </r>
  <r>
    <s v="b231"/>
    <n v="0"/>
    <n v="0"/>
    <n v="0"/>
    <n v="0.62"/>
    <n v="0.62"/>
    <x v="0"/>
    <s v="True"/>
  </r>
  <r>
    <s v="b232"/>
    <n v="0"/>
    <n v="0"/>
    <n v="0"/>
    <n v="0.62"/>
    <n v="0.62"/>
    <x v="0"/>
    <s v="True"/>
  </r>
  <r>
    <s v="b233"/>
    <n v="0"/>
    <n v="0"/>
    <n v="0.28999999999999998"/>
    <n v="0.31"/>
    <n v="0.6"/>
    <x v="0"/>
    <b v="0"/>
  </r>
  <r>
    <s v="b234"/>
    <n v="0"/>
    <n v="0"/>
    <n v="0.54"/>
    <n v="0"/>
    <n v="0.54"/>
    <x v="0"/>
    <b v="0"/>
  </r>
  <r>
    <s v="b235"/>
    <n v="0"/>
    <n v="249.44"/>
    <n v="10169.370000000001"/>
    <n v="0"/>
    <n v="10418.810000000001"/>
    <x v="1"/>
    <b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92"/>
    <n v="2048.36"/>
    <n v="1.6000942389858185E-2"/>
  </r>
  <r>
    <x v="1"/>
    <n v="65"/>
    <n v="106659.86"/>
    <n v="0.8331827780128197"/>
  </r>
  <r>
    <x v="2"/>
    <n v="44"/>
    <n v="15643.000000000004"/>
    <n v="0.12219665576585739"/>
  </r>
  <r>
    <x v="3"/>
    <n v="26"/>
    <n v="3663.7399999999989"/>
    <n v="2.8619623831464689E-2"/>
  </r>
  <r>
    <x v="4"/>
    <n v="227"/>
    <n v="128014.96"/>
    <n v="0.999999999999999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b1"/>
    <n v="0"/>
    <n v="0.19"/>
    <n v="24.050000000000004"/>
    <n v="0"/>
    <n v="24.240000000000006"/>
    <x v="0"/>
  </r>
  <r>
    <s v="b2"/>
    <n v="0"/>
    <n v="0"/>
    <n v="32.46"/>
    <n v="0"/>
    <n v="32.46"/>
    <x v="0"/>
  </r>
  <r>
    <s v="b3"/>
    <n v="16.13"/>
    <n v="0"/>
    <n v="28.02"/>
    <n v="0"/>
    <n v="44.15"/>
    <x v="0"/>
  </r>
  <r>
    <s v="b7"/>
    <n v="0"/>
    <n v="0"/>
    <n v="31.65"/>
    <n v="0"/>
    <n v="31.65"/>
    <x v="0"/>
  </r>
  <r>
    <s v="b8"/>
    <n v="0"/>
    <n v="0"/>
    <n v="8.91"/>
    <n v="0"/>
    <n v="8.91"/>
    <x v="0"/>
  </r>
  <r>
    <s v="b9"/>
    <n v="0"/>
    <n v="20.240000000000002"/>
    <n v="0"/>
    <n v="0"/>
    <n v="20.240000000000002"/>
    <x v="0"/>
  </r>
  <r>
    <s v="b10"/>
    <n v="0"/>
    <n v="11.36"/>
    <n v="11.26"/>
    <n v="0"/>
    <n v="22.619999999999997"/>
    <x v="0"/>
  </r>
  <r>
    <s v="b11"/>
    <n v="0"/>
    <n v="0"/>
    <n v="26.54"/>
    <n v="0"/>
    <n v="26.54"/>
    <x v="0"/>
  </r>
  <r>
    <s v="b13"/>
    <n v="0"/>
    <n v="0"/>
    <n v="31.07"/>
    <n v="0"/>
    <n v="31.07"/>
    <x v="0"/>
  </r>
  <r>
    <s v="b14"/>
    <n v="0"/>
    <n v="0"/>
    <n v="31.259999999999998"/>
    <n v="0"/>
    <n v="31.259999999999998"/>
    <x v="0"/>
  </r>
  <r>
    <s v="b16"/>
    <n v="0"/>
    <n v="19.07"/>
    <n v="19.670000000000002"/>
    <n v="0"/>
    <n v="38.74"/>
    <x v="0"/>
  </r>
  <r>
    <s v="b17"/>
    <n v="21.42"/>
    <n v="20.98"/>
    <n v="0"/>
    <n v="0"/>
    <n v="42.400000000000006"/>
    <x v="0"/>
  </r>
  <r>
    <s v="b4"/>
    <n v="0"/>
    <n v="8.67"/>
    <n v="36.090000000000003"/>
    <n v="0"/>
    <n v="44.760000000000005"/>
    <x v="0"/>
  </r>
  <r>
    <s v="b19"/>
    <n v="0"/>
    <n v="0"/>
    <n v="44.14"/>
    <n v="1.88"/>
    <n v="46.02"/>
    <x v="0"/>
  </r>
  <r>
    <s v="b20"/>
    <n v="23.49"/>
    <n v="0"/>
    <n v="23.31"/>
    <n v="0"/>
    <n v="46.8"/>
    <x v="0"/>
  </r>
  <r>
    <s v="b21"/>
    <n v="0"/>
    <n v="0"/>
    <n v="45.35"/>
    <n v="3.12"/>
    <n v="48.47"/>
    <x v="0"/>
  </r>
  <r>
    <s v="b22"/>
    <n v="0"/>
    <n v="0"/>
    <n v="24.79"/>
    <n v="0"/>
    <n v="24.79"/>
    <x v="0"/>
  </r>
  <r>
    <s v="b6"/>
    <n v="0"/>
    <n v="25.07"/>
    <n v="0"/>
    <n v="0"/>
    <n v="25.07"/>
    <x v="0"/>
  </r>
  <r>
    <s v="b23"/>
    <n v="0"/>
    <n v="0"/>
    <n v="620.04"/>
    <n v="0"/>
    <n v="620.04"/>
    <x v="1"/>
  </r>
  <r>
    <s v="b24"/>
    <n v="0"/>
    <n v="24.82"/>
    <n v="25.52"/>
    <n v="0"/>
    <n v="50.34"/>
    <x v="0"/>
  </r>
  <r>
    <s v="b25"/>
    <n v="0"/>
    <n v="0"/>
    <n v="51.51"/>
    <n v="0"/>
    <n v="51.51"/>
    <x v="0"/>
  </r>
  <r>
    <s v="b26"/>
    <n v="0"/>
    <n v="0"/>
    <n v="52.58"/>
    <n v="0"/>
    <n v="52.58"/>
    <x v="0"/>
  </r>
  <r>
    <s v="b27"/>
    <n v="0"/>
    <n v="0"/>
    <n v="53.22"/>
    <n v="0"/>
    <n v="53.22"/>
    <x v="0"/>
  </r>
  <r>
    <s v="b28"/>
    <n v="0"/>
    <n v="27.89"/>
    <n v="26.78"/>
    <n v="0"/>
    <n v="54.67"/>
    <x v="0"/>
  </r>
  <r>
    <s v="b29"/>
    <n v="0"/>
    <n v="0"/>
    <n v="56.28"/>
    <n v="1.88"/>
    <n v="58.160000000000004"/>
    <x v="0"/>
  </r>
  <r>
    <s v="b30"/>
    <n v="0"/>
    <n v="0"/>
    <n v="59.980000000000004"/>
    <n v="0"/>
    <n v="59.980000000000004"/>
    <x v="0"/>
  </r>
  <r>
    <s v="b31"/>
    <n v="455.26"/>
    <n v="0"/>
    <n v="31.02"/>
    <n v="0"/>
    <n v="486.28"/>
    <x v="2"/>
  </r>
  <r>
    <s v="b32"/>
    <n v="32.9"/>
    <n v="0"/>
    <n v="32.49"/>
    <n v="0"/>
    <n v="65.39"/>
    <x v="0"/>
  </r>
  <r>
    <s v="b33"/>
    <n v="0"/>
    <n v="0"/>
    <n v="67.199999999999989"/>
    <n v="0"/>
    <n v="67.199999999999989"/>
    <x v="0"/>
  </r>
  <r>
    <s v="b34"/>
    <n v="0"/>
    <n v="35.299999999999997"/>
    <n v="35.22"/>
    <n v="0"/>
    <n v="70.52"/>
    <x v="0"/>
  </r>
  <r>
    <s v="b35"/>
    <n v="0"/>
    <n v="0"/>
    <n v="74.650000000000006"/>
    <n v="0"/>
    <n v="74.650000000000006"/>
    <x v="0"/>
  </r>
  <r>
    <s v="b36"/>
    <n v="0"/>
    <n v="39.700000000000003"/>
    <n v="38.29"/>
    <n v="0"/>
    <n v="77.990000000000009"/>
    <x v="0"/>
  </r>
  <r>
    <s v="b37"/>
    <n v="0"/>
    <n v="0"/>
    <n v="83.210000000000008"/>
    <n v="0"/>
    <n v="83.210000000000008"/>
    <x v="0"/>
  </r>
  <r>
    <s v="b38"/>
    <n v="0"/>
    <n v="0"/>
    <n v="94.06"/>
    <n v="0"/>
    <n v="94.06"/>
    <x v="0"/>
  </r>
  <r>
    <s v="b39"/>
    <n v="0"/>
    <n v="2.5299999999999998"/>
    <n v="60.33"/>
    <n v="34.019999999999996"/>
    <n v="96.88"/>
    <x v="0"/>
  </r>
  <r>
    <s v="b40"/>
    <n v="0"/>
    <n v="0"/>
    <n v="100.81"/>
    <n v="0"/>
    <n v="100.81"/>
    <x v="3"/>
  </r>
  <r>
    <s v="b41"/>
    <n v="0"/>
    <n v="0"/>
    <n v="105.28"/>
    <n v="0"/>
    <n v="105.28"/>
    <x v="3"/>
  </r>
  <r>
    <s v="b42"/>
    <n v="0"/>
    <n v="3.51"/>
    <n v="104.42"/>
    <n v="0"/>
    <n v="107.93"/>
    <x v="3"/>
  </r>
  <r>
    <s v="b43"/>
    <n v="0"/>
    <n v="0"/>
    <n v="103.14"/>
    <n v="5.91"/>
    <n v="109.05"/>
    <x v="3"/>
  </r>
  <r>
    <s v="b44"/>
    <n v="0"/>
    <n v="0"/>
    <n v="110.57"/>
    <n v="0"/>
    <n v="110.57"/>
    <x v="3"/>
  </r>
  <r>
    <s v="b45"/>
    <n v="0"/>
    <n v="0"/>
    <n v="112.27000000000001"/>
    <n v="0"/>
    <n v="112.27000000000001"/>
    <x v="3"/>
  </r>
  <r>
    <s v="b46"/>
    <n v="58.95"/>
    <n v="0"/>
    <n v="56.67"/>
    <n v="1.55"/>
    <n v="117.17"/>
    <x v="3"/>
  </r>
  <r>
    <s v="b47"/>
    <n v="0"/>
    <n v="58.88"/>
    <n v="59.19"/>
    <n v="0"/>
    <n v="118.07"/>
    <x v="3"/>
  </r>
  <r>
    <s v="b48"/>
    <n v="0"/>
    <n v="0"/>
    <n v="120.99000000000001"/>
    <n v="0"/>
    <n v="120.99000000000001"/>
    <x v="3"/>
  </r>
  <r>
    <s v="b49"/>
    <n v="0"/>
    <n v="0"/>
    <n v="124"/>
    <n v="0"/>
    <n v="124"/>
    <x v="3"/>
  </r>
  <r>
    <s v="b50"/>
    <n v="0"/>
    <n v="0"/>
    <n v="130.57999999999998"/>
    <n v="0"/>
    <n v="130.57999999999998"/>
    <x v="3"/>
  </r>
  <r>
    <s v="b51"/>
    <n v="0"/>
    <n v="0"/>
    <n v="132.29000000000002"/>
    <n v="0"/>
    <n v="132.29000000000002"/>
    <x v="3"/>
  </r>
  <r>
    <s v="b52"/>
    <n v="0"/>
    <n v="0"/>
    <n v="139.94999999999999"/>
    <n v="0"/>
    <n v="139.94999999999999"/>
    <x v="3"/>
  </r>
  <r>
    <s v="b53"/>
    <n v="0"/>
    <n v="0"/>
    <n v="92.490000000000009"/>
    <n v="49.68"/>
    <n v="142.17000000000002"/>
    <x v="3"/>
  </r>
  <r>
    <s v="b54"/>
    <n v="0"/>
    <n v="0"/>
    <n v="145.76"/>
    <n v="0"/>
    <n v="145.76"/>
    <x v="3"/>
  </r>
  <r>
    <s v="b55"/>
    <n v="0"/>
    <n v="0"/>
    <n v="148.76999999999998"/>
    <n v="0"/>
    <n v="148.76999999999998"/>
    <x v="3"/>
  </r>
  <r>
    <s v="b56"/>
    <n v="0"/>
    <n v="0"/>
    <n v="150.97"/>
    <n v="0"/>
    <n v="150.97"/>
    <x v="3"/>
  </r>
  <r>
    <s v="b57"/>
    <n v="0"/>
    <n v="0"/>
    <n v="156.08999999999997"/>
    <n v="0"/>
    <n v="156.08999999999997"/>
    <x v="3"/>
  </r>
  <r>
    <s v="b58"/>
    <n v="0"/>
    <n v="78.5"/>
    <n v="79.010000000000005"/>
    <n v="0"/>
    <n v="157.51"/>
    <x v="3"/>
  </r>
  <r>
    <s v="b59"/>
    <n v="0"/>
    <n v="0"/>
    <n v="159.87"/>
    <n v="0"/>
    <n v="159.87"/>
    <x v="3"/>
  </r>
  <r>
    <s v="b60"/>
    <n v="0"/>
    <n v="0"/>
    <n v="164.43"/>
    <n v="0"/>
    <n v="164.43"/>
    <x v="3"/>
  </r>
  <r>
    <s v="b61"/>
    <n v="0"/>
    <n v="84.81"/>
    <n v="86.13"/>
    <n v="0.31"/>
    <n v="171.25"/>
    <x v="3"/>
  </r>
  <r>
    <s v="b62"/>
    <n v="0"/>
    <n v="87.7"/>
    <n v="86.5"/>
    <n v="0"/>
    <n v="174.2"/>
    <x v="3"/>
  </r>
  <r>
    <s v="b63"/>
    <n v="0"/>
    <n v="87.93"/>
    <n v="89.58"/>
    <n v="0"/>
    <n v="177.51"/>
    <x v="3"/>
  </r>
  <r>
    <s v="b64"/>
    <n v="0"/>
    <n v="0"/>
    <n v="189.12"/>
    <n v="0"/>
    <n v="189.12"/>
    <x v="3"/>
  </r>
  <r>
    <s v="b65"/>
    <n v="0"/>
    <n v="0"/>
    <n v="197.13"/>
    <n v="0"/>
    <n v="197.13"/>
    <x v="3"/>
  </r>
  <r>
    <s v="b66"/>
    <n v="0"/>
    <n v="0"/>
    <n v="101.05"/>
    <n v="204.03"/>
    <n v="305.08"/>
    <x v="2"/>
  </r>
  <r>
    <s v="b67"/>
    <n v="74.84"/>
    <n v="0"/>
    <n v="125.81"/>
    <n v="5.28"/>
    <n v="205.93"/>
    <x v="2"/>
  </r>
  <r>
    <s v="b68"/>
    <n v="0"/>
    <n v="0"/>
    <n v="168.46"/>
    <n v="44.7"/>
    <n v="213.16000000000003"/>
    <x v="2"/>
  </r>
  <r>
    <s v="b69"/>
    <n v="0"/>
    <n v="0"/>
    <n v="223.17000000000002"/>
    <n v="0"/>
    <n v="223.17000000000002"/>
    <x v="2"/>
  </r>
  <r>
    <s v="b70"/>
    <n v="0"/>
    <n v="0"/>
    <n v="230.39"/>
    <n v="0"/>
    <n v="230.39"/>
    <x v="2"/>
  </r>
  <r>
    <s v="b71"/>
    <n v="0"/>
    <n v="24.83"/>
    <n v="211.23000000000002"/>
    <n v="1.87"/>
    <n v="237.93"/>
    <x v="2"/>
  </r>
  <r>
    <s v="b72"/>
    <n v="0"/>
    <n v="0"/>
    <n v="241.89"/>
    <n v="0"/>
    <n v="241.89"/>
    <x v="2"/>
  </r>
  <r>
    <s v="b73"/>
    <n v="0"/>
    <n v="102.44"/>
    <n v="121.44"/>
    <n v="28.38"/>
    <n v="252.26"/>
    <x v="2"/>
  </r>
  <r>
    <s v="b74"/>
    <n v="0"/>
    <n v="46.56"/>
    <n v="215.53"/>
    <n v="0"/>
    <n v="262.09000000000003"/>
    <x v="2"/>
  </r>
  <r>
    <s v="b75"/>
    <n v="0"/>
    <n v="5.41"/>
    <n v="253.57999999999998"/>
    <n v="10.29"/>
    <n v="269.28000000000003"/>
    <x v="2"/>
  </r>
  <r>
    <s v="b76"/>
    <n v="0"/>
    <n v="0"/>
    <n v="277.27999999999997"/>
    <n v="0"/>
    <n v="277.27999999999997"/>
    <x v="2"/>
  </r>
  <r>
    <s v="b77"/>
    <n v="0"/>
    <n v="70.569999999999993"/>
    <n v="211"/>
    <n v="0"/>
    <n v="281.57"/>
    <x v="2"/>
  </r>
  <r>
    <s v="b78"/>
    <n v="0"/>
    <n v="0"/>
    <n v="289.73"/>
    <n v="0"/>
    <n v="289.73"/>
    <x v="2"/>
  </r>
  <r>
    <s v="b79"/>
    <n v="0"/>
    <n v="0"/>
    <n v="293.51"/>
    <n v="0.31"/>
    <n v="293.82"/>
    <x v="2"/>
  </r>
  <r>
    <s v="b80"/>
    <n v="0"/>
    <n v="49.72"/>
    <n v="263.82"/>
    <n v="0"/>
    <n v="313.53999999999996"/>
    <x v="2"/>
  </r>
  <r>
    <s v="b81"/>
    <n v="0"/>
    <n v="0"/>
    <n v="322.31"/>
    <n v="0.31"/>
    <n v="322.62"/>
    <x v="2"/>
  </r>
  <r>
    <s v="b82"/>
    <n v="0"/>
    <n v="13.129999999999999"/>
    <n v="313.88"/>
    <n v="0"/>
    <n v="327.01"/>
    <x v="2"/>
  </r>
  <r>
    <s v="b83"/>
    <n v="0"/>
    <n v="0"/>
    <n v="332.06"/>
    <n v="1.87"/>
    <n v="333.93"/>
    <x v="2"/>
  </r>
  <r>
    <s v="b84"/>
    <n v="0"/>
    <n v="0"/>
    <n v="342.22"/>
    <n v="0"/>
    <n v="342.22"/>
    <x v="2"/>
  </r>
  <r>
    <s v="b85"/>
    <n v="310.10000000000002"/>
    <n v="0"/>
    <n v="38.46"/>
    <n v="0"/>
    <n v="348.56"/>
    <x v="2"/>
  </r>
  <r>
    <s v="b86"/>
    <n v="0"/>
    <n v="0"/>
    <n v="357.12"/>
    <n v="0"/>
    <n v="357.12"/>
    <x v="2"/>
  </r>
  <r>
    <s v="b87"/>
    <n v="0"/>
    <n v="100.75"/>
    <n v="269.12"/>
    <n v="0"/>
    <n v="369.87"/>
    <x v="2"/>
  </r>
  <r>
    <s v="b88"/>
    <n v="0"/>
    <n v="192.96"/>
    <n v="187.1"/>
    <n v="0"/>
    <n v="380.06"/>
    <x v="2"/>
  </r>
  <r>
    <s v="b89"/>
    <n v="0"/>
    <n v="192.45"/>
    <n v="179.89"/>
    <n v="13.08"/>
    <n v="385.41999999999996"/>
    <x v="2"/>
  </r>
  <r>
    <s v="b90"/>
    <n v="0"/>
    <n v="0"/>
    <n v="393.42"/>
    <n v="0"/>
    <n v="393.42"/>
    <x v="2"/>
  </r>
  <r>
    <s v="b91"/>
    <n v="0"/>
    <n v="0"/>
    <n v="423.37"/>
    <n v="0"/>
    <n v="423.37"/>
    <x v="2"/>
  </r>
  <r>
    <s v="b92"/>
    <n v="0"/>
    <n v="0"/>
    <n v="280.37"/>
    <n v="152.68"/>
    <n v="433.05"/>
    <x v="2"/>
  </r>
  <r>
    <s v="b93"/>
    <n v="89.71"/>
    <n v="0"/>
    <n v="374.28999999999996"/>
    <n v="0"/>
    <n v="463.99999999999994"/>
    <x v="2"/>
  </r>
  <r>
    <s v="b94"/>
    <n v="0"/>
    <n v="0"/>
    <n v="474.87"/>
    <n v="0"/>
    <n v="474.87"/>
    <x v="2"/>
  </r>
  <r>
    <s v="b95"/>
    <n v="0"/>
    <n v="0"/>
    <n v="486.24"/>
    <n v="0"/>
    <n v="486.24"/>
    <x v="2"/>
  </r>
  <r>
    <s v="b96"/>
    <n v="246.13"/>
    <n v="0"/>
    <n v="245.75"/>
    <n v="0"/>
    <n v="491.88"/>
    <x v="2"/>
  </r>
  <r>
    <s v="b97"/>
    <n v="0"/>
    <n v="252.21"/>
    <n v="248.85"/>
    <n v="0"/>
    <n v="501.06"/>
    <x v="1"/>
  </r>
  <r>
    <s v="b98"/>
    <n v="0"/>
    <n v="0"/>
    <n v="531.05999999999995"/>
    <n v="0"/>
    <n v="531.05999999999995"/>
    <x v="1"/>
  </r>
  <r>
    <s v="b99"/>
    <n v="0"/>
    <n v="0"/>
    <n v="539.48"/>
    <n v="0"/>
    <n v="539.48"/>
    <x v="1"/>
  </r>
  <r>
    <s v="b100"/>
    <n v="0"/>
    <n v="95.01"/>
    <n v="448.95000000000005"/>
    <n v="1.88"/>
    <n v="545.84"/>
    <x v="1"/>
  </r>
  <r>
    <s v="b101"/>
    <n v="0"/>
    <n v="0"/>
    <n v="557.25"/>
    <n v="0"/>
    <n v="557.25"/>
    <x v="1"/>
  </r>
  <r>
    <s v="b102"/>
    <n v="0"/>
    <n v="127.97"/>
    <n v="153.83000000000001"/>
    <n v="75.180000000000007"/>
    <n v="356.98"/>
    <x v="2"/>
  </r>
  <r>
    <s v="b103"/>
    <n v="0"/>
    <n v="0"/>
    <n v="568.26"/>
    <n v="0"/>
    <n v="568.26"/>
    <x v="1"/>
  </r>
  <r>
    <s v="b104"/>
    <n v="0"/>
    <n v="0"/>
    <n v="576.76"/>
    <n v="9.19"/>
    <n v="585.95000000000005"/>
    <x v="1"/>
  </r>
  <r>
    <s v="b105"/>
    <n v="0"/>
    <n v="0"/>
    <n v="608.25"/>
    <n v="0"/>
    <n v="608.25"/>
    <x v="1"/>
  </r>
  <r>
    <s v="b106"/>
    <n v="0"/>
    <n v="1.75"/>
    <n v="362.5"/>
    <n v="14.76"/>
    <n v="379.01"/>
    <x v="2"/>
  </r>
  <r>
    <s v="b107"/>
    <n v="0"/>
    <n v="0"/>
    <n v="622.72"/>
    <n v="0"/>
    <n v="622.72"/>
    <x v="1"/>
  </r>
  <r>
    <s v="b108"/>
    <n v="0"/>
    <n v="0"/>
    <n v="375.49"/>
    <n v="0"/>
    <n v="375.49"/>
    <x v="2"/>
  </r>
  <r>
    <s v="b109"/>
    <n v="0"/>
    <n v="0"/>
    <n v="310.33"/>
    <n v="64.13"/>
    <n v="374.46"/>
    <x v="2"/>
  </r>
  <r>
    <s v="b110"/>
    <n v="0"/>
    <n v="18.71"/>
    <n v="2863.36"/>
    <n v="86.48"/>
    <n v="2968.55"/>
    <x v="1"/>
  </r>
  <r>
    <s v="b115"/>
    <n v="330.83"/>
    <n v="0"/>
    <n v="0"/>
    <n v="0"/>
    <n v="330.83"/>
    <x v="2"/>
  </r>
  <r>
    <s v="b116"/>
    <n v="0"/>
    <n v="0"/>
    <n v="673.86"/>
    <n v="0"/>
    <n v="673.86"/>
    <x v="1"/>
  </r>
  <r>
    <s v="b117"/>
    <n v="342.5"/>
    <n v="0"/>
    <n v="341.89"/>
    <n v="0"/>
    <n v="684.39"/>
    <x v="1"/>
  </r>
  <r>
    <s v="b118"/>
    <n v="0"/>
    <n v="0"/>
    <n v="700.26"/>
    <n v="0"/>
    <n v="700.26"/>
    <x v="1"/>
  </r>
  <r>
    <s v="b119"/>
    <n v="0"/>
    <n v="0"/>
    <n v="406.45"/>
    <n v="0"/>
    <n v="406.45"/>
    <x v="2"/>
  </r>
  <r>
    <s v="b120"/>
    <n v="0"/>
    <n v="0"/>
    <n v="719.43000000000006"/>
    <n v="0.31"/>
    <n v="719.74"/>
    <x v="1"/>
  </r>
  <r>
    <s v="b121"/>
    <n v="362.68"/>
    <n v="373.21"/>
    <n v="0"/>
    <n v="0"/>
    <n v="735.89"/>
    <x v="1"/>
  </r>
  <r>
    <s v="b122"/>
    <n v="0"/>
    <n v="379.28"/>
    <n v="47.31"/>
    <n v="0"/>
    <n v="426.59"/>
    <x v="2"/>
  </r>
  <r>
    <s v="b123"/>
    <n v="0"/>
    <n v="383.27"/>
    <n v="384.19"/>
    <n v="0"/>
    <n v="767.46"/>
    <x v="1"/>
  </r>
  <r>
    <s v="b124"/>
    <n v="0"/>
    <n v="216"/>
    <n v="169.81"/>
    <n v="41.3"/>
    <n v="427.11"/>
    <x v="2"/>
  </r>
  <r>
    <s v="b125"/>
    <n v="0"/>
    <n v="386.11"/>
    <n v="39.74"/>
    <n v="0"/>
    <n v="425.85"/>
    <x v="2"/>
  </r>
  <r>
    <s v="b126"/>
    <n v="0"/>
    <n v="0"/>
    <n v="428.92"/>
    <n v="0"/>
    <n v="428.92"/>
    <x v="2"/>
  </r>
  <r>
    <s v="b127"/>
    <n v="302.88"/>
    <n v="188.43"/>
    <n v="339.75"/>
    <n v="0"/>
    <n v="831.06"/>
    <x v="1"/>
  </r>
  <r>
    <s v="b128"/>
    <n v="0"/>
    <n v="0"/>
    <n v="72.41"/>
    <n v="0"/>
    <n v="72.41"/>
    <x v="0"/>
  </r>
  <r>
    <s v="b129"/>
    <n v="0"/>
    <n v="418.24"/>
    <n v="422.78"/>
    <n v="0"/>
    <n v="841.02"/>
    <x v="1"/>
  </r>
  <r>
    <s v="b130"/>
    <n v="0"/>
    <n v="193.11"/>
    <n v="536.6"/>
    <n v="119.33"/>
    <n v="849.04000000000008"/>
    <x v="1"/>
  </r>
  <r>
    <s v="b131"/>
    <n v="0"/>
    <n v="0"/>
    <n v="882.57999999999993"/>
    <n v="0"/>
    <n v="882.57999999999993"/>
    <x v="1"/>
  </r>
  <r>
    <s v="b132"/>
    <n v="0"/>
    <n v="88.88"/>
    <n v="825.86"/>
    <n v="0"/>
    <n v="914.74"/>
    <x v="1"/>
  </r>
  <r>
    <s v="b133"/>
    <n v="0"/>
    <n v="462.46"/>
    <n v="463.91"/>
    <n v="0"/>
    <n v="926.37"/>
    <x v="1"/>
  </r>
  <r>
    <s v="b134"/>
    <n v="0"/>
    <n v="0"/>
    <n v="470.19"/>
    <n v="28.99"/>
    <n v="499.18"/>
    <x v="2"/>
  </r>
  <r>
    <s v="b135"/>
    <n v="96.05"/>
    <n v="336.93"/>
    <n v="503.98"/>
    <n v="0"/>
    <n v="936.96"/>
    <x v="1"/>
  </r>
  <r>
    <s v="b136"/>
    <n v="0"/>
    <n v="0"/>
    <n v="468.29"/>
    <n v="26.8"/>
    <n v="495.09000000000003"/>
    <x v="2"/>
  </r>
  <r>
    <s v="b137"/>
    <n v="386.84"/>
    <n v="34.979999999999997"/>
    <n v="530.1"/>
    <n v="0"/>
    <n v="951.92000000000007"/>
    <x v="1"/>
  </r>
  <r>
    <s v="b138"/>
    <n v="0"/>
    <n v="0"/>
    <n v="485.57"/>
    <n v="26"/>
    <n v="511.57"/>
    <x v="1"/>
  </r>
  <r>
    <s v="b139"/>
    <n v="0"/>
    <n v="105.97"/>
    <n v="920.15"/>
    <n v="0.99"/>
    <n v="1027.1099999999999"/>
    <x v="1"/>
  </r>
  <r>
    <s v="b140"/>
    <n v="0"/>
    <n v="509.52"/>
    <n v="572.6"/>
    <n v="9.69"/>
    <n v="1091.81"/>
    <x v="1"/>
  </r>
  <r>
    <s v="b141"/>
    <n v="0"/>
    <n v="267.43"/>
    <n v="1052.8800000000001"/>
    <n v="0"/>
    <n v="1320.3100000000002"/>
    <x v="1"/>
  </r>
  <r>
    <s v="b142"/>
    <n v="0"/>
    <n v="46.53"/>
    <n v="1394.02"/>
    <n v="0"/>
    <n v="1440.55"/>
    <x v="1"/>
  </r>
  <r>
    <s v="b143"/>
    <n v="0"/>
    <n v="0"/>
    <n v="1486.97"/>
    <n v="0"/>
    <n v="1486.97"/>
    <x v="1"/>
  </r>
  <r>
    <s v="b144"/>
    <n v="0"/>
    <n v="1143.19"/>
    <n v="369.64"/>
    <n v="0"/>
    <n v="1512.83"/>
    <x v="1"/>
  </r>
  <r>
    <s v="b145"/>
    <n v="0"/>
    <n v="0"/>
    <n v="780.93"/>
    <n v="23.31"/>
    <n v="804.2399999999999"/>
    <x v="1"/>
  </r>
  <r>
    <s v="b146"/>
    <n v="0"/>
    <n v="789.76"/>
    <n v="787.07"/>
    <n v="0"/>
    <n v="1576.83"/>
    <x v="1"/>
  </r>
  <r>
    <s v="b147"/>
    <n v="0"/>
    <n v="0"/>
    <n v="1606.3600000000001"/>
    <n v="0"/>
    <n v="1606.3600000000001"/>
    <x v="1"/>
  </r>
  <r>
    <s v="b148"/>
    <n v="0"/>
    <n v="0"/>
    <n v="20.79"/>
    <n v="20.190000000000001"/>
    <n v="40.980000000000004"/>
    <x v="0"/>
  </r>
  <r>
    <s v="b149"/>
    <n v="0"/>
    <n v="768.42"/>
    <n v="89.31"/>
    <n v="20.03"/>
    <n v="877.76"/>
    <x v="1"/>
  </r>
  <r>
    <s v="b150"/>
    <n v="0"/>
    <n v="772.85"/>
    <n v="144.79"/>
    <n v="0"/>
    <n v="917.64"/>
    <x v="1"/>
  </r>
  <r>
    <s v="b151"/>
    <n v="0"/>
    <n v="0"/>
    <n v="17.54"/>
    <n v="18.329999999999998"/>
    <n v="35.869999999999997"/>
    <x v="0"/>
  </r>
  <r>
    <s v="b152"/>
    <n v="0"/>
    <n v="0"/>
    <n v="928.91"/>
    <n v="0"/>
    <n v="928.91"/>
    <x v="1"/>
  </r>
  <r>
    <s v="b153"/>
    <n v="389.43"/>
    <n v="264.39"/>
    <n v="1232.81"/>
    <n v="0"/>
    <n v="1886.6299999999999"/>
    <x v="1"/>
  </r>
  <r>
    <s v="b154"/>
    <n v="0"/>
    <n v="0"/>
    <n v="2026.83"/>
    <n v="8.8000000000000007"/>
    <n v="2035.6299999999999"/>
    <x v="1"/>
  </r>
  <r>
    <s v="b155"/>
    <n v="0"/>
    <n v="0"/>
    <n v="871.33"/>
    <n v="180.09"/>
    <n v="1051.42"/>
    <x v="1"/>
  </r>
  <r>
    <s v="b156"/>
    <n v="0"/>
    <n v="101.15"/>
    <n v="881.68"/>
    <n v="76.489999999999995"/>
    <n v="1059.32"/>
    <x v="1"/>
  </r>
  <r>
    <s v="b157"/>
    <n v="0"/>
    <n v="1171.3800000000001"/>
    <n v="13.97"/>
    <n v="0"/>
    <n v="1185.3500000000001"/>
    <x v="1"/>
  </r>
  <r>
    <s v="b158"/>
    <n v="0"/>
    <n v="0"/>
    <n v="1170.8"/>
    <n v="13.46"/>
    <n v="1184.26"/>
    <x v="1"/>
  </r>
  <r>
    <s v="b159"/>
    <n v="0"/>
    <n v="0"/>
    <n v="13.17"/>
    <n v="13.37"/>
    <n v="26.54"/>
    <x v="0"/>
  </r>
  <r>
    <s v="b160"/>
    <n v="0"/>
    <n v="1168.26"/>
    <n v="0"/>
    <n v="12.74"/>
    <n v="1181"/>
    <x v="1"/>
  </r>
  <r>
    <s v="b161"/>
    <n v="0"/>
    <n v="0"/>
    <n v="0"/>
    <n v="23.42"/>
    <n v="23.42"/>
    <x v="0"/>
  </r>
  <r>
    <s v="b162"/>
    <n v="0"/>
    <n v="0"/>
    <n v="1143.1000000000001"/>
    <n v="51.23"/>
    <n v="1194.3300000000002"/>
    <x v="1"/>
  </r>
  <r>
    <s v="b163"/>
    <n v="0"/>
    <n v="0"/>
    <n v="1356.93"/>
    <n v="10.93"/>
    <n v="1367.8600000000001"/>
    <x v="1"/>
  </r>
  <r>
    <s v="b164"/>
    <n v="0"/>
    <n v="1472.29"/>
    <n v="0"/>
    <n v="10.26"/>
    <n v="1482.55"/>
    <x v="1"/>
  </r>
  <r>
    <s v="b165"/>
    <n v="0"/>
    <n v="0"/>
    <n v="1506.3"/>
    <n v="9.7200000000000006"/>
    <n v="1516.02"/>
    <x v="1"/>
  </r>
  <r>
    <s v="b166"/>
    <n v="0"/>
    <n v="0"/>
    <n v="1569.9599999999998"/>
    <n v="0"/>
    <n v="1569.9599999999998"/>
    <x v="1"/>
  </r>
  <r>
    <s v="b167"/>
    <n v="0"/>
    <n v="875.59"/>
    <n v="694.84999999999991"/>
    <n v="0"/>
    <n v="1570.44"/>
    <x v="1"/>
  </r>
  <r>
    <s v="b168"/>
    <n v="0"/>
    <n v="0"/>
    <n v="0"/>
    <n v="16.22"/>
    <n v="16.22"/>
    <x v="0"/>
  </r>
  <r>
    <s v="b169"/>
    <n v="0"/>
    <n v="0"/>
    <n v="0"/>
    <n v="15.56"/>
    <n v="15.56"/>
    <x v="0"/>
  </r>
  <r>
    <s v="b170"/>
    <n v="0"/>
    <n v="0"/>
    <n v="0"/>
    <n v="14.7"/>
    <n v="14.7"/>
    <x v="0"/>
  </r>
  <r>
    <s v="b171"/>
    <n v="0"/>
    <n v="22.16"/>
    <n v="1566.32"/>
    <n v="6.89"/>
    <n v="1595.3700000000001"/>
    <x v="1"/>
  </r>
  <r>
    <s v="b172"/>
    <n v="0"/>
    <n v="1268.3499999999999"/>
    <n v="391.21"/>
    <n v="6.54"/>
    <n v="1666.1"/>
    <x v="1"/>
  </r>
  <r>
    <s v="b173"/>
    <n v="0"/>
    <n v="0"/>
    <n v="5.84"/>
    <n v="5.92"/>
    <n v="11.76"/>
    <x v="0"/>
  </r>
  <r>
    <s v="b174"/>
    <n v="0"/>
    <n v="0"/>
    <n v="5.78"/>
    <n v="5.61"/>
    <n v="11.39"/>
    <x v="0"/>
  </r>
  <r>
    <s v="b175"/>
    <n v="0"/>
    <n v="0"/>
    <n v="0"/>
    <n v="10.65"/>
    <n v="10.65"/>
    <x v="0"/>
  </r>
  <r>
    <s v="b176"/>
    <n v="0"/>
    <n v="625.6"/>
    <n v="1363.14"/>
    <n v="5.31"/>
    <n v="1994.0500000000002"/>
    <x v="1"/>
  </r>
  <r>
    <s v="b177"/>
    <n v="0"/>
    <n v="0"/>
    <n v="0"/>
    <n v="9.89"/>
    <n v="9.89"/>
    <x v="0"/>
  </r>
  <r>
    <s v="b178"/>
    <n v="0"/>
    <n v="0"/>
    <n v="0"/>
    <n v="9.33"/>
    <n v="9.33"/>
    <x v="0"/>
  </r>
  <r>
    <s v="b179"/>
    <n v="0"/>
    <n v="0"/>
    <n v="0"/>
    <n v="8.6999999999999993"/>
    <n v="8.6999999999999993"/>
    <x v="0"/>
  </r>
  <r>
    <s v="b180"/>
    <n v="0"/>
    <n v="0"/>
    <n v="0"/>
    <n v="8.69"/>
    <n v="8.69"/>
    <x v="0"/>
  </r>
  <r>
    <s v="b181"/>
    <n v="0"/>
    <n v="0"/>
    <n v="2071.8200000000002"/>
    <n v="4.08"/>
    <n v="2075.9"/>
    <x v="1"/>
  </r>
  <r>
    <s v="b182"/>
    <n v="0"/>
    <n v="0"/>
    <n v="0"/>
    <n v="8.129999999999999"/>
    <n v="8.129999999999999"/>
    <x v="0"/>
  </r>
  <r>
    <s v="b183"/>
    <n v="0"/>
    <n v="0"/>
    <n v="3.89"/>
    <n v="4.05"/>
    <n v="7.9399999999999995"/>
    <x v="0"/>
  </r>
  <r>
    <s v="b184"/>
    <n v="0"/>
    <n v="0"/>
    <n v="0"/>
    <n v="7.48"/>
    <n v="7.48"/>
    <x v="0"/>
  </r>
  <r>
    <s v="b185"/>
    <n v="0"/>
    <n v="0"/>
    <n v="0"/>
    <n v="7.16"/>
    <n v="7.16"/>
    <x v="0"/>
  </r>
  <r>
    <s v="b186"/>
    <n v="0"/>
    <n v="0"/>
    <n v="0"/>
    <n v="6.9"/>
    <n v="6.9"/>
    <x v="0"/>
  </r>
  <r>
    <s v="b187"/>
    <n v="0"/>
    <n v="0"/>
    <n v="0"/>
    <n v="6.55"/>
    <n v="6.55"/>
    <x v="0"/>
  </r>
  <r>
    <s v="b188"/>
    <n v="0"/>
    <n v="0"/>
    <n v="0"/>
    <n v="6.24"/>
    <n v="6.24"/>
    <x v="0"/>
  </r>
  <r>
    <s v="b189"/>
    <n v="0"/>
    <n v="2103.39"/>
    <n v="0"/>
    <n v="3.11"/>
    <n v="2106.5"/>
    <x v="1"/>
  </r>
  <r>
    <s v="b190"/>
    <n v="0"/>
    <n v="19.329999999999998"/>
    <n v="2349.75"/>
    <n v="2.81"/>
    <n v="2371.89"/>
    <x v="1"/>
  </r>
  <r>
    <s v="b191"/>
    <n v="0"/>
    <n v="0"/>
    <n v="0"/>
    <n v="5.6"/>
    <n v="5.6"/>
    <x v="0"/>
  </r>
  <r>
    <s v="b192"/>
    <n v="1285.1300000000001"/>
    <n v="0"/>
    <n v="1557.05"/>
    <n v="2.5099999999999998"/>
    <n v="2844.6900000000005"/>
    <x v="1"/>
  </r>
  <r>
    <s v="b193"/>
    <n v="0"/>
    <n v="0"/>
    <n v="0"/>
    <n v="4.99"/>
    <n v="4.99"/>
    <x v="0"/>
  </r>
  <r>
    <s v="b194"/>
    <n v="0"/>
    <n v="0"/>
    <n v="0"/>
    <n v="4.9700000000000006"/>
    <n v="4.9700000000000006"/>
    <x v="0"/>
  </r>
  <r>
    <s v="b195"/>
    <n v="0"/>
    <n v="2984"/>
    <n v="0"/>
    <n v="2.1800000000000002"/>
    <n v="2986.18"/>
    <x v="1"/>
  </r>
  <r>
    <s v="b196"/>
    <n v="0"/>
    <n v="0"/>
    <n v="0"/>
    <n v="4.3499999999999996"/>
    <n v="4.3499999999999996"/>
    <x v="0"/>
  </r>
  <r>
    <s v="b197"/>
    <n v="0"/>
    <n v="0"/>
    <n v="0"/>
    <n v="4.34"/>
    <n v="4.34"/>
    <x v="0"/>
  </r>
  <r>
    <s v="b198"/>
    <n v="0"/>
    <n v="0"/>
    <n v="0"/>
    <n v="3.92"/>
    <n v="3.92"/>
    <x v="0"/>
  </r>
  <r>
    <s v="b199"/>
    <n v="0"/>
    <n v="0"/>
    <n v="1.92"/>
    <n v="1.88"/>
    <n v="3.8"/>
    <x v="0"/>
  </r>
  <r>
    <s v="b200"/>
    <n v="0"/>
    <n v="0"/>
    <n v="0"/>
    <n v="3.75"/>
    <n v="3.75"/>
    <x v="0"/>
  </r>
  <r>
    <s v="b201"/>
    <n v="0"/>
    <n v="0"/>
    <n v="0"/>
    <n v="3.7300000000000004"/>
    <n v="3.7300000000000004"/>
    <x v="0"/>
  </r>
  <r>
    <s v="b202"/>
    <n v="0"/>
    <n v="0"/>
    <n v="0"/>
    <n v="3.14"/>
    <n v="3.14"/>
    <x v="0"/>
  </r>
  <r>
    <s v="b203"/>
    <n v="0"/>
    <n v="0"/>
    <n v="0"/>
    <n v="3.13"/>
    <n v="3.13"/>
    <x v="0"/>
  </r>
  <r>
    <s v="b204"/>
    <n v="0"/>
    <n v="0"/>
    <n v="0"/>
    <n v="3.12"/>
    <n v="3.12"/>
    <x v="0"/>
  </r>
  <r>
    <s v="b205"/>
    <n v="0"/>
    <n v="0"/>
    <n v="3550.8"/>
    <n v="1.56"/>
    <n v="3552.36"/>
    <x v="1"/>
  </r>
  <r>
    <s v="b206"/>
    <n v="0"/>
    <n v="0"/>
    <n v="1.37"/>
    <n v="1.25"/>
    <n v="2.62"/>
    <x v="0"/>
  </r>
  <r>
    <s v="b207"/>
    <n v="0"/>
    <n v="0"/>
    <n v="0"/>
    <n v="2.48"/>
    <n v="2.48"/>
    <x v="0"/>
  </r>
  <r>
    <s v="b208"/>
    <n v="0"/>
    <n v="0"/>
    <n v="0"/>
    <n v="2.48"/>
    <n v="2.48"/>
    <x v="0"/>
  </r>
  <r>
    <s v="b209"/>
    <n v="2505.15"/>
    <n v="385.44"/>
    <n v="723.58"/>
    <n v="1.24"/>
    <n v="3615.41"/>
    <x v="1"/>
  </r>
  <r>
    <s v="b210"/>
    <n v="2235.1999999999998"/>
    <n v="419.45"/>
    <n v="2263.12"/>
    <n v="1"/>
    <n v="4918.7699999999995"/>
    <x v="1"/>
  </r>
  <r>
    <s v="b211"/>
    <n v="0"/>
    <n v="0"/>
    <n v="0"/>
    <n v="1.98"/>
    <n v="1.98"/>
    <x v="0"/>
  </r>
  <r>
    <s v="b212"/>
    <n v="0"/>
    <n v="0"/>
    <n v="0"/>
    <n v="1.92"/>
    <n v="1.92"/>
    <x v="0"/>
  </r>
  <r>
    <s v="b213"/>
    <n v="0"/>
    <n v="0"/>
    <n v="0"/>
    <n v="1.88"/>
    <n v="1.88"/>
    <x v="0"/>
  </r>
  <r>
    <s v="b214"/>
    <n v="0"/>
    <n v="0"/>
    <n v="0"/>
    <n v="1.88"/>
    <n v="1.88"/>
    <x v="0"/>
  </r>
  <r>
    <s v="b215"/>
    <n v="0"/>
    <n v="0"/>
    <n v="0"/>
    <n v="1.86"/>
    <n v="1.86"/>
    <x v="0"/>
  </r>
  <r>
    <s v="b216"/>
    <n v="0"/>
    <n v="0"/>
    <n v="0.83"/>
    <n v="0.77"/>
    <n v="1.6"/>
    <x v="0"/>
  </r>
  <r>
    <s v="b217"/>
    <n v="0"/>
    <n v="0"/>
    <n v="0.65"/>
    <n v="0.77"/>
    <n v="1.42"/>
    <x v="0"/>
  </r>
  <r>
    <s v="b218"/>
    <n v="0"/>
    <n v="0"/>
    <n v="0"/>
    <n v="1.26"/>
    <n v="1.26"/>
    <x v="0"/>
  </r>
  <r>
    <s v="b219"/>
    <n v="0"/>
    <n v="0"/>
    <n v="0"/>
    <n v="1.26"/>
    <n v="1.26"/>
    <x v="0"/>
  </r>
  <r>
    <s v="b220"/>
    <n v="0"/>
    <n v="0"/>
    <n v="0"/>
    <n v="1.24"/>
    <n v="1.24"/>
    <x v="0"/>
  </r>
  <r>
    <s v="b221"/>
    <n v="0"/>
    <n v="0"/>
    <n v="0"/>
    <n v="1.24"/>
    <n v="1.24"/>
    <x v="0"/>
  </r>
  <r>
    <s v="b222"/>
    <n v="0"/>
    <n v="0"/>
    <n v="0"/>
    <n v="1.24"/>
    <n v="1.24"/>
    <x v="0"/>
  </r>
  <r>
    <s v="b223"/>
    <n v="6208.44"/>
    <n v="0"/>
    <n v="0"/>
    <n v="0.62"/>
    <n v="6209.0599999999995"/>
    <x v="1"/>
  </r>
  <r>
    <s v="b224"/>
    <n v="0"/>
    <n v="37.67"/>
    <n v="6815.38"/>
    <n v="0.31"/>
    <n v="6853.3600000000006"/>
    <x v="1"/>
  </r>
  <r>
    <s v="b225"/>
    <n v="0"/>
    <n v="0"/>
    <n v="0"/>
    <n v="0.62"/>
    <n v="0.62"/>
    <x v="0"/>
  </r>
  <r>
    <s v="b226"/>
    <n v="0"/>
    <n v="0"/>
    <n v="0"/>
    <n v="0.62"/>
    <n v="0.62"/>
    <x v="0"/>
  </r>
  <r>
    <s v="b227"/>
    <n v="0"/>
    <n v="0"/>
    <n v="0"/>
    <n v="0.62"/>
    <n v="0.62"/>
    <x v="0"/>
  </r>
  <r>
    <s v="b228"/>
    <n v="0"/>
    <n v="0"/>
    <n v="0"/>
    <n v="0.62"/>
    <n v="0.62"/>
    <x v="0"/>
  </r>
  <r>
    <s v="b229"/>
    <n v="0"/>
    <n v="0"/>
    <n v="0"/>
    <n v="0.62"/>
    <n v="0.62"/>
    <x v="0"/>
  </r>
  <r>
    <s v="b230"/>
    <n v="0"/>
    <n v="0"/>
    <n v="0"/>
    <n v="0.62"/>
    <n v="0.62"/>
    <x v="0"/>
  </r>
  <r>
    <s v="b231"/>
    <n v="0"/>
    <n v="0"/>
    <n v="0"/>
    <n v="0.62"/>
    <n v="0.62"/>
    <x v="0"/>
  </r>
  <r>
    <s v="b232"/>
    <n v="0"/>
    <n v="0"/>
    <n v="0"/>
    <n v="0.62"/>
    <n v="0.62"/>
    <x v="0"/>
  </r>
  <r>
    <s v="b233"/>
    <n v="0"/>
    <n v="0"/>
    <n v="0.28999999999999998"/>
    <n v="0.31"/>
    <n v="0.6"/>
    <x v="0"/>
  </r>
  <r>
    <s v="b234"/>
    <n v="0"/>
    <n v="0"/>
    <n v="0.54"/>
    <n v="0"/>
    <n v="0.54"/>
    <x v="0"/>
  </r>
  <r>
    <s v="b235"/>
    <n v="0"/>
    <n v="249.44"/>
    <n v="10169.370000000001"/>
    <n v="0"/>
    <n v="10418.81000000000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"/>
    <x v="0"/>
    <s v="2017-12-01 -&gt; 2017-12-01"/>
    <n v="0"/>
    <n v="0.19"/>
    <n v="0"/>
    <n v="0"/>
    <x v="0"/>
    <d v="2017-12-01T00:00:00"/>
    <n v="0"/>
  </r>
  <r>
    <n v="2"/>
    <x v="0"/>
    <s v="2017-12-18 -&gt; 2017-12-18"/>
    <n v="0"/>
    <n v="0"/>
    <n v="0.31"/>
    <n v="0"/>
    <x v="1"/>
    <d v="2017-12-18T00:00:00"/>
    <n v="0"/>
  </r>
  <r>
    <n v="3"/>
    <x v="0"/>
    <s v="2017-12-07 -&gt; 2017-12-07"/>
    <n v="0"/>
    <n v="0"/>
    <n v="0.46"/>
    <n v="0"/>
    <x v="2"/>
    <d v="2017-12-07T00:00:00"/>
    <n v="0"/>
  </r>
  <r>
    <n v="4"/>
    <x v="1"/>
    <s v="2017-12-24 -&gt; 2017-12-25"/>
    <n v="0"/>
    <n v="0"/>
    <n v="1.07"/>
    <n v="0"/>
    <x v="3"/>
    <d v="2017-12-25T00:00:00"/>
    <n v="1"/>
  </r>
  <r>
    <n v="5"/>
    <x v="2"/>
    <s v="2017-12-06 -&gt; 2017-12-20"/>
    <n v="0"/>
    <n v="0"/>
    <n v="1.18"/>
    <n v="0"/>
    <x v="4"/>
    <d v="2017-12-20T00:00:00"/>
    <n v="14"/>
  </r>
  <r>
    <n v="6"/>
    <x v="2"/>
    <s v="2017-12-24 -&gt; 2017-12-29"/>
    <n v="0"/>
    <n v="0"/>
    <n v="1.47"/>
    <n v="0"/>
    <x v="3"/>
    <d v="2017-12-29T00:00:00"/>
    <n v="5"/>
  </r>
  <r>
    <n v="1"/>
    <x v="0"/>
    <s v="2017-12-01 -&gt; 2017-12-01"/>
    <n v="0"/>
    <n v="0"/>
    <n v="2.1800000000000002"/>
    <n v="0"/>
    <x v="0"/>
    <d v="2017-12-01T00:00:00"/>
    <n v="0"/>
  </r>
  <r>
    <n v="2"/>
    <x v="0"/>
    <s v="2017-12-01 -&gt; 2017-12-01"/>
    <n v="0"/>
    <n v="0"/>
    <n v="2.69"/>
    <n v="0"/>
    <x v="0"/>
    <d v="2017-12-01T00:00:00"/>
    <n v="0"/>
  </r>
  <r>
    <n v="3"/>
    <x v="0"/>
    <s v="2017-12-26 -&gt; 2017-12-30"/>
    <n v="0"/>
    <n v="0"/>
    <n v="2.97"/>
    <n v="0"/>
    <x v="5"/>
    <d v="2017-12-30T00:00:00"/>
    <n v="4"/>
  </r>
  <r>
    <n v="4"/>
    <x v="1"/>
    <s v="2017-12-01 -&gt; 2017-12-01"/>
    <n v="0"/>
    <n v="0"/>
    <n v="2.99"/>
    <n v="0"/>
    <x v="0"/>
    <d v="2017-12-01T00:00:00"/>
    <n v="0"/>
  </r>
  <r>
    <n v="5"/>
    <x v="2"/>
    <s v="2017-12-19 -&gt; 2017-12-30"/>
    <n v="0"/>
    <n v="0"/>
    <n v="4.2699999999999996"/>
    <n v="0"/>
    <x v="6"/>
    <d v="2017-12-30T00:00:00"/>
    <n v="11"/>
  </r>
  <r>
    <n v="6"/>
    <x v="2"/>
    <s v="2017-12-21 -&gt; 2017-12-22"/>
    <n v="0"/>
    <n v="0"/>
    <n v="5.01"/>
    <n v="0"/>
    <x v="7"/>
    <d v="2017-12-22T00:00:00"/>
    <n v="1"/>
  </r>
  <r>
    <n v="7"/>
    <x v="3"/>
    <s v="2017-12-29 -&gt; 2017-12-30"/>
    <n v="0"/>
    <n v="0"/>
    <n v="6.82"/>
    <n v="0"/>
    <x v="8"/>
    <d v="2017-12-30T00:00:00"/>
    <n v="1"/>
  </r>
  <r>
    <n v="1"/>
    <x v="0"/>
    <s v="2017-12-01 -&gt; 2017-12-02"/>
    <n v="0"/>
    <n v="0"/>
    <n v="6.79"/>
    <n v="0"/>
    <x v="0"/>
    <d v="2017-12-02T00:00:00"/>
    <n v="1"/>
  </r>
  <r>
    <n v="1"/>
    <x v="0"/>
    <s v="2017-12-01 -&gt; 2017-12-23"/>
    <n v="0"/>
    <n v="0"/>
    <n v="8.65"/>
    <n v="0"/>
    <x v="0"/>
    <d v="2017-12-23T00:00:00"/>
    <n v="22"/>
  </r>
  <r>
    <n v="12"/>
    <x v="4"/>
    <s v="2017-12-16 -&gt; 2017-12-17"/>
    <n v="0"/>
    <n v="0"/>
    <n v="8.91"/>
    <n v="0"/>
    <x v="9"/>
    <d v="2017-12-17T00:00:00"/>
    <n v="1"/>
  </r>
  <r>
    <n v="17"/>
    <x v="5"/>
    <s v="2017-12-18 -&gt; 2017-12-31"/>
    <n v="0"/>
    <n v="9.7200000000000006"/>
    <n v="0"/>
    <n v="0"/>
    <x v="1"/>
    <d v="2017-12-31T00:00:00"/>
    <n v="13"/>
  </r>
  <r>
    <n v="18"/>
    <x v="5"/>
    <s v="2017-12-01 -&gt; 2017-12-01"/>
    <n v="0"/>
    <n v="10.52"/>
    <n v="0"/>
    <n v="0"/>
    <x v="0"/>
    <d v="2017-12-01T00:00:00"/>
    <n v="0"/>
  </r>
  <r>
    <n v="19"/>
    <x v="6"/>
    <s v="2017-12-01 -&gt; 2017-12-03"/>
    <n v="0"/>
    <n v="0"/>
    <n v="11.26"/>
    <n v="0"/>
    <x v="0"/>
    <d v="2017-12-03T00:00:00"/>
    <n v="2"/>
  </r>
  <r>
    <n v="20"/>
    <x v="6"/>
    <s v="2017-12-08 -&gt; 2017-12-31"/>
    <n v="0"/>
    <n v="11.36"/>
    <n v="0"/>
    <n v="0"/>
    <x v="10"/>
    <d v="2017-12-31T00:00:00"/>
    <n v="23"/>
  </r>
  <r>
    <n v="21"/>
    <x v="7"/>
    <s v="2017-12-24 -&gt; 2017-12-27"/>
    <n v="0"/>
    <n v="0"/>
    <n v="12.93"/>
    <n v="0"/>
    <x v="3"/>
    <d v="2017-12-27T00:00:00"/>
    <n v="3"/>
  </r>
  <r>
    <n v="22"/>
    <x v="7"/>
    <s v="2017-12-07 -&gt; 2017-12-09"/>
    <n v="0"/>
    <n v="0"/>
    <n v="13.61"/>
    <n v="0"/>
    <x v="2"/>
    <d v="2017-12-09T00:00:00"/>
    <n v="2"/>
  </r>
  <r>
    <n v="23"/>
    <x v="1"/>
    <s v="2017-12-01 -&gt; 2017-12-04"/>
    <n v="0"/>
    <n v="0"/>
    <n v="13.99"/>
    <n v="0"/>
    <x v="0"/>
    <d v="2017-12-04T00:00:00"/>
    <n v="3"/>
  </r>
  <r>
    <n v="24"/>
    <x v="1"/>
    <s v="2017-12-22 -&gt; 2017-12-22"/>
    <n v="0"/>
    <n v="0"/>
    <n v="14.41"/>
    <n v="0"/>
    <x v="11"/>
    <d v="2017-12-22T00:00:00"/>
    <n v="0"/>
  </r>
  <r>
    <n v="25"/>
    <x v="8"/>
    <s v="2017-12-17 -&gt; 2017-12-21"/>
    <n v="0"/>
    <n v="0"/>
    <n v="15.49"/>
    <n v="0"/>
    <x v="12"/>
    <d v="2017-12-21T00:00:00"/>
    <n v="4"/>
  </r>
  <r>
    <n v="26"/>
    <x v="8"/>
    <s v="2017-12-13 -&gt; 2017-12-26"/>
    <n v="0"/>
    <n v="0"/>
    <n v="15.58"/>
    <n v="0"/>
    <x v="13"/>
    <d v="2017-12-26T00:00:00"/>
    <n v="13"/>
  </r>
  <r>
    <n v="27"/>
    <x v="9"/>
    <s v="2017-12-01 -&gt; 2017-12-30"/>
    <n v="0"/>
    <n v="0"/>
    <n v="15.59"/>
    <n v="0"/>
    <x v="0"/>
    <d v="2017-12-30T00:00:00"/>
    <n v="29"/>
  </r>
  <r>
    <n v="28"/>
    <x v="9"/>
    <s v="2017-12-01 -&gt; 2017-12-14"/>
    <n v="0"/>
    <n v="0"/>
    <n v="15.67"/>
    <n v="0"/>
    <x v="0"/>
    <d v="2017-12-14T00:00:00"/>
    <n v="13"/>
  </r>
  <r>
    <n v="29"/>
    <x v="2"/>
    <s v="2017-12-30 -&gt; 2017-12-31"/>
    <n v="16.13"/>
    <n v="0"/>
    <n v="0"/>
    <n v="0"/>
    <x v="14"/>
    <d v="2017-12-31T00:00:00"/>
    <n v="1"/>
  </r>
  <r>
    <n v="30"/>
    <x v="2"/>
    <s v="2017-12-01 -&gt; 2017-12-07"/>
    <n v="0"/>
    <n v="0"/>
    <n v="16.09"/>
    <n v="0"/>
    <x v="0"/>
    <d v="2017-12-07T00:00:00"/>
    <n v="6"/>
  </r>
  <r>
    <n v="31"/>
    <x v="10"/>
    <s v="2017-12-07 -&gt; 2017-12-07"/>
    <n v="0"/>
    <n v="19.07"/>
    <n v="0"/>
    <n v="0"/>
    <x v="2"/>
    <d v="2017-12-07T00:00:00"/>
    <n v="0"/>
  </r>
  <r>
    <n v="32"/>
    <x v="10"/>
    <s v="2017-12-01 -&gt; 2017-12-03"/>
    <n v="0"/>
    <n v="0"/>
    <n v="19.670000000000002"/>
    <n v="0"/>
    <x v="0"/>
    <d v="2017-12-03T00:00:00"/>
    <n v="2"/>
  </r>
  <r>
    <n v="33"/>
    <x v="11"/>
    <s v="2017-12-04 -&gt; 2017-12-26"/>
    <n v="0"/>
    <n v="20.98"/>
    <n v="0"/>
    <n v="0"/>
    <x v="15"/>
    <d v="2017-12-26T00:00:00"/>
    <n v="22"/>
  </r>
  <r>
    <n v="34"/>
    <x v="11"/>
    <s v="2017-12-06 -&gt; 2017-12-10"/>
    <n v="21.42"/>
    <n v="0"/>
    <n v="0"/>
    <n v="0"/>
    <x v="4"/>
    <d v="2017-12-10T00:00:00"/>
    <n v="4"/>
  </r>
  <r>
    <n v="35"/>
    <x v="12"/>
    <s v="2017-12-02 -&gt; 2017-12-05"/>
    <n v="0"/>
    <n v="8.67"/>
    <n v="13.43"/>
    <n v="0"/>
    <x v="16"/>
    <d v="2017-12-05T00:00:00"/>
    <n v="3"/>
  </r>
  <r>
    <n v="36"/>
    <x v="12"/>
    <s v="2017-12-20 -&gt; 2017-12-23"/>
    <n v="0"/>
    <n v="0"/>
    <n v="22.66"/>
    <n v="0"/>
    <x v="17"/>
    <d v="2017-12-23T00:00:00"/>
    <n v="3"/>
  </r>
  <r>
    <n v="37"/>
    <x v="13"/>
    <s v="2017-12-12 -&gt; 2017-12-19"/>
    <n v="0"/>
    <n v="0"/>
    <n v="22.59"/>
    <n v="0"/>
    <x v="18"/>
    <d v="2017-12-19T00:00:00"/>
    <n v="7"/>
  </r>
  <r>
    <n v="38"/>
    <x v="13"/>
    <s v="2017-12-21 -&gt; 2017-12-30"/>
    <n v="0"/>
    <n v="0"/>
    <n v="21.55"/>
    <n v="1.88"/>
    <x v="7"/>
    <d v="2017-12-30T00:00:00"/>
    <n v="9"/>
  </r>
  <r>
    <n v="39"/>
    <x v="14"/>
    <s v="2017-12-28 -&gt; 2017-12-30"/>
    <n v="23.49"/>
    <n v="0"/>
    <n v="0"/>
    <n v="0"/>
    <x v="19"/>
    <d v="2017-12-30T00:00:00"/>
    <n v="2"/>
  </r>
  <r>
    <n v="40"/>
    <x v="14"/>
    <s v="2017-12-05 -&gt; 2017-12-12"/>
    <n v="0"/>
    <n v="0"/>
    <n v="23.31"/>
    <n v="0"/>
    <x v="20"/>
    <d v="2017-12-12T00:00:00"/>
    <n v="7"/>
  </r>
  <r>
    <n v="41"/>
    <x v="15"/>
    <s v="2017-12-28 -&gt; 2017-12-31"/>
    <n v="0"/>
    <n v="0"/>
    <n v="24.07"/>
    <n v="0"/>
    <x v="19"/>
    <d v="2017-12-31T00:00:00"/>
    <n v="3"/>
  </r>
  <r>
    <n v="42"/>
    <x v="15"/>
    <s v="2017-12-07 -&gt; 2017-12-16"/>
    <n v="0"/>
    <n v="0"/>
    <n v="21.28"/>
    <n v="3.12"/>
    <x v="2"/>
    <d v="2017-12-16T00:00:00"/>
    <n v="9"/>
  </r>
  <r>
    <n v="43"/>
    <x v="16"/>
    <s v="2017-12-01 -&gt; 2017-12-02"/>
    <n v="0"/>
    <n v="0"/>
    <n v="24.79"/>
    <n v="0"/>
    <x v="0"/>
    <d v="2017-12-02T00:00:00"/>
    <n v="1"/>
  </r>
  <r>
    <n v="44"/>
    <x v="17"/>
    <s v="2017-12-21 -&gt; 2017-12-31"/>
    <n v="0"/>
    <n v="25.07"/>
    <n v="0"/>
    <n v="0"/>
    <x v="7"/>
    <d v="2017-12-31T00:00:00"/>
    <n v="10"/>
  </r>
  <r>
    <n v="45"/>
    <x v="3"/>
    <s v="2017-12-01 -&gt; 2017-12-05"/>
    <n v="0"/>
    <n v="0"/>
    <n v="24.83"/>
    <n v="0"/>
    <x v="0"/>
    <d v="2017-12-05T00:00:00"/>
    <n v="4"/>
  </r>
  <r>
    <n v="46"/>
    <x v="18"/>
    <s v="2017-12-07 -&gt; 2017-12-22"/>
    <n v="0"/>
    <n v="0"/>
    <n v="620.04"/>
    <n v="0"/>
    <x v="2"/>
    <d v="2017-12-22T00:00:00"/>
    <n v="15"/>
  </r>
  <r>
    <n v="47"/>
    <x v="19"/>
    <s v="2017-12-04 -&gt; 2017-12-05"/>
    <n v="0"/>
    <n v="24.82"/>
    <n v="0"/>
    <n v="0"/>
    <x v="15"/>
    <d v="2017-12-05T00:00:00"/>
    <n v="1"/>
  </r>
  <r>
    <n v="48"/>
    <x v="19"/>
    <s v="2017-12-15 -&gt; 2017-12-19"/>
    <n v="0"/>
    <n v="0"/>
    <n v="25.52"/>
    <n v="0"/>
    <x v="21"/>
    <d v="2017-12-19T00:00:00"/>
    <n v="4"/>
  </r>
  <r>
    <n v="49"/>
    <x v="20"/>
    <s v="2017-12-12 -&gt; 2017-12-17"/>
    <n v="0"/>
    <n v="0"/>
    <n v="25.58"/>
    <n v="0"/>
    <x v="18"/>
    <d v="2017-12-17T00:00:00"/>
    <n v="5"/>
  </r>
  <r>
    <n v="50"/>
    <x v="20"/>
    <s v="2017-12-01 -&gt; 2017-12-03"/>
    <n v="0"/>
    <n v="0"/>
    <n v="25.93"/>
    <n v="0"/>
    <x v="0"/>
    <d v="2017-12-03T00:00:00"/>
    <n v="2"/>
  </r>
  <r>
    <n v="51"/>
    <x v="21"/>
    <s v="2017-12-08 -&gt; 2017-12-11"/>
    <n v="0"/>
    <n v="0"/>
    <n v="26.13"/>
    <n v="0"/>
    <x v="10"/>
    <d v="2017-12-11T00:00:00"/>
    <n v="3"/>
  </r>
  <r>
    <n v="52"/>
    <x v="21"/>
    <s v="2017-12-13 -&gt; 2017-12-17"/>
    <n v="0"/>
    <n v="0"/>
    <n v="26.45"/>
    <n v="0"/>
    <x v="13"/>
    <d v="2017-12-17T00:00:00"/>
    <n v="4"/>
  </r>
  <r>
    <n v="53"/>
    <x v="22"/>
    <s v="2017-12-06 -&gt; 2017-12-13"/>
    <n v="0"/>
    <n v="0"/>
    <n v="26.4"/>
    <n v="0"/>
    <x v="4"/>
    <d v="2017-12-13T00:00:00"/>
    <n v="7"/>
  </r>
  <r>
    <n v="54"/>
    <x v="22"/>
    <s v="2017-12-16 -&gt; 2017-12-16"/>
    <n v="0"/>
    <n v="0"/>
    <n v="26.82"/>
    <n v="0"/>
    <x v="9"/>
    <d v="2017-12-16T00:00:00"/>
    <n v="0"/>
  </r>
  <r>
    <n v="55"/>
    <x v="23"/>
    <s v="2017-12-01 -&gt; 2017-12-04"/>
    <n v="0"/>
    <n v="0"/>
    <n v="26.78"/>
    <n v="0"/>
    <x v="0"/>
    <d v="2017-12-04T00:00:00"/>
    <n v="3"/>
  </r>
  <r>
    <n v="56"/>
    <x v="23"/>
    <s v="2017-12-11 -&gt; 2017-12-13"/>
    <n v="0"/>
    <n v="27.89"/>
    <n v="0"/>
    <n v="0"/>
    <x v="22"/>
    <d v="2017-12-13T00:00:00"/>
    <n v="2"/>
  </r>
  <r>
    <n v="57"/>
    <x v="24"/>
    <s v="2017-12-21 -&gt; 2017-12-26"/>
    <n v="0"/>
    <n v="0"/>
    <n v="28.96"/>
    <n v="0"/>
    <x v="7"/>
    <d v="2017-12-26T00:00:00"/>
    <n v="5"/>
  </r>
  <r>
    <n v="58"/>
    <x v="24"/>
    <s v="2017-12-01 -&gt; 2017-12-30"/>
    <n v="0"/>
    <n v="0"/>
    <n v="27.32"/>
    <n v="1.88"/>
    <x v="0"/>
    <d v="2017-12-30T00:00:00"/>
    <n v="29"/>
  </r>
  <r>
    <n v="59"/>
    <x v="25"/>
    <s v="2017-12-10 -&gt; 2017-12-12"/>
    <n v="0"/>
    <n v="0"/>
    <n v="29.77"/>
    <n v="0"/>
    <x v="23"/>
    <d v="2017-12-12T00:00:00"/>
    <n v="2"/>
  </r>
  <r>
    <n v="60"/>
    <x v="25"/>
    <s v="2017-12-03 -&gt; 2017-12-09"/>
    <n v="0"/>
    <n v="0"/>
    <n v="30.21"/>
    <n v="0"/>
    <x v="24"/>
    <d v="2017-12-09T00:00:00"/>
    <n v="6"/>
  </r>
  <r>
    <n v="61"/>
    <x v="26"/>
    <s v="2017-12-07 -&gt; 2017-12-23"/>
    <n v="455.26"/>
    <n v="0"/>
    <n v="0"/>
    <n v="0"/>
    <x v="2"/>
    <d v="2017-12-23T00:00:00"/>
    <n v="16"/>
  </r>
  <r>
    <n v="62"/>
    <x v="26"/>
    <s v="2017-12-01 -&gt; 2017-12-17"/>
    <n v="0"/>
    <n v="0"/>
    <n v="31.02"/>
    <n v="0"/>
    <x v="0"/>
    <d v="2017-12-17T00:00:00"/>
    <n v="16"/>
  </r>
  <r>
    <n v="63"/>
    <x v="27"/>
    <s v="2017-12-21 -&gt; 2017-12-28"/>
    <n v="0"/>
    <n v="0"/>
    <n v="32.49"/>
    <n v="0"/>
    <x v="7"/>
    <d v="2017-12-28T00:00:00"/>
    <n v="7"/>
  </r>
  <r>
    <n v="64"/>
    <x v="27"/>
    <s v="2017-12-01 -&gt; 2017-12-05"/>
    <n v="32.9"/>
    <n v="0"/>
    <n v="0"/>
    <n v="0"/>
    <x v="0"/>
    <d v="2017-12-05T00:00:00"/>
    <n v="4"/>
  </r>
  <r>
    <n v="65"/>
    <x v="28"/>
    <s v="2017-12-01 -&gt; 2017-12-03"/>
    <n v="0"/>
    <n v="0"/>
    <n v="33.08"/>
    <n v="0"/>
    <x v="0"/>
    <d v="2017-12-03T00:00:00"/>
    <n v="2"/>
  </r>
  <r>
    <n v="66"/>
    <x v="28"/>
    <s v="2017-12-07 -&gt; 2017-12-19"/>
    <n v="0"/>
    <n v="0"/>
    <n v="34.119999999999997"/>
    <n v="0"/>
    <x v="2"/>
    <d v="2017-12-19T00:00:00"/>
    <n v="12"/>
  </r>
  <r>
    <n v="67"/>
    <x v="29"/>
    <s v="2017-12-04 -&gt; 2017-12-30"/>
    <n v="0"/>
    <n v="0"/>
    <n v="35.22"/>
    <n v="0"/>
    <x v="15"/>
    <d v="2017-12-30T00:00:00"/>
    <n v="26"/>
  </r>
  <r>
    <n v="68"/>
    <x v="29"/>
    <s v="2017-12-01 -&gt; 2017-12-03"/>
    <n v="0"/>
    <n v="35.299999999999997"/>
    <n v="0"/>
    <n v="0"/>
    <x v="0"/>
    <d v="2017-12-03T00:00:00"/>
    <n v="2"/>
  </r>
  <r>
    <n v="69"/>
    <x v="30"/>
    <s v="2017-12-01 -&gt; 2017-12-15"/>
    <n v="0"/>
    <n v="0"/>
    <n v="36.97"/>
    <n v="0"/>
    <x v="0"/>
    <d v="2017-12-15T00:00:00"/>
    <n v="14"/>
  </r>
  <r>
    <n v="70"/>
    <x v="30"/>
    <s v="2017-12-12 -&gt; 2017-12-18"/>
    <n v="0"/>
    <n v="0"/>
    <n v="37.68"/>
    <n v="0"/>
    <x v="18"/>
    <d v="2017-12-18T00:00:00"/>
    <n v="6"/>
  </r>
  <r>
    <n v="71"/>
    <x v="31"/>
    <s v="2017-12-08 -&gt; 2017-12-12"/>
    <n v="0"/>
    <n v="0"/>
    <n v="38.29"/>
    <n v="0"/>
    <x v="10"/>
    <d v="2017-12-12T00:00:00"/>
    <n v="4"/>
  </r>
  <r>
    <n v="72"/>
    <x v="31"/>
    <s v="2017-12-16 -&gt; 2017-12-19"/>
    <n v="0"/>
    <n v="39.700000000000003"/>
    <n v="0"/>
    <n v="0"/>
    <x v="9"/>
    <d v="2017-12-19T00:00:00"/>
    <n v="3"/>
  </r>
  <r>
    <n v="73"/>
    <x v="32"/>
    <s v="2017-12-21 -&gt; 2017-12-30"/>
    <n v="0"/>
    <n v="0"/>
    <n v="41.7"/>
    <n v="0"/>
    <x v="7"/>
    <d v="2017-12-30T00:00:00"/>
    <n v="9"/>
  </r>
  <r>
    <n v="74"/>
    <x v="32"/>
    <s v="2017-12-01 -&gt; 2017-12-30"/>
    <n v="0"/>
    <n v="0"/>
    <n v="41.51"/>
    <n v="0"/>
    <x v="0"/>
    <d v="2017-12-30T00:00:00"/>
    <n v="29"/>
  </r>
  <r>
    <n v="75"/>
    <x v="33"/>
    <s v="2017-12-01 -&gt; 2017-12-09"/>
    <n v="0"/>
    <n v="0"/>
    <n v="46.48"/>
    <n v="0"/>
    <x v="0"/>
    <d v="2017-12-09T00:00:00"/>
    <n v="8"/>
  </r>
  <r>
    <n v="76"/>
    <x v="33"/>
    <s v="2017-12-27 -&gt; 2017-12-29"/>
    <n v="0"/>
    <n v="0"/>
    <n v="47.58"/>
    <n v="0"/>
    <x v="25"/>
    <d v="2017-12-29T00:00:00"/>
    <n v="2"/>
  </r>
  <r>
    <n v="77"/>
    <x v="34"/>
    <s v="2017-12-04 -&gt; 2017-12-28"/>
    <n v="0"/>
    <n v="0"/>
    <n v="34.92"/>
    <n v="13.16"/>
    <x v="15"/>
    <d v="2017-12-28T00:00:00"/>
    <n v="24"/>
  </r>
  <r>
    <n v="78"/>
    <x v="34"/>
    <s v="2017-12-01 -&gt; 2017-12-20"/>
    <n v="0"/>
    <n v="2.5299999999999998"/>
    <n v="25.41"/>
    <n v="20.86"/>
    <x v="0"/>
    <d v="2017-12-20T00:00:00"/>
    <n v="19"/>
  </r>
  <r>
    <n v="79"/>
    <x v="35"/>
    <s v="2017-12-01 -&gt; 2017-12-04"/>
    <n v="0"/>
    <n v="0"/>
    <n v="50.25"/>
    <n v="0"/>
    <x v="0"/>
    <d v="2017-12-04T00:00:00"/>
    <n v="3"/>
  </r>
  <r>
    <n v="80"/>
    <x v="35"/>
    <s v="2017-12-13 -&gt; 2017-12-16"/>
    <n v="0"/>
    <n v="0"/>
    <n v="50.56"/>
    <n v="0"/>
    <x v="13"/>
    <d v="2017-12-16T00:00:00"/>
    <n v="3"/>
  </r>
  <r>
    <n v="81"/>
    <x v="36"/>
    <s v="2017-12-01 -&gt; 2017-12-04"/>
    <n v="0"/>
    <n v="0"/>
    <n v="51.46"/>
    <n v="0"/>
    <x v="0"/>
    <d v="2017-12-04T00:00:00"/>
    <n v="3"/>
  </r>
  <r>
    <n v="82"/>
    <x v="36"/>
    <s v="2017-12-15 -&gt; 2017-12-18"/>
    <n v="0"/>
    <n v="0"/>
    <n v="53.82"/>
    <n v="0"/>
    <x v="21"/>
    <d v="2017-12-18T00:00:00"/>
    <n v="3"/>
  </r>
  <r>
    <n v="83"/>
    <x v="37"/>
    <s v="2017-12-07 -&gt; 2017-12-18"/>
    <n v="0"/>
    <n v="0"/>
    <n v="53.75"/>
    <n v="0"/>
    <x v="2"/>
    <d v="2017-12-18T00:00:00"/>
    <n v="11"/>
  </r>
  <r>
    <n v="84"/>
    <x v="37"/>
    <s v="2017-12-01 -&gt; 2017-12-23"/>
    <n v="0"/>
    <n v="3.51"/>
    <n v="50.67"/>
    <n v="0"/>
    <x v="0"/>
    <d v="2017-12-23T00:00:00"/>
    <n v="22"/>
  </r>
  <r>
    <n v="85"/>
    <x v="38"/>
    <s v="2017-12-05 -&gt; 2017-12-20"/>
    <n v="0"/>
    <n v="0"/>
    <n v="48.35"/>
    <n v="5.91"/>
    <x v="20"/>
    <d v="2017-12-20T00:00:00"/>
    <n v="15"/>
  </r>
  <r>
    <n v="86"/>
    <x v="38"/>
    <s v="2017-12-20 -&gt; 2017-12-30"/>
    <n v="0"/>
    <n v="0"/>
    <n v="54.79"/>
    <n v="0"/>
    <x v="17"/>
    <d v="2017-12-30T00:00:00"/>
    <n v="10"/>
  </r>
  <r>
    <n v="87"/>
    <x v="39"/>
    <s v="2017-12-01 -&gt; 2017-12-05"/>
    <n v="0"/>
    <n v="0"/>
    <n v="54.66"/>
    <n v="0"/>
    <x v="0"/>
    <d v="2017-12-05T00:00:00"/>
    <n v="4"/>
  </r>
  <r>
    <n v="88"/>
    <x v="39"/>
    <s v="2017-12-01 -&gt; 2017-12-09"/>
    <n v="0"/>
    <n v="0"/>
    <n v="55.91"/>
    <n v="0"/>
    <x v="0"/>
    <d v="2017-12-09T00:00:00"/>
    <n v="8"/>
  </r>
  <r>
    <n v="89"/>
    <x v="40"/>
    <s v="2017-12-07 -&gt; 2017-12-08"/>
    <n v="0"/>
    <n v="0"/>
    <n v="56.03"/>
    <n v="0"/>
    <x v="2"/>
    <d v="2017-12-08T00:00:00"/>
    <n v="1"/>
  </r>
  <r>
    <n v="90"/>
    <x v="40"/>
    <s v="2017-12-01 -&gt; 2017-12-07"/>
    <n v="0"/>
    <n v="0"/>
    <n v="56.24"/>
    <n v="0"/>
    <x v="0"/>
    <d v="2017-12-07T00:00:00"/>
    <n v="6"/>
  </r>
  <r>
    <n v="91"/>
    <x v="41"/>
    <s v="2017-12-05 -&gt; 2017-12-10"/>
    <n v="0"/>
    <n v="0"/>
    <n v="56.67"/>
    <n v="1.55"/>
    <x v="20"/>
    <d v="2017-12-10T00:00:00"/>
    <n v="5"/>
  </r>
  <r>
    <n v="92"/>
    <x v="41"/>
    <s v="2017-12-20 -&gt; 2017-12-26"/>
    <n v="58.95"/>
    <n v="0"/>
    <n v="0"/>
    <n v="0"/>
    <x v="17"/>
    <d v="2017-12-26T00:00:00"/>
    <n v="6"/>
  </r>
  <r>
    <n v="93"/>
    <x v="42"/>
    <s v="2017-12-01 -&gt; 2017-12-20"/>
    <n v="0"/>
    <n v="58.88"/>
    <n v="0"/>
    <n v="0"/>
    <x v="0"/>
    <d v="2017-12-20T00:00:00"/>
    <n v="19"/>
  </r>
  <r>
    <n v="94"/>
    <x v="42"/>
    <s v="2017-12-01 -&gt; 2017-12-08"/>
    <n v="0"/>
    <n v="0"/>
    <n v="59.19"/>
    <n v="0"/>
    <x v="0"/>
    <d v="2017-12-08T00:00:00"/>
    <n v="7"/>
  </r>
  <r>
    <n v="95"/>
    <x v="43"/>
    <s v="2017-12-28 -&gt; 2017-12-31"/>
    <n v="0"/>
    <n v="0"/>
    <n v="60.6"/>
    <n v="0"/>
    <x v="19"/>
    <d v="2017-12-31T00:00:00"/>
    <n v="3"/>
  </r>
  <r>
    <n v="96"/>
    <x v="43"/>
    <s v="2017-12-01 -&gt; 2017-12-07"/>
    <n v="0"/>
    <n v="0"/>
    <n v="60.39"/>
    <n v="0"/>
    <x v="0"/>
    <d v="2017-12-07T00:00:00"/>
    <n v="6"/>
  </r>
  <r>
    <n v="97"/>
    <x v="44"/>
    <s v="2017-12-01 -&gt; 2017-12-15"/>
    <n v="0"/>
    <n v="0"/>
    <n v="61.13"/>
    <n v="0"/>
    <x v="0"/>
    <d v="2017-12-15T00:00:00"/>
    <n v="14"/>
  </r>
  <r>
    <n v="98"/>
    <x v="44"/>
    <s v="2017-12-04 -&gt; 2017-12-30"/>
    <n v="0"/>
    <n v="0"/>
    <n v="62.87"/>
    <n v="0"/>
    <x v="15"/>
    <d v="2017-12-30T00:00:00"/>
    <n v="26"/>
  </r>
  <r>
    <n v="99"/>
    <x v="45"/>
    <s v="2017-12-04 -&gt; 2017-12-06"/>
    <n v="0"/>
    <n v="0"/>
    <n v="65.06"/>
    <n v="0"/>
    <x v="15"/>
    <d v="2017-12-06T00:00:00"/>
    <n v="2"/>
  </r>
  <r>
    <n v="100"/>
    <x v="45"/>
    <s v="2017-12-06 -&gt; 2017-12-28"/>
    <n v="0"/>
    <n v="0"/>
    <n v="65.52"/>
    <n v="0"/>
    <x v="4"/>
    <d v="2017-12-28T00:00:00"/>
    <n v="22"/>
  </r>
  <r>
    <n v="101"/>
    <x v="46"/>
    <s v="2017-12-01 -&gt; 2017-12-15"/>
    <n v="0"/>
    <n v="0"/>
    <n v="65.510000000000005"/>
    <n v="0"/>
    <x v="0"/>
    <d v="2017-12-15T00:00:00"/>
    <n v="14"/>
  </r>
  <r>
    <n v="102"/>
    <x v="46"/>
    <s v="2017-12-15 -&gt; 2017-12-27"/>
    <n v="0"/>
    <n v="0"/>
    <n v="66.78"/>
    <n v="0"/>
    <x v="21"/>
    <d v="2017-12-27T00:00:00"/>
    <n v="12"/>
  </r>
  <r>
    <n v="103"/>
    <x v="47"/>
    <s v="2017-12-01 -&gt; 2017-12-18"/>
    <n v="0"/>
    <n v="0"/>
    <n v="69.39"/>
    <n v="0"/>
    <x v="0"/>
    <d v="2017-12-18T00:00:00"/>
    <n v="17"/>
  </r>
  <r>
    <n v="104"/>
    <x v="47"/>
    <s v="2017-12-10 -&gt; 2017-12-26"/>
    <n v="0"/>
    <n v="0"/>
    <n v="70.56"/>
    <n v="0"/>
    <x v="23"/>
    <d v="2017-12-26T00:00:00"/>
    <n v="16"/>
  </r>
  <r>
    <n v="105"/>
    <x v="48"/>
    <s v="2017-12-01 -&gt; 2017-12-12"/>
    <n v="0"/>
    <n v="0"/>
    <n v="21.35"/>
    <n v="49.68"/>
    <x v="0"/>
    <d v="2017-12-12T00:00:00"/>
    <n v="11"/>
  </r>
  <r>
    <n v="106"/>
    <x v="48"/>
    <s v="2017-12-01 -&gt; 2017-12-09"/>
    <n v="0"/>
    <n v="0"/>
    <n v="71.14"/>
    <n v="0"/>
    <x v="0"/>
    <d v="2017-12-09T00:00:00"/>
    <n v="8"/>
  </r>
  <r>
    <n v="107"/>
    <x v="49"/>
    <s v="2017-12-01 -&gt; 2017-12-30"/>
    <n v="0"/>
    <n v="0"/>
    <n v="72.489999999999995"/>
    <n v="0"/>
    <x v="0"/>
    <d v="2017-12-30T00:00:00"/>
    <n v="29"/>
  </r>
  <r>
    <n v="108"/>
    <x v="49"/>
    <s v="2017-12-01 -&gt; 2017-12-30"/>
    <n v="0"/>
    <n v="0"/>
    <n v="73.27"/>
    <n v="0"/>
    <x v="0"/>
    <d v="2017-12-30T00:00:00"/>
    <n v="29"/>
  </r>
  <r>
    <n v="109"/>
    <x v="50"/>
    <s v="2017-12-01 -&gt; 2017-12-30"/>
    <n v="0"/>
    <n v="0"/>
    <n v="73.53"/>
    <n v="0"/>
    <x v="0"/>
    <d v="2017-12-30T00:00:00"/>
    <n v="29"/>
  </r>
  <r>
    <n v="110"/>
    <x v="50"/>
    <s v="2017-12-01 -&gt; 2017-12-22"/>
    <n v="0"/>
    <n v="0"/>
    <n v="75.239999999999995"/>
    <n v="0"/>
    <x v="0"/>
    <d v="2017-12-22T00:00:00"/>
    <n v="21"/>
  </r>
  <r>
    <n v="111"/>
    <x v="51"/>
    <s v="2017-12-27 -&gt; 2017-12-30"/>
    <n v="0"/>
    <n v="0"/>
    <n v="75.77"/>
    <n v="0"/>
    <x v="25"/>
    <d v="2017-12-30T00:00:00"/>
    <n v="3"/>
  </r>
  <r>
    <n v="112"/>
    <x v="51"/>
    <s v="2017-12-03 -&gt; 2017-12-15"/>
    <n v="0"/>
    <n v="0"/>
    <n v="75.2"/>
    <n v="0"/>
    <x v="24"/>
    <d v="2017-12-15T00:00:00"/>
    <n v="12"/>
  </r>
  <r>
    <n v="113"/>
    <x v="52"/>
    <s v="2017-12-01 -&gt; 2017-12-03"/>
    <n v="0"/>
    <n v="0"/>
    <n v="77.819999999999993"/>
    <n v="0"/>
    <x v="0"/>
    <d v="2017-12-03T00:00:00"/>
    <n v="2"/>
  </r>
  <r>
    <n v="114"/>
    <x v="52"/>
    <s v="2017-12-01 -&gt; 2017-12-07"/>
    <n v="0"/>
    <n v="0"/>
    <n v="78.27"/>
    <n v="0"/>
    <x v="0"/>
    <d v="2017-12-07T00:00:00"/>
    <n v="6"/>
  </r>
  <r>
    <n v="115"/>
    <x v="53"/>
    <s v="2017-12-01 -&gt; 2017-12-19"/>
    <n v="0"/>
    <n v="78.5"/>
    <n v="0"/>
    <n v="0"/>
    <x v="0"/>
    <d v="2017-12-19T00:00:00"/>
    <n v="18"/>
  </r>
  <r>
    <n v="116"/>
    <x v="53"/>
    <s v="2017-12-01 -&gt; 2017-12-19"/>
    <n v="0"/>
    <n v="0"/>
    <n v="79.010000000000005"/>
    <n v="0"/>
    <x v="0"/>
    <d v="2017-12-19T00:00:00"/>
    <n v="18"/>
  </r>
  <r>
    <n v="117"/>
    <x v="54"/>
    <s v="2017-12-12 -&gt; 2017-12-16"/>
    <n v="0"/>
    <n v="0"/>
    <n v="79.33"/>
    <n v="0"/>
    <x v="18"/>
    <d v="2017-12-16T00:00:00"/>
    <n v="4"/>
  </r>
  <r>
    <n v="118"/>
    <x v="54"/>
    <s v="2017-12-26 -&gt; 2017-12-30"/>
    <n v="0"/>
    <n v="0"/>
    <n v="80.540000000000006"/>
    <n v="0"/>
    <x v="5"/>
    <d v="2017-12-30T00:00:00"/>
    <n v="4"/>
  </r>
  <r>
    <n v="119"/>
    <x v="55"/>
    <s v="2017-12-01 -&gt; 2017-12-25"/>
    <n v="0"/>
    <n v="0"/>
    <n v="81.06"/>
    <n v="0"/>
    <x v="0"/>
    <d v="2017-12-25T00:00:00"/>
    <n v="24"/>
  </r>
  <r>
    <n v="120"/>
    <x v="55"/>
    <s v="2017-12-21 -&gt; 2017-12-30"/>
    <n v="0"/>
    <n v="0"/>
    <n v="83.37"/>
    <n v="0"/>
    <x v="7"/>
    <d v="2017-12-30T00:00:00"/>
    <n v="9"/>
  </r>
  <r>
    <n v="121"/>
    <x v="56"/>
    <s v="2017-12-11 -&gt; 2017-12-31"/>
    <n v="0"/>
    <n v="84.81"/>
    <n v="0"/>
    <n v="0.31"/>
    <x v="22"/>
    <d v="2017-12-31T00:00:00"/>
    <n v="20"/>
  </r>
  <r>
    <n v="122"/>
    <x v="56"/>
    <s v="2017-12-29 -&gt; 2017-12-30"/>
    <n v="0"/>
    <n v="0"/>
    <n v="86.13"/>
    <n v="0"/>
    <x v="8"/>
    <d v="2017-12-30T00:00:00"/>
    <n v="1"/>
  </r>
  <r>
    <n v="123"/>
    <x v="57"/>
    <s v="2017-12-04 -&gt; 2017-12-17"/>
    <n v="0"/>
    <n v="0"/>
    <n v="86.5"/>
    <n v="0"/>
    <x v="15"/>
    <d v="2017-12-17T00:00:00"/>
    <n v="13"/>
  </r>
  <r>
    <n v="124"/>
    <x v="57"/>
    <s v="2017-12-01 -&gt; 2017-12-28"/>
    <n v="0"/>
    <n v="87.7"/>
    <n v="0"/>
    <n v="0"/>
    <x v="0"/>
    <d v="2017-12-28T00:00:00"/>
    <n v="27"/>
  </r>
  <r>
    <n v="125"/>
    <x v="58"/>
    <s v="2017-12-01 -&gt; 2017-12-31"/>
    <n v="0"/>
    <n v="87.93"/>
    <n v="0"/>
    <n v="0"/>
    <x v="0"/>
    <d v="2017-12-31T00:00:00"/>
    <n v="30"/>
  </r>
  <r>
    <n v="126"/>
    <x v="58"/>
    <s v="2017-12-01 -&gt; 2017-12-05"/>
    <n v="0"/>
    <n v="0"/>
    <n v="89.58"/>
    <n v="0"/>
    <x v="0"/>
    <d v="2017-12-05T00:00:00"/>
    <n v="4"/>
  </r>
  <r>
    <n v="127"/>
    <x v="59"/>
    <s v="2017-12-05 -&gt; 2017-12-30"/>
    <n v="0"/>
    <n v="0"/>
    <n v="91.98"/>
    <n v="0"/>
    <x v="20"/>
    <d v="2017-12-30T00:00:00"/>
    <n v="25"/>
  </r>
  <r>
    <n v="128"/>
    <x v="59"/>
    <s v="2017-12-22 -&gt; 2017-12-30"/>
    <n v="0"/>
    <n v="0"/>
    <n v="97.14"/>
    <n v="0"/>
    <x v="11"/>
    <d v="2017-12-30T00:00:00"/>
    <n v="8"/>
  </r>
  <r>
    <n v="129"/>
    <x v="60"/>
    <s v="2017-12-01 -&gt; 2017-12-10"/>
    <n v="0"/>
    <n v="0"/>
    <n v="98.35"/>
    <n v="0"/>
    <x v="0"/>
    <d v="2017-12-10T00:00:00"/>
    <n v="9"/>
  </r>
  <r>
    <n v="130"/>
    <x v="60"/>
    <s v="2017-12-01 -&gt; 2017-12-05"/>
    <n v="0"/>
    <n v="0"/>
    <n v="98.78"/>
    <n v="0"/>
    <x v="0"/>
    <d v="2017-12-05T00:00:00"/>
    <n v="4"/>
  </r>
  <r>
    <n v="131"/>
    <x v="61"/>
    <s v="2017-12-21 -&gt; 2017-12-31"/>
    <n v="0"/>
    <n v="0"/>
    <n v="101.05"/>
    <n v="0"/>
    <x v="7"/>
    <d v="2017-12-31T00:00:00"/>
    <n v="10"/>
  </r>
  <r>
    <n v="132"/>
    <x v="61"/>
    <s v="2017-12-14 -&gt; 2017-12-16"/>
    <n v="0"/>
    <n v="0"/>
    <n v="0"/>
    <n v="204.03"/>
    <x v="26"/>
    <d v="2017-12-16T00:00:00"/>
    <n v="2"/>
  </r>
  <r>
    <n v="133"/>
    <x v="62"/>
    <s v="2017-12-04 -&gt; 2017-12-13"/>
    <n v="0"/>
    <n v="0"/>
    <n v="96.24"/>
    <n v="5.28"/>
    <x v="15"/>
    <d v="2017-12-13T00:00:00"/>
    <n v="9"/>
  </r>
  <r>
    <n v="134"/>
    <x v="62"/>
    <s v="2017-12-28 -&gt; 2017-12-31"/>
    <n v="74.84"/>
    <n v="0"/>
    <n v="29.57"/>
    <n v="0"/>
    <x v="19"/>
    <d v="2017-12-31T00:00:00"/>
    <n v="3"/>
  </r>
  <r>
    <n v="135"/>
    <x v="63"/>
    <s v="2017-12-07 -&gt; 2017-12-20"/>
    <n v="0"/>
    <n v="0"/>
    <n v="60.53"/>
    <n v="44.7"/>
    <x v="2"/>
    <d v="2017-12-20T00:00:00"/>
    <n v="13"/>
  </r>
  <r>
    <n v="136"/>
    <x v="63"/>
    <s v="2017-12-01 -&gt; 2017-12-27"/>
    <n v="0"/>
    <n v="0"/>
    <n v="107.93"/>
    <n v="0"/>
    <x v="0"/>
    <d v="2017-12-27T00:00:00"/>
    <n v="26"/>
  </r>
  <r>
    <n v="137"/>
    <x v="64"/>
    <s v="2017-12-01 -&gt; 2017-12-25"/>
    <n v="0"/>
    <n v="0"/>
    <n v="110.99"/>
    <n v="0"/>
    <x v="0"/>
    <d v="2017-12-25T00:00:00"/>
    <n v="24"/>
  </r>
  <r>
    <n v="138"/>
    <x v="64"/>
    <s v="2017-12-26 -&gt; 2017-12-30"/>
    <n v="0"/>
    <n v="0"/>
    <n v="112.18"/>
    <n v="0"/>
    <x v="5"/>
    <d v="2017-12-30T00:00:00"/>
    <n v="4"/>
  </r>
  <r>
    <n v="139"/>
    <x v="65"/>
    <s v="2017-12-09 -&gt; 2017-12-19"/>
    <n v="0"/>
    <n v="0"/>
    <n v="113.5"/>
    <n v="0"/>
    <x v="27"/>
    <d v="2017-12-19T00:00:00"/>
    <n v="10"/>
  </r>
  <r>
    <n v="140"/>
    <x v="65"/>
    <s v="2017-12-01 -&gt; 2017-12-30"/>
    <n v="0"/>
    <n v="0"/>
    <n v="116.89"/>
    <n v="0"/>
    <x v="0"/>
    <d v="2017-12-30T00:00:00"/>
    <n v="29"/>
  </r>
  <r>
    <n v="141"/>
    <x v="66"/>
    <s v="2017-12-07 -&gt; 2017-12-31"/>
    <n v="0"/>
    <n v="24.83"/>
    <n v="91.92"/>
    <n v="1.87"/>
    <x v="2"/>
    <d v="2017-12-31T00:00:00"/>
    <n v="24"/>
  </r>
  <r>
    <n v="142"/>
    <x v="66"/>
    <s v="2017-12-01 -&gt; 2017-12-16"/>
    <n v="0"/>
    <n v="0"/>
    <n v="119.31"/>
    <n v="0"/>
    <x v="0"/>
    <d v="2017-12-16T00:00:00"/>
    <n v="15"/>
  </r>
  <r>
    <n v="143"/>
    <x v="67"/>
    <s v="2017-12-11 -&gt; 2017-12-30"/>
    <n v="0"/>
    <n v="0"/>
    <n v="120.41"/>
    <n v="0"/>
    <x v="22"/>
    <d v="2017-12-30T00:00:00"/>
    <n v="19"/>
  </r>
  <r>
    <n v="144"/>
    <x v="67"/>
    <s v="2017-12-01 -&gt; 2017-12-11"/>
    <n v="0"/>
    <n v="0"/>
    <n v="121.48"/>
    <n v="0"/>
    <x v="0"/>
    <d v="2017-12-11T00:00:00"/>
    <n v="10"/>
  </r>
  <r>
    <n v="145"/>
    <x v="68"/>
    <s v="2017-12-01 -&gt; 2017-12-30"/>
    <n v="0"/>
    <n v="1.83"/>
    <n v="121.44"/>
    <n v="0"/>
    <x v="0"/>
    <d v="2017-12-30T00:00:00"/>
    <n v="29"/>
  </r>
  <r>
    <n v="146"/>
    <x v="68"/>
    <s v="2017-12-11 -&gt; 2017-12-28"/>
    <n v="0"/>
    <n v="100.61"/>
    <n v="0"/>
    <n v="28.38"/>
    <x v="22"/>
    <d v="2017-12-28T00:00:00"/>
    <n v="17"/>
  </r>
  <r>
    <n v="147"/>
    <x v="69"/>
    <s v="2017-12-01 -&gt; 2017-12-31"/>
    <n v="0"/>
    <n v="46.56"/>
    <n v="83.41"/>
    <n v="0"/>
    <x v="0"/>
    <d v="2017-12-31T00:00:00"/>
    <n v="30"/>
  </r>
  <r>
    <n v="148"/>
    <x v="69"/>
    <s v="2017-12-20 -&gt; 2017-12-30"/>
    <n v="0"/>
    <n v="0"/>
    <n v="132.12"/>
    <n v="0"/>
    <x v="17"/>
    <d v="2017-12-30T00:00:00"/>
    <n v="10"/>
  </r>
  <r>
    <n v="149"/>
    <x v="70"/>
    <s v="2017-12-01 -&gt; 2017-12-23"/>
    <n v="0"/>
    <n v="0"/>
    <n v="132.28"/>
    <n v="0"/>
    <x v="0"/>
    <d v="2017-12-23T00:00:00"/>
    <n v="22"/>
  </r>
  <r>
    <n v="150"/>
    <x v="70"/>
    <s v="2017-12-08 -&gt; 2017-12-30"/>
    <n v="0"/>
    <n v="5.41"/>
    <n v="121.3"/>
    <n v="10.29"/>
    <x v="10"/>
    <d v="2017-12-30T00:00:00"/>
    <n v="22"/>
  </r>
  <r>
    <n v="151"/>
    <x v="71"/>
    <s v="2017-12-01 -&gt; 2017-12-17"/>
    <n v="0"/>
    <n v="0"/>
    <n v="137.46"/>
    <n v="0"/>
    <x v="0"/>
    <d v="2017-12-17T00:00:00"/>
    <n v="16"/>
  </r>
  <r>
    <n v="152"/>
    <x v="71"/>
    <s v="2017-12-20 -&gt; 2017-12-30"/>
    <n v="0"/>
    <n v="0"/>
    <n v="139.82"/>
    <n v="0"/>
    <x v="17"/>
    <d v="2017-12-30T00:00:00"/>
    <n v="10"/>
  </r>
  <r>
    <n v="153"/>
    <x v="72"/>
    <s v="2017-12-01 -&gt; 2017-12-09"/>
    <n v="0"/>
    <n v="0"/>
    <n v="138.77000000000001"/>
    <n v="0"/>
    <x v="0"/>
    <d v="2017-12-09T00:00:00"/>
    <n v="8"/>
  </r>
  <r>
    <n v="154"/>
    <x v="72"/>
    <s v="2017-12-30 -&gt; 2017-12-31"/>
    <n v="0"/>
    <n v="70.569999999999993"/>
    <n v="72.23"/>
    <n v="0"/>
    <x v="14"/>
    <d v="2017-12-31T00:00:00"/>
    <n v="1"/>
  </r>
  <r>
    <n v="155"/>
    <x v="73"/>
    <s v="2017-12-01 -&gt; 2017-12-12"/>
    <n v="0"/>
    <n v="0"/>
    <n v="143.87"/>
    <n v="0"/>
    <x v="0"/>
    <d v="2017-12-12T00:00:00"/>
    <n v="11"/>
  </r>
  <r>
    <n v="156"/>
    <x v="73"/>
    <s v="2017-12-05 -&gt; 2017-12-24"/>
    <n v="0"/>
    <n v="0"/>
    <n v="145.86000000000001"/>
    <n v="0"/>
    <x v="20"/>
    <d v="2017-12-24T00:00:00"/>
    <n v="19"/>
  </r>
  <r>
    <n v="157"/>
    <x v="74"/>
    <s v="2017-12-12 -&gt; 2017-12-30"/>
    <n v="0"/>
    <n v="0"/>
    <n v="146.53"/>
    <n v="0.31"/>
    <x v="18"/>
    <d v="2017-12-30T00:00:00"/>
    <n v="18"/>
  </r>
  <r>
    <n v="158"/>
    <x v="74"/>
    <s v="2017-12-01 -&gt; 2017-12-11"/>
    <n v="0"/>
    <n v="0"/>
    <n v="146.97999999999999"/>
    <n v="0"/>
    <x v="0"/>
    <d v="2017-12-11T00:00:00"/>
    <n v="10"/>
  </r>
  <r>
    <n v="159"/>
    <x v="75"/>
    <s v="2017-12-17 -&gt; 2017-12-30"/>
    <n v="0"/>
    <n v="0"/>
    <n v="156.59"/>
    <n v="0"/>
    <x v="12"/>
    <d v="2017-12-30T00:00:00"/>
    <n v="13"/>
  </r>
  <r>
    <n v="160"/>
    <x v="75"/>
    <s v="2017-12-02 -&gt; 2017-12-30"/>
    <n v="0"/>
    <n v="49.72"/>
    <n v="107.23"/>
    <n v="0"/>
    <x v="16"/>
    <d v="2017-12-30T00:00:00"/>
    <n v="28"/>
  </r>
  <r>
    <n v="161"/>
    <x v="76"/>
    <s v="2017-12-01 -&gt; 2017-12-25"/>
    <n v="0"/>
    <n v="0"/>
    <n v="160.80000000000001"/>
    <n v="0.31"/>
    <x v="0"/>
    <d v="2017-12-25T00:00:00"/>
    <n v="24"/>
  </r>
  <r>
    <n v="162"/>
    <x v="76"/>
    <s v="2017-12-01 -&gt; 2017-12-30"/>
    <n v="0"/>
    <n v="0"/>
    <n v="161.51"/>
    <n v="0"/>
    <x v="0"/>
    <d v="2017-12-30T00:00:00"/>
    <n v="29"/>
  </r>
  <r>
    <n v="163"/>
    <x v="77"/>
    <s v="2017-12-02 -&gt; 2017-12-13"/>
    <n v="0"/>
    <n v="4.84"/>
    <n v="157.72"/>
    <n v="0"/>
    <x v="16"/>
    <d v="2017-12-13T00:00:00"/>
    <n v="11"/>
  </r>
  <r>
    <n v="164"/>
    <x v="77"/>
    <s v="2017-12-29 -&gt; 2017-12-30"/>
    <n v="0"/>
    <n v="8.2899999999999991"/>
    <n v="156.16"/>
    <n v="0"/>
    <x v="8"/>
    <d v="2017-12-30T00:00:00"/>
    <n v="1"/>
  </r>
  <r>
    <n v="165"/>
    <x v="78"/>
    <s v="2017-12-01 -&gt; 2017-12-19"/>
    <n v="0"/>
    <n v="0"/>
    <n v="164.6"/>
    <n v="0"/>
    <x v="0"/>
    <d v="2017-12-19T00:00:00"/>
    <n v="18"/>
  </r>
  <r>
    <n v="166"/>
    <x v="78"/>
    <s v="2017-12-15 -&gt; 2017-12-29"/>
    <n v="0"/>
    <n v="0"/>
    <n v="167.46"/>
    <n v="1.87"/>
    <x v="21"/>
    <d v="2017-12-29T00:00:00"/>
    <n v="14"/>
  </r>
  <r>
    <n v="167"/>
    <x v="79"/>
    <s v="2017-12-01 -&gt; 2017-12-30"/>
    <n v="0"/>
    <n v="0"/>
    <n v="169.98"/>
    <n v="0"/>
    <x v="0"/>
    <d v="2017-12-30T00:00:00"/>
    <n v="29"/>
  </r>
  <r>
    <n v="168"/>
    <x v="79"/>
    <s v="2017-12-21 -&gt; 2017-12-29"/>
    <n v="0"/>
    <n v="0"/>
    <n v="172.24"/>
    <n v="0"/>
    <x v="7"/>
    <d v="2017-12-29T00:00:00"/>
    <n v="8"/>
  </r>
  <r>
    <n v="169"/>
    <x v="80"/>
    <s v="2017-12-01 -&gt; 2017-12-11"/>
    <n v="170.76"/>
    <n v="0"/>
    <n v="0"/>
    <n v="0"/>
    <x v="0"/>
    <d v="2017-12-11T00:00:00"/>
    <n v="10"/>
  </r>
  <r>
    <n v="170"/>
    <x v="80"/>
    <s v="2017-12-01 -&gt; 2017-12-21"/>
    <n v="139.34"/>
    <n v="0"/>
    <n v="38.46"/>
    <n v="0"/>
    <x v="0"/>
    <d v="2017-12-21T00:00:00"/>
    <n v="20"/>
  </r>
  <r>
    <n v="171"/>
    <x v="81"/>
    <s v="2017-12-01 -&gt; 2017-12-25"/>
    <n v="0"/>
    <n v="0"/>
    <n v="177.51"/>
    <n v="0"/>
    <x v="0"/>
    <d v="2017-12-25T00:00:00"/>
    <n v="24"/>
  </r>
  <r>
    <n v="172"/>
    <x v="81"/>
    <s v="2017-12-10 -&gt; 2017-12-19"/>
    <n v="0"/>
    <n v="0"/>
    <n v="179.61"/>
    <n v="0"/>
    <x v="23"/>
    <d v="2017-12-19T00:00:00"/>
    <n v="9"/>
  </r>
  <r>
    <n v="173"/>
    <x v="82"/>
    <s v="2017-12-19 -&gt; 2017-12-31"/>
    <n v="0"/>
    <n v="3.5"/>
    <n v="178.5"/>
    <n v="0"/>
    <x v="6"/>
    <d v="2017-12-31T00:00:00"/>
    <n v="12"/>
  </r>
  <r>
    <n v="174"/>
    <x v="82"/>
    <s v="2017-12-27 -&gt; 2017-12-30"/>
    <n v="0"/>
    <n v="97.25"/>
    <n v="90.62"/>
    <n v="0"/>
    <x v="25"/>
    <d v="2017-12-30T00:00:00"/>
    <n v="3"/>
  </r>
  <r>
    <n v="175"/>
    <x v="83"/>
    <s v="2017-12-01 -&gt; 2017-12-31"/>
    <n v="0"/>
    <n v="0"/>
    <n v="187.1"/>
    <n v="0"/>
    <x v="0"/>
    <d v="2017-12-31T00:00:00"/>
    <n v="30"/>
  </r>
  <r>
    <n v="176"/>
    <x v="83"/>
    <s v="2017-12-01 -&gt; 2017-12-31"/>
    <n v="0"/>
    <n v="192.96"/>
    <n v="0"/>
    <n v="0"/>
    <x v="0"/>
    <d v="2017-12-31T00:00:00"/>
    <n v="30"/>
  </r>
  <r>
    <n v="177"/>
    <x v="84"/>
    <s v="2017-12-01 -&gt; 2017-12-31"/>
    <n v="0"/>
    <n v="0"/>
    <n v="179.89"/>
    <n v="13.08"/>
    <x v="0"/>
    <d v="2017-12-31T00:00:00"/>
    <n v="30"/>
  </r>
  <r>
    <n v="178"/>
    <x v="84"/>
    <s v="2017-12-04 -&gt; 2017-12-07"/>
    <n v="0"/>
    <n v="192.45"/>
    <n v="0"/>
    <n v="0"/>
    <x v="15"/>
    <d v="2017-12-07T00:00:00"/>
    <n v="3"/>
  </r>
  <r>
    <n v="179"/>
    <x v="85"/>
    <s v="2017-12-01 -&gt; 2017-12-15"/>
    <n v="0"/>
    <n v="0"/>
    <n v="192.59"/>
    <n v="0"/>
    <x v="0"/>
    <d v="2017-12-15T00:00:00"/>
    <n v="14"/>
  </r>
  <r>
    <n v="180"/>
    <x v="85"/>
    <s v="2017-12-01 -&gt; 2017-12-29"/>
    <n v="0"/>
    <n v="0"/>
    <n v="200.83"/>
    <n v="0"/>
    <x v="0"/>
    <d v="2017-12-29T00:00:00"/>
    <n v="28"/>
  </r>
  <r>
    <n v="181"/>
    <x v="86"/>
    <s v="2017-12-01 -&gt; 2017-12-27"/>
    <n v="0"/>
    <n v="0"/>
    <n v="210.43"/>
    <n v="0"/>
    <x v="0"/>
    <d v="2017-12-27T00:00:00"/>
    <n v="26"/>
  </r>
  <r>
    <n v="182"/>
    <x v="86"/>
    <s v="2017-12-13 -&gt; 2017-12-30"/>
    <n v="0"/>
    <n v="0"/>
    <n v="212.94"/>
    <n v="0"/>
    <x v="13"/>
    <d v="2017-12-30T00:00:00"/>
    <n v="17"/>
  </r>
  <r>
    <n v="183"/>
    <x v="87"/>
    <s v="2017-12-15 -&gt; 2017-12-25"/>
    <n v="0"/>
    <n v="0"/>
    <n v="214.48"/>
    <n v="0"/>
    <x v="21"/>
    <d v="2017-12-25T00:00:00"/>
    <n v="10"/>
  </r>
  <r>
    <n v="184"/>
    <x v="87"/>
    <s v="2017-12-01 -&gt; 2017-12-08"/>
    <n v="0"/>
    <n v="0"/>
    <n v="65.89"/>
    <n v="152.68"/>
    <x v="0"/>
    <d v="2017-12-08T00:00:00"/>
    <n v="7"/>
  </r>
  <r>
    <n v="185"/>
    <x v="88"/>
    <s v="2017-12-18 -&gt; 2017-12-30"/>
    <n v="0"/>
    <n v="0"/>
    <n v="231.98"/>
    <n v="0"/>
    <x v="1"/>
    <d v="2017-12-30T00:00:00"/>
    <n v="12"/>
  </r>
  <r>
    <n v="186"/>
    <x v="88"/>
    <s v="2017-12-06 -&gt; 2017-12-29"/>
    <n v="89.71"/>
    <n v="0"/>
    <n v="142.31"/>
    <n v="0"/>
    <x v="4"/>
    <d v="2017-12-29T00:00:00"/>
    <n v="23"/>
  </r>
  <r>
    <n v="187"/>
    <x v="89"/>
    <s v="2017-12-11 -&gt; 2017-12-29"/>
    <n v="0"/>
    <n v="0"/>
    <n v="236.69"/>
    <n v="0"/>
    <x v="22"/>
    <d v="2017-12-29T00:00:00"/>
    <n v="18"/>
  </r>
  <r>
    <n v="188"/>
    <x v="89"/>
    <s v="2017-12-01 -&gt; 2017-12-11"/>
    <n v="0"/>
    <n v="0"/>
    <n v="238.18"/>
    <n v="0"/>
    <x v="0"/>
    <d v="2017-12-11T00:00:00"/>
    <n v="10"/>
  </r>
  <r>
    <n v="189"/>
    <x v="90"/>
    <s v="2017-12-15 -&gt; 2017-12-27"/>
    <n v="0"/>
    <n v="0"/>
    <n v="243.22"/>
    <n v="0"/>
    <x v="21"/>
    <d v="2017-12-27T00:00:00"/>
    <n v="12"/>
  </r>
  <r>
    <n v="190"/>
    <x v="90"/>
    <s v="2017-12-01 -&gt; 2017-12-30"/>
    <n v="0"/>
    <n v="0"/>
    <n v="243.02"/>
    <n v="0"/>
    <x v="0"/>
    <d v="2017-12-30T00:00:00"/>
    <n v="29"/>
  </r>
  <r>
    <n v="191"/>
    <x v="91"/>
    <s v="2017-12-01 -&gt; 2017-12-31"/>
    <n v="0"/>
    <n v="0"/>
    <n v="245.75"/>
    <n v="0"/>
    <x v="0"/>
    <d v="2017-12-31T00:00:00"/>
    <n v="30"/>
  </r>
  <r>
    <n v="192"/>
    <x v="91"/>
    <s v="2017-12-01 -&gt; 2017-12-18"/>
    <n v="246.13"/>
    <n v="0"/>
    <n v="0"/>
    <n v="0"/>
    <x v="0"/>
    <d v="2017-12-18T00:00:00"/>
    <n v="17"/>
  </r>
  <r>
    <n v="193"/>
    <x v="92"/>
    <s v="2017-12-12 -&gt; 2017-12-30"/>
    <n v="0"/>
    <n v="0"/>
    <n v="248.85"/>
    <n v="0"/>
    <x v="18"/>
    <d v="2017-12-30T00:00:00"/>
    <n v="18"/>
  </r>
  <r>
    <n v="194"/>
    <x v="92"/>
    <s v="2017-12-01 -&gt; 2017-12-07"/>
    <n v="0"/>
    <n v="252.21"/>
    <n v="0"/>
    <n v="0"/>
    <x v="0"/>
    <d v="2017-12-07T00:00:00"/>
    <n v="6"/>
  </r>
  <r>
    <n v="195"/>
    <x v="93"/>
    <s v="2017-12-16 -&gt; 2017-12-30"/>
    <n v="0"/>
    <n v="0"/>
    <n v="264.76"/>
    <n v="0"/>
    <x v="9"/>
    <d v="2017-12-30T00:00:00"/>
    <n v="14"/>
  </r>
  <r>
    <n v="196"/>
    <x v="93"/>
    <s v="2017-12-01 -&gt; 2017-12-23"/>
    <n v="0"/>
    <n v="0"/>
    <n v="266.3"/>
    <n v="0"/>
    <x v="0"/>
    <d v="2017-12-23T00:00:00"/>
    <n v="22"/>
  </r>
  <r>
    <n v="197"/>
    <x v="94"/>
    <s v="2017-12-01 -&gt; 2017-12-29"/>
    <n v="0"/>
    <n v="0"/>
    <n v="269.45999999999998"/>
    <n v="0"/>
    <x v="0"/>
    <d v="2017-12-29T00:00:00"/>
    <n v="28"/>
  </r>
  <r>
    <n v="198"/>
    <x v="94"/>
    <s v="2017-12-01 -&gt; 2017-12-18"/>
    <n v="0"/>
    <n v="0"/>
    <n v="270.02"/>
    <n v="0"/>
    <x v="0"/>
    <d v="2017-12-18T00:00:00"/>
    <n v="17"/>
  </r>
  <r>
    <n v="199"/>
    <x v="95"/>
    <s v="2017-12-01 -&gt; 2017-12-30"/>
    <n v="0"/>
    <n v="95.01"/>
    <n v="177.66"/>
    <n v="0"/>
    <x v="0"/>
    <d v="2017-12-30T00:00:00"/>
    <n v="29"/>
  </r>
  <r>
    <n v="200"/>
    <x v="95"/>
    <s v="2017-12-15 -&gt; 2017-12-21"/>
    <n v="0"/>
    <n v="0"/>
    <n v="271.29000000000002"/>
    <n v="1.88"/>
    <x v="21"/>
    <d v="2017-12-21T00:00:00"/>
    <n v="6"/>
  </r>
  <r>
    <n v="201"/>
    <x v="96"/>
    <s v="2017-12-01 -&gt; 2017-12-20"/>
    <n v="0"/>
    <n v="0"/>
    <n v="277.77999999999997"/>
    <n v="0"/>
    <x v="0"/>
    <d v="2017-12-20T00:00:00"/>
    <n v="19"/>
  </r>
  <r>
    <n v="202"/>
    <x v="96"/>
    <s v="2017-12-01 -&gt; 2017-12-22"/>
    <n v="0"/>
    <n v="0"/>
    <n v="279.47000000000003"/>
    <n v="0"/>
    <x v="0"/>
    <d v="2017-12-22T00:00:00"/>
    <n v="21"/>
  </r>
  <r>
    <n v="203"/>
    <x v="97"/>
    <s v="2017-12-20 -&gt; 2017-12-25"/>
    <n v="0"/>
    <n v="0"/>
    <n v="0"/>
    <n v="75.180000000000007"/>
    <x v="17"/>
    <d v="2017-12-25T00:00:00"/>
    <n v="5"/>
  </r>
  <r>
    <n v="204"/>
    <x v="97"/>
    <s v="2017-12-01 -&gt; 2017-12-30"/>
    <n v="0"/>
    <n v="127.97"/>
    <n v="153.83000000000001"/>
    <n v="0"/>
    <x v="0"/>
    <d v="2017-12-30T00:00:00"/>
    <n v="29"/>
  </r>
  <r>
    <n v="205"/>
    <x v="98"/>
    <s v="2017-12-01 -&gt; 2017-12-11"/>
    <n v="0"/>
    <n v="0"/>
    <n v="282.8"/>
    <n v="0"/>
    <x v="0"/>
    <d v="2017-12-11T00:00:00"/>
    <n v="10"/>
  </r>
  <r>
    <n v="206"/>
    <x v="98"/>
    <s v="2017-12-06 -&gt; 2017-12-23"/>
    <n v="0"/>
    <n v="0"/>
    <n v="285.45999999999998"/>
    <n v="0"/>
    <x v="4"/>
    <d v="2017-12-23T00:00:00"/>
    <n v="17"/>
  </r>
  <r>
    <n v="207"/>
    <x v="99"/>
    <s v="2017-12-10 -&gt; 2017-12-30"/>
    <n v="0"/>
    <n v="0"/>
    <n v="291.49"/>
    <n v="0"/>
    <x v="23"/>
    <d v="2017-12-30T00:00:00"/>
    <n v="20"/>
  </r>
  <r>
    <n v="208"/>
    <x v="99"/>
    <s v="2017-12-21 -&gt; 2017-12-27"/>
    <n v="0"/>
    <n v="0"/>
    <n v="285.27"/>
    <n v="9.19"/>
    <x v="7"/>
    <d v="2017-12-27T00:00:00"/>
    <n v="6"/>
  </r>
  <r>
    <n v="209"/>
    <x v="100"/>
    <s v="2017-12-13 -&gt; 2017-12-30"/>
    <n v="0"/>
    <n v="0"/>
    <n v="302.52"/>
    <n v="0"/>
    <x v="13"/>
    <d v="2017-12-30T00:00:00"/>
    <n v="17"/>
  </r>
  <r>
    <n v="210"/>
    <x v="100"/>
    <s v="2017-12-01 -&gt; 2017-12-17"/>
    <n v="0"/>
    <n v="0"/>
    <n v="305.73"/>
    <n v="0"/>
    <x v="0"/>
    <d v="2017-12-17T00:00:00"/>
    <n v="16"/>
  </r>
  <r>
    <n v="211"/>
    <x v="101"/>
    <s v="2017-12-23 -&gt; 2017-12-30"/>
    <n v="0"/>
    <n v="0"/>
    <n v="52.39"/>
    <n v="14.76"/>
    <x v="28"/>
    <d v="2017-12-30T00:00:00"/>
    <n v="7"/>
  </r>
  <r>
    <n v="212"/>
    <x v="101"/>
    <s v="2017-12-23 -&gt; 2017-12-27"/>
    <n v="0"/>
    <n v="1.75"/>
    <n v="310.11"/>
    <n v="0"/>
    <x v="28"/>
    <d v="2017-12-27T00:00:00"/>
    <n v="4"/>
  </r>
  <r>
    <n v="213"/>
    <x v="102"/>
    <s v="2017-12-18 -&gt; 2017-12-27"/>
    <n v="0"/>
    <n v="0"/>
    <n v="311.39999999999998"/>
    <n v="0"/>
    <x v="1"/>
    <d v="2017-12-27T00:00:00"/>
    <n v="9"/>
  </r>
  <r>
    <n v="214"/>
    <x v="102"/>
    <s v="2017-12-18 -&gt; 2017-12-27"/>
    <n v="0"/>
    <n v="0"/>
    <n v="311.32"/>
    <n v="0"/>
    <x v="1"/>
    <d v="2017-12-27T00:00:00"/>
    <n v="9"/>
  </r>
  <r>
    <n v="215"/>
    <x v="103"/>
    <s v="2017-12-22 -&gt; 2017-12-28"/>
    <n v="0"/>
    <n v="0"/>
    <n v="65.13"/>
    <n v="0"/>
    <x v="11"/>
    <d v="2017-12-28T00:00:00"/>
    <n v="6"/>
  </r>
  <r>
    <n v="216"/>
    <x v="103"/>
    <s v="2017-12-11 -&gt; 2017-12-27"/>
    <n v="0"/>
    <n v="0"/>
    <n v="310.36"/>
    <n v="0"/>
    <x v="22"/>
    <d v="2017-12-27T00:00:00"/>
    <n v="16"/>
  </r>
  <r>
    <n v="217"/>
    <x v="104"/>
    <s v="2017-12-05 -&gt; 2017-12-27"/>
    <n v="0"/>
    <n v="0"/>
    <n v="0"/>
    <n v="64.13"/>
    <x v="20"/>
    <d v="2017-12-27T00:00:00"/>
    <n v="22"/>
  </r>
  <r>
    <n v="218"/>
    <x v="104"/>
    <s v="2017-12-13 -&gt; 2017-12-27"/>
    <n v="0"/>
    <n v="0"/>
    <n v="310.33"/>
    <n v="0"/>
    <x v="13"/>
    <d v="2017-12-27T00:00:00"/>
    <n v="14"/>
  </r>
  <r>
    <n v="219"/>
    <x v="105"/>
    <s v="2017-12-22 -&gt; 2017-12-29"/>
    <n v="0"/>
    <n v="0"/>
    <n v="62.34"/>
    <n v="0"/>
    <x v="11"/>
    <d v="2017-12-29T00:00:00"/>
    <n v="7"/>
  </r>
  <r>
    <n v="220"/>
    <x v="105"/>
    <s v="2017-12-07 -&gt; 2017-12-27"/>
    <n v="0"/>
    <n v="0"/>
    <n v="310.01"/>
    <n v="0"/>
    <x v="2"/>
    <d v="2017-12-27T00:00:00"/>
    <n v="20"/>
  </r>
  <r>
    <n v="221"/>
    <x v="105"/>
    <s v="2017-12-12 -&gt; 2017-12-25"/>
    <n v="0"/>
    <n v="8.27"/>
    <n v="301.72000000000003"/>
    <n v="0"/>
    <x v="18"/>
    <d v="2017-12-25T00:00:00"/>
    <n v="13"/>
  </r>
  <r>
    <n v="222"/>
    <x v="105"/>
    <s v="2017-12-19 -&gt; 2017-12-29"/>
    <n v="0"/>
    <n v="0"/>
    <n v="312.99"/>
    <n v="0"/>
    <x v="6"/>
    <d v="2017-12-29T00:00:00"/>
    <n v="10"/>
  </r>
  <r>
    <n v="223"/>
    <x v="105"/>
    <s v="2017-12-13 -&gt; 2017-12-30"/>
    <n v="0"/>
    <n v="0"/>
    <n v="312.48"/>
    <n v="0"/>
    <x v="13"/>
    <d v="2017-12-30T00:00:00"/>
    <n v="17"/>
  </r>
  <r>
    <n v="224"/>
    <x v="105"/>
    <s v="2017-12-07 -&gt; 2017-12-19"/>
    <n v="0"/>
    <n v="10.44"/>
    <n v="300.81"/>
    <n v="0"/>
    <x v="2"/>
    <d v="2017-12-19T00:00:00"/>
    <n v="12"/>
  </r>
  <r>
    <n v="225"/>
    <x v="105"/>
    <s v="2017-12-11 -&gt; 2017-12-29"/>
    <n v="0"/>
    <n v="0"/>
    <n v="312.25"/>
    <n v="0"/>
    <x v="22"/>
    <d v="2017-12-29T00:00:00"/>
    <n v="18"/>
  </r>
  <r>
    <n v="226"/>
    <x v="105"/>
    <s v="2017-12-01 -&gt; 2017-12-22"/>
    <n v="0"/>
    <n v="0"/>
    <n v="290.75"/>
    <n v="28.19"/>
    <x v="0"/>
    <d v="2017-12-22T00:00:00"/>
    <n v="21"/>
  </r>
  <r>
    <n v="227"/>
    <x v="105"/>
    <s v="2017-12-05 -&gt; 2017-12-28"/>
    <n v="0"/>
    <n v="0"/>
    <n v="0"/>
    <n v="57.98"/>
    <x v="20"/>
    <d v="2017-12-28T00:00:00"/>
    <n v="23"/>
  </r>
  <r>
    <n v="228"/>
    <x v="105"/>
    <s v="2017-12-01 -&gt; 2017-12-30"/>
    <n v="0"/>
    <n v="0"/>
    <n v="328.67"/>
    <n v="0"/>
    <x v="0"/>
    <d v="2017-12-30T00:00:00"/>
    <n v="29"/>
  </r>
  <r>
    <n v="229"/>
    <x v="105"/>
    <s v="2017-12-01 -&gt; 2017-12-29"/>
    <n v="0"/>
    <n v="0"/>
    <n v="331.34"/>
    <n v="0.31"/>
    <x v="0"/>
    <d v="2017-12-29T00:00:00"/>
    <n v="28"/>
  </r>
  <r>
    <n v="230"/>
    <x v="106"/>
    <s v="2017-12-01 -&gt; 2017-12-13"/>
    <n v="330.83"/>
    <n v="0"/>
    <n v="0"/>
    <n v="0"/>
    <x v="0"/>
    <d v="2017-12-13T00:00:00"/>
    <n v="12"/>
  </r>
  <r>
    <n v="231"/>
    <x v="107"/>
    <s v="2017-12-01 -&gt; 2017-12-17"/>
    <n v="0"/>
    <n v="0"/>
    <n v="334.37"/>
    <n v="0"/>
    <x v="0"/>
    <d v="2017-12-17T00:00:00"/>
    <n v="16"/>
  </r>
  <r>
    <n v="232"/>
    <x v="107"/>
    <s v="2017-12-05 -&gt; 2017-12-30"/>
    <n v="0"/>
    <n v="0"/>
    <n v="339.49"/>
    <n v="0"/>
    <x v="20"/>
    <d v="2017-12-30T00:00:00"/>
    <n v="25"/>
  </r>
  <r>
    <n v="233"/>
    <x v="108"/>
    <s v="2017-12-01 -&gt; 2017-12-21"/>
    <n v="0"/>
    <n v="0"/>
    <n v="341.89"/>
    <n v="0"/>
    <x v="0"/>
    <d v="2017-12-21T00:00:00"/>
    <n v="20"/>
  </r>
  <r>
    <n v="234"/>
    <x v="108"/>
    <s v="2017-12-01 -&gt; 2017-12-31"/>
    <n v="342.5"/>
    <n v="0"/>
    <n v="0"/>
    <n v="0"/>
    <x v="0"/>
    <d v="2017-12-31T00:00:00"/>
    <n v="30"/>
  </r>
  <r>
    <n v="235"/>
    <x v="109"/>
    <s v="2017-12-01 -&gt; 2017-12-15"/>
    <n v="0"/>
    <n v="0"/>
    <n v="349.6"/>
    <n v="0"/>
    <x v="0"/>
    <d v="2017-12-15T00:00:00"/>
    <n v="14"/>
  </r>
  <r>
    <n v="236"/>
    <x v="109"/>
    <s v="2017-12-01 -&gt; 2017-12-26"/>
    <n v="0"/>
    <n v="0"/>
    <n v="350.66"/>
    <n v="0"/>
    <x v="0"/>
    <d v="2017-12-26T00:00:00"/>
    <n v="25"/>
  </r>
  <r>
    <n v="237"/>
    <x v="110"/>
    <s v="2017-12-01 -&gt; 2017-12-18"/>
    <n v="0"/>
    <n v="0"/>
    <n v="355.26"/>
    <n v="0"/>
    <x v="0"/>
    <d v="2017-12-18T00:00:00"/>
    <n v="17"/>
  </r>
  <r>
    <n v="238"/>
    <x v="110"/>
    <s v="2017-12-22 -&gt; 2017-12-29"/>
    <n v="0"/>
    <n v="0"/>
    <n v="51.19"/>
    <n v="0"/>
    <x v="11"/>
    <d v="2017-12-29T00:00:00"/>
    <n v="7"/>
  </r>
  <r>
    <n v="239"/>
    <x v="111"/>
    <s v="2017-12-01 -&gt; 2017-12-31"/>
    <n v="0"/>
    <n v="0"/>
    <n v="359.32"/>
    <n v="0"/>
    <x v="0"/>
    <d v="2017-12-31T00:00:00"/>
    <n v="30"/>
  </r>
  <r>
    <n v="240"/>
    <x v="111"/>
    <s v="2017-12-01 -&gt; 2017-12-31"/>
    <n v="0"/>
    <n v="0"/>
    <n v="360.11"/>
    <n v="0.31"/>
    <x v="0"/>
    <d v="2017-12-31T00:00:00"/>
    <n v="30"/>
  </r>
  <r>
    <n v="241"/>
    <x v="112"/>
    <s v="2017-12-01 -&gt; 2017-12-23"/>
    <n v="362.68"/>
    <n v="0"/>
    <n v="0"/>
    <n v="0"/>
    <x v="0"/>
    <d v="2017-12-23T00:00:00"/>
    <n v="22"/>
  </r>
  <r>
    <n v="242"/>
    <x v="112"/>
    <s v="2017-12-01 -&gt; 2017-12-11"/>
    <n v="0"/>
    <n v="373.21"/>
    <n v="0"/>
    <n v="0"/>
    <x v="0"/>
    <d v="2017-12-11T00:00:00"/>
    <n v="10"/>
  </r>
  <r>
    <n v="243"/>
    <x v="113"/>
    <s v="2017-12-06 -&gt; 2017-12-17"/>
    <n v="0"/>
    <n v="379.28"/>
    <n v="0"/>
    <n v="0"/>
    <x v="4"/>
    <d v="2017-12-17T00:00:00"/>
    <n v="11"/>
  </r>
  <r>
    <n v="244"/>
    <x v="113"/>
    <s v="2017-12-07 -&gt; 2017-12-09"/>
    <n v="0"/>
    <n v="0"/>
    <n v="47.31"/>
    <n v="0"/>
    <x v="2"/>
    <d v="2017-12-09T00:00:00"/>
    <n v="2"/>
  </r>
  <r>
    <n v="245"/>
    <x v="114"/>
    <s v="2017-12-15 -&gt; 2017-12-27"/>
    <n v="0"/>
    <n v="0"/>
    <n v="384.19"/>
    <n v="0"/>
    <x v="21"/>
    <d v="2017-12-27T00:00:00"/>
    <n v="12"/>
  </r>
  <r>
    <n v="246"/>
    <x v="114"/>
    <s v="2017-12-01 -&gt; 2017-12-31"/>
    <n v="0"/>
    <n v="383.27"/>
    <n v="0"/>
    <n v="0"/>
    <x v="0"/>
    <d v="2017-12-31T00:00:00"/>
    <n v="30"/>
  </r>
  <r>
    <n v="247"/>
    <x v="115"/>
    <s v="2017-12-01 -&gt; 2017-12-31"/>
    <n v="0"/>
    <n v="216"/>
    <n v="169.81"/>
    <n v="0"/>
    <x v="0"/>
    <d v="2017-12-31T00:00:00"/>
    <n v="30"/>
  </r>
  <r>
    <n v="248"/>
    <x v="115"/>
    <s v="2017-12-07 -&gt; 2017-12-29"/>
    <n v="0"/>
    <n v="0"/>
    <n v="0"/>
    <n v="41.3"/>
    <x v="2"/>
    <d v="2017-12-29T00:00:00"/>
    <n v="22"/>
  </r>
  <r>
    <n v="249"/>
    <x v="116"/>
    <s v="2017-12-22 -&gt; 2017-12-28"/>
    <n v="0"/>
    <n v="0"/>
    <n v="39.74"/>
    <n v="0"/>
    <x v="11"/>
    <d v="2017-12-28T00:00:00"/>
    <n v="6"/>
  </r>
  <r>
    <n v="250"/>
    <x v="116"/>
    <s v="2017-12-01 -&gt; 2017-12-16"/>
    <n v="0"/>
    <n v="386.11"/>
    <n v="0"/>
    <n v="0"/>
    <x v="0"/>
    <d v="2017-12-16T00:00:00"/>
    <n v="15"/>
  </r>
  <r>
    <n v="251"/>
    <x v="117"/>
    <s v="2017-12-22 -&gt; 2017-12-27"/>
    <n v="0"/>
    <n v="0"/>
    <n v="39.56"/>
    <n v="0"/>
    <x v="11"/>
    <d v="2017-12-27T00:00:00"/>
    <n v="5"/>
  </r>
  <r>
    <n v="252"/>
    <x v="117"/>
    <s v="2017-12-20 -&gt; 2017-12-26"/>
    <n v="0"/>
    <n v="0"/>
    <n v="389.36"/>
    <n v="0"/>
    <x v="17"/>
    <d v="2017-12-26T00:00:00"/>
    <n v="6"/>
  </r>
  <r>
    <n v="253"/>
    <x v="118"/>
    <s v="2017-12-01 -&gt; 2017-12-27"/>
    <n v="0"/>
    <n v="172.79"/>
    <n v="240.49"/>
    <n v="0"/>
    <x v="0"/>
    <d v="2017-12-27T00:00:00"/>
    <n v="26"/>
  </r>
  <r>
    <n v="254"/>
    <x v="118"/>
    <s v="2017-12-01 -&gt; 2017-12-31"/>
    <n v="302.88"/>
    <n v="15.64"/>
    <n v="99.26"/>
    <n v="0"/>
    <x v="0"/>
    <d v="2017-12-31T00:00:00"/>
    <n v="30"/>
  </r>
  <r>
    <n v="255"/>
    <x v="119"/>
    <s v="2017-12-22 -&gt; 2017-12-29"/>
    <n v="0"/>
    <n v="0"/>
    <n v="36.42"/>
    <n v="0"/>
    <x v="11"/>
    <d v="2017-12-29T00:00:00"/>
    <n v="7"/>
  </r>
  <r>
    <n v="256"/>
    <x v="119"/>
    <s v="2017-12-22 -&gt; 2017-12-30"/>
    <n v="0"/>
    <n v="0"/>
    <n v="35.99"/>
    <n v="0"/>
    <x v="11"/>
    <d v="2017-12-30T00:00:00"/>
    <n v="8"/>
  </r>
  <r>
    <n v="257"/>
    <x v="120"/>
    <s v="2017-12-01 -&gt; 2017-12-27"/>
    <n v="0"/>
    <n v="418.24"/>
    <n v="0"/>
    <n v="0"/>
    <x v="0"/>
    <d v="2017-12-27T00:00:00"/>
    <n v="26"/>
  </r>
  <r>
    <n v="258"/>
    <x v="120"/>
    <s v="2017-12-22 -&gt; 2017-12-31"/>
    <n v="0"/>
    <n v="0"/>
    <n v="422.78"/>
    <n v="0"/>
    <x v="11"/>
    <d v="2017-12-31T00:00:00"/>
    <n v="9"/>
  </r>
  <r>
    <n v="259"/>
    <x v="121"/>
    <s v="2017-12-01 -&gt; 2017-12-27"/>
    <n v="0"/>
    <n v="0"/>
    <n v="420.82"/>
    <n v="0"/>
    <x v="0"/>
    <d v="2017-12-27T00:00:00"/>
    <n v="26"/>
  </r>
  <r>
    <n v="260"/>
    <x v="121"/>
    <s v="2017-12-01 -&gt; 2017-12-14"/>
    <n v="0"/>
    <n v="193.11"/>
    <n v="115.78"/>
    <n v="119.33"/>
    <x v="0"/>
    <d v="2017-12-14T00:00:00"/>
    <n v="13"/>
  </r>
  <r>
    <n v="261"/>
    <x v="122"/>
    <s v="2017-12-01 -&gt; 2017-12-30"/>
    <n v="0"/>
    <n v="0"/>
    <n v="430.7"/>
    <n v="0"/>
    <x v="0"/>
    <d v="2017-12-30T00:00:00"/>
    <n v="29"/>
  </r>
  <r>
    <n v="262"/>
    <x v="122"/>
    <s v="2017-12-01 -&gt; 2017-12-29"/>
    <n v="0"/>
    <n v="0"/>
    <n v="451.88"/>
    <n v="0"/>
    <x v="0"/>
    <d v="2017-12-29T00:00:00"/>
    <n v="28"/>
  </r>
  <r>
    <n v="263"/>
    <x v="123"/>
    <s v="2017-12-01 -&gt; 2017-12-16"/>
    <n v="0"/>
    <n v="0"/>
    <n v="451.48"/>
    <n v="0"/>
    <x v="0"/>
    <d v="2017-12-16T00:00:00"/>
    <n v="15"/>
  </r>
  <r>
    <n v="264"/>
    <x v="123"/>
    <s v="2017-12-01 -&gt; 2017-12-28"/>
    <n v="0"/>
    <n v="88.88"/>
    <n v="374.38"/>
    <n v="0"/>
    <x v="0"/>
    <d v="2017-12-28T00:00:00"/>
    <n v="27"/>
  </r>
  <r>
    <n v="265"/>
    <x v="124"/>
    <s v="2017-12-01 -&gt; 2017-12-15"/>
    <n v="0"/>
    <n v="462.46"/>
    <n v="0"/>
    <n v="0"/>
    <x v="0"/>
    <d v="2017-12-15T00:00:00"/>
    <n v="14"/>
  </r>
  <r>
    <n v="266"/>
    <x v="124"/>
    <s v="2017-12-01 -&gt; 2017-12-25"/>
    <n v="0"/>
    <n v="0"/>
    <n v="463.91"/>
    <n v="0"/>
    <x v="0"/>
    <d v="2017-12-25T00:00:00"/>
    <n v="24"/>
  </r>
  <r>
    <n v="267"/>
    <x v="125"/>
    <s v="2017-12-14 -&gt; 2017-12-19"/>
    <n v="0"/>
    <n v="0"/>
    <n v="0"/>
    <n v="28.99"/>
    <x v="26"/>
    <d v="2017-12-19T00:00:00"/>
    <n v="5"/>
  </r>
  <r>
    <n v="268"/>
    <x v="125"/>
    <s v="2017-12-24 -&gt; 2017-12-27"/>
    <n v="0"/>
    <n v="0"/>
    <n v="470.19"/>
    <n v="0"/>
    <x v="3"/>
    <d v="2017-12-27T00:00:00"/>
    <n v="3"/>
  </r>
  <r>
    <n v="269"/>
    <x v="126"/>
    <s v="2017-12-12 -&gt; 2017-12-31"/>
    <n v="0"/>
    <n v="0"/>
    <n v="469.01"/>
    <n v="0"/>
    <x v="18"/>
    <d v="2017-12-31T00:00:00"/>
    <n v="19"/>
  </r>
  <r>
    <n v="270"/>
    <x v="126"/>
    <s v="2017-12-05 -&gt; 2017-12-29"/>
    <n v="96.05"/>
    <n v="336.93"/>
    <n v="34.97"/>
    <n v="0"/>
    <x v="20"/>
    <d v="2017-12-29T00:00:00"/>
    <n v="24"/>
  </r>
  <r>
    <n v="271"/>
    <x v="127"/>
    <s v="2017-12-06 -&gt; 2017-12-26"/>
    <n v="0"/>
    <n v="0"/>
    <n v="0"/>
    <n v="26.8"/>
    <x v="4"/>
    <d v="2017-12-26T00:00:00"/>
    <n v="20"/>
  </r>
  <r>
    <n v="272"/>
    <x v="127"/>
    <s v="2017-12-05 -&gt; 2017-12-28"/>
    <n v="0"/>
    <n v="0"/>
    <n v="468.29"/>
    <n v="0"/>
    <x v="20"/>
    <d v="2017-12-28T00:00:00"/>
    <n v="23"/>
  </r>
  <r>
    <n v="273"/>
    <x v="128"/>
    <s v="2017-12-07 -&gt; 2017-12-27"/>
    <n v="0"/>
    <n v="34.979999999999997"/>
    <n v="433.83"/>
    <n v="0"/>
    <x v="2"/>
    <d v="2017-12-27T00:00:00"/>
    <n v="20"/>
  </r>
  <r>
    <n v="274"/>
    <x v="128"/>
    <s v="2017-12-09 -&gt; 2017-12-31"/>
    <n v="386.84"/>
    <n v="0"/>
    <n v="96.27"/>
    <n v="0"/>
    <x v="27"/>
    <d v="2017-12-31T00:00:00"/>
    <n v="22"/>
  </r>
  <r>
    <n v="275"/>
    <x v="129"/>
    <s v="2017-12-01 -&gt; 2017-12-30"/>
    <n v="0"/>
    <n v="0"/>
    <n v="485.57"/>
    <n v="0"/>
    <x v="0"/>
    <d v="2017-12-30T00:00:00"/>
    <n v="29"/>
  </r>
  <r>
    <n v="276"/>
    <x v="129"/>
    <s v="2017-12-19 -&gt; 2017-12-30"/>
    <n v="0"/>
    <n v="0"/>
    <n v="0"/>
    <n v="26"/>
    <x v="6"/>
    <d v="2017-12-30T00:00:00"/>
    <n v="11"/>
  </r>
  <r>
    <n v="277"/>
    <x v="130"/>
    <s v="2017-12-01 -&gt; 2017-12-29"/>
    <n v="0"/>
    <n v="0"/>
    <n v="511.51"/>
    <n v="0"/>
    <x v="0"/>
    <d v="2017-12-29T00:00:00"/>
    <n v="28"/>
  </r>
  <r>
    <n v="278"/>
    <x v="130"/>
    <s v="2017-12-01 -&gt; 2017-12-30"/>
    <n v="0"/>
    <n v="105.97"/>
    <n v="408.64"/>
    <n v="0.99"/>
    <x v="0"/>
    <d v="2017-12-30T00:00:00"/>
    <n v="29"/>
  </r>
  <r>
    <n v="279"/>
    <x v="131"/>
    <s v="2017-12-14 -&gt; 2017-12-28"/>
    <n v="0"/>
    <n v="509.52"/>
    <n v="33.47"/>
    <n v="0"/>
    <x v="26"/>
    <d v="2017-12-28T00:00:00"/>
    <n v="14"/>
  </r>
  <r>
    <n v="280"/>
    <x v="131"/>
    <s v="2017-12-01 -&gt; 2017-12-30"/>
    <n v="0"/>
    <n v="0"/>
    <n v="539.13"/>
    <n v="9.69"/>
    <x v="0"/>
    <d v="2017-12-30T00:00:00"/>
    <n v="29"/>
  </r>
  <r>
    <n v="281"/>
    <x v="132"/>
    <s v="2017-12-01 -&gt; 2017-12-29"/>
    <n v="0"/>
    <n v="264.29000000000002"/>
    <n v="367.12"/>
    <n v="0"/>
    <x v="0"/>
    <d v="2017-12-29T00:00:00"/>
    <n v="28"/>
  </r>
  <r>
    <n v="282"/>
    <x v="132"/>
    <s v="2017-12-16 -&gt; 2017-12-31"/>
    <n v="0"/>
    <n v="3.14"/>
    <n v="685.76"/>
    <n v="0"/>
    <x v="9"/>
    <d v="2017-12-31T00:00:00"/>
    <n v="15"/>
  </r>
  <r>
    <n v="283"/>
    <x v="133"/>
    <s v="2017-12-15 -&gt; 2017-12-29"/>
    <n v="0"/>
    <n v="0"/>
    <n v="699.81"/>
    <n v="0"/>
    <x v="21"/>
    <d v="2017-12-29T00:00:00"/>
    <n v="14"/>
  </r>
  <r>
    <n v="284"/>
    <x v="133"/>
    <s v="2017-12-01 -&gt; 2017-12-31"/>
    <n v="0"/>
    <n v="46.53"/>
    <n v="694.21"/>
    <n v="0"/>
    <x v="0"/>
    <d v="2017-12-31T00:00:00"/>
    <n v="30"/>
  </r>
  <r>
    <n v="285"/>
    <x v="134"/>
    <s v="2017-12-05 -&gt; 2017-12-31"/>
    <n v="0"/>
    <n v="0"/>
    <n v="743.39"/>
    <n v="0"/>
    <x v="20"/>
    <d v="2017-12-31T00:00:00"/>
    <n v="26"/>
  </r>
  <r>
    <n v="286"/>
    <x v="134"/>
    <s v="2017-12-01 -&gt; 2017-12-30"/>
    <n v="0"/>
    <n v="0"/>
    <n v="743.58"/>
    <n v="0"/>
    <x v="0"/>
    <d v="2017-12-30T00:00:00"/>
    <n v="29"/>
  </r>
  <r>
    <n v="287"/>
    <x v="135"/>
    <s v="2017-12-01 -&gt; 2017-12-23"/>
    <n v="0"/>
    <n v="743.79"/>
    <n v="0"/>
    <n v="0"/>
    <x v="0"/>
    <d v="2017-12-23T00:00:00"/>
    <n v="22"/>
  </r>
  <r>
    <n v="288"/>
    <x v="135"/>
    <s v="2017-12-01 -&gt; 2017-12-24"/>
    <n v="0"/>
    <n v="399.4"/>
    <n v="369.64"/>
    <n v="0"/>
    <x v="0"/>
    <d v="2017-12-24T00:00:00"/>
    <n v="23"/>
  </r>
  <r>
    <n v="289"/>
    <x v="136"/>
    <s v="2017-12-01 -&gt; 2017-12-21"/>
    <n v="0"/>
    <n v="0"/>
    <n v="0"/>
    <n v="23.31"/>
    <x v="0"/>
    <d v="2017-12-21T00:00:00"/>
    <n v="20"/>
  </r>
  <r>
    <n v="290"/>
    <x v="136"/>
    <s v="2017-12-01 -&gt; 2017-12-30"/>
    <n v="0"/>
    <n v="0"/>
    <n v="780.93"/>
    <n v="0"/>
    <x v="0"/>
    <d v="2017-12-30T00:00:00"/>
    <n v="29"/>
  </r>
  <r>
    <n v="291"/>
    <x v="137"/>
    <s v="2017-12-01 -&gt; 2017-12-30"/>
    <n v="0"/>
    <n v="0"/>
    <n v="787.07"/>
    <n v="0"/>
    <x v="0"/>
    <d v="2017-12-30T00:00:00"/>
    <n v="29"/>
  </r>
  <r>
    <n v="292"/>
    <x v="137"/>
    <s v="2017-12-19 -&gt; 2017-12-27"/>
    <n v="0"/>
    <n v="789.76"/>
    <n v="0"/>
    <n v="0"/>
    <x v="6"/>
    <d v="2017-12-27T00:00:00"/>
    <n v="8"/>
  </r>
  <r>
    <n v="293"/>
    <x v="138"/>
    <s v="2017-12-05 -&gt; 2017-12-22"/>
    <n v="0"/>
    <n v="0"/>
    <n v="791.07"/>
    <n v="0"/>
    <x v="20"/>
    <d v="2017-12-22T00:00:00"/>
    <n v="17"/>
  </r>
  <r>
    <n v="294"/>
    <x v="138"/>
    <s v="2017-12-28 -&gt; 2017-12-29"/>
    <n v="0"/>
    <n v="0"/>
    <n v="815.29"/>
    <n v="0"/>
    <x v="19"/>
    <d v="2017-12-29T00:00:00"/>
    <n v="1"/>
  </r>
  <r>
    <n v="295"/>
    <x v="139"/>
    <s v="2017-12-22 -&gt; 2017-12-30"/>
    <n v="0"/>
    <n v="0"/>
    <n v="20.79"/>
    <n v="0"/>
    <x v="11"/>
    <d v="2017-12-30T00:00:00"/>
    <n v="8"/>
  </r>
  <r>
    <n v="296"/>
    <x v="139"/>
    <s v="2017-12-01 -&gt; 2017-12-30"/>
    <n v="0"/>
    <n v="0"/>
    <n v="0"/>
    <n v="20.190000000000001"/>
    <x v="0"/>
    <d v="2017-12-30T00:00:00"/>
    <n v="29"/>
  </r>
  <r>
    <n v="297"/>
    <x v="140"/>
    <s v="2017-12-01 -&gt; 2017-12-26"/>
    <n v="0"/>
    <n v="0"/>
    <n v="0"/>
    <n v="20.03"/>
    <x v="0"/>
    <d v="2017-12-26T00:00:00"/>
    <n v="25"/>
  </r>
  <r>
    <n v="298"/>
    <x v="140"/>
    <s v="2017-12-01 -&gt; 2017-12-27"/>
    <n v="0"/>
    <n v="768.42"/>
    <n v="89.31"/>
    <n v="0"/>
    <x v="0"/>
    <d v="2017-12-27T00:00:00"/>
    <n v="26"/>
  </r>
  <r>
    <n v="299"/>
    <x v="141"/>
    <s v="2017-12-01 -&gt; 2017-12-30"/>
    <n v="0"/>
    <n v="772.85"/>
    <n v="126.21"/>
    <n v="0"/>
    <x v="0"/>
    <d v="2017-12-30T00:00:00"/>
    <n v="29"/>
  </r>
  <r>
    <n v="300"/>
    <x v="141"/>
    <s v="2017-12-22 -&gt; 2017-12-30"/>
    <n v="0"/>
    <n v="0"/>
    <n v="18.579999999999998"/>
    <n v="0"/>
    <x v="11"/>
    <d v="2017-12-30T00:00:00"/>
    <n v="8"/>
  </r>
  <r>
    <n v="301"/>
    <x v="142"/>
    <s v="2017-12-09 -&gt; 2017-12-21"/>
    <n v="0"/>
    <n v="0"/>
    <n v="0"/>
    <n v="18.329999999999998"/>
    <x v="27"/>
    <d v="2017-12-21T00:00:00"/>
    <n v="12"/>
  </r>
  <r>
    <n v="302"/>
    <x v="142"/>
    <s v="2017-12-29 -&gt; 2017-12-30"/>
    <n v="0"/>
    <n v="0"/>
    <n v="17.54"/>
    <n v="0"/>
    <x v="8"/>
    <d v="2017-12-30T00:00:00"/>
    <n v="1"/>
  </r>
  <r>
    <n v="303"/>
    <x v="143"/>
    <s v="2017-12-22 -&gt; 2017-12-30"/>
    <n v="0"/>
    <n v="0"/>
    <n v="16.28"/>
    <n v="0"/>
    <x v="11"/>
    <d v="2017-12-30T00:00:00"/>
    <n v="8"/>
  </r>
  <r>
    <n v="304"/>
    <x v="143"/>
    <s v="2017-12-01 -&gt; 2017-12-30"/>
    <n v="0"/>
    <n v="0"/>
    <n v="912.63"/>
    <n v="0"/>
    <x v="0"/>
    <d v="2017-12-30T00:00:00"/>
    <n v="29"/>
  </r>
  <r>
    <n v="305"/>
    <x v="144"/>
    <s v="2017-12-12 -&gt; 2017-12-27"/>
    <n v="389.43"/>
    <n v="264.39"/>
    <n v="281.8"/>
    <n v="0"/>
    <x v="18"/>
    <d v="2017-12-27T00:00:00"/>
    <n v="15"/>
  </r>
  <r>
    <n v="306"/>
    <x v="144"/>
    <s v="2017-12-01 -&gt; 2017-12-29"/>
    <n v="0"/>
    <n v="0"/>
    <n v="951.01"/>
    <n v="0"/>
    <x v="0"/>
    <d v="2017-12-29T00:00:00"/>
    <n v="28"/>
  </r>
  <r>
    <n v="307"/>
    <x v="145"/>
    <s v="2017-12-01 -&gt; 2017-12-30"/>
    <n v="0"/>
    <n v="0"/>
    <n v="1013.89"/>
    <n v="0"/>
    <x v="0"/>
    <d v="2017-12-30T00:00:00"/>
    <n v="29"/>
  </r>
  <r>
    <n v="308"/>
    <x v="145"/>
    <s v="2017-12-01 -&gt; 2017-12-27"/>
    <n v="0"/>
    <n v="0"/>
    <n v="1012.94"/>
    <n v="8.8000000000000007"/>
    <x v="0"/>
    <d v="2017-12-27T00:00:00"/>
    <n v="26"/>
  </r>
  <r>
    <n v="309"/>
    <x v="146"/>
    <s v="2017-12-06 -&gt; 2017-12-30"/>
    <n v="0"/>
    <n v="0"/>
    <n v="0"/>
    <n v="15.54"/>
    <x v="4"/>
    <d v="2017-12-30T00:00:00"/>
    <n v="24"/>
  </r>
  <r>
    <n v="310"/>
    <x v="146"/>
    <s v="2017-12-01 -&gt; 2017-12-28"/>
    <n v="0"/>
    <n v="0"/>
    <n v="871.33"/>
    <n v="164.55"/>
    <x v="0"/>
    <d v="2017-12-28T00:00:00"/>
    <n v="27"/>
  </r>
  <r>
    <n v="311"/>
    <x v="147"/>
    <s v="2017-12-01 -&gt; 2017-12-23"/>
    <n v="0"/>
    <n v="101.15"/>
    <n v="881.68"/>
    <n v="62.08"/>
    <x v="0"/>
    <d v="2017-12-23T00:00:00"/>
    <n v="22"/>
  </r>
  <r>
    <n v="312"/>
    <x v="147"/>
    <s v="2017-12-01 -&gt; 2017-12-31"/>
    <n v="0"/>
    <n v="0"/>
    <n v="0"/>
    <n v="14.41"/>
    <x v="0"/>
    <d v="2017-12-31T00:00:00"/>
    <n v="30"/>
  </r>
  <r>
    <n v="313"/>
    <x v="148"/>
    <s v="2017-12-12 -&gt; 2017-12-28"/>
    <n v="0"/>
    <n v="1171.3800000000001"/>
    <n v="0"/>
    <n v="0"/>
    <x v="18"/>
    <d v="2017-12-28T00:00:00"/>
    <n v="16"/>
  </r>
  <r>
    <n v="314"/>
    <x v="148"/>
    <s v="2017-12-26 -&gt; 2017-12-29"/>
    <n v="0"/>
    <n v="0"/>
    <n v="13.97"/>
    <n v="0"/>
    <x v="5"/>
    <d v="2017-12-29T00:00:00"/>
    <n v="3"/>
  </r>
  <r>
    <n v="315"/>
    <x v="149"/>
    <s v="2017-12-01 -&gt; 2017-12-30"/>
    <n v="0"/>
    <n v="0"/>
    <n v="1170.8"/>
    <n v="0"/>
    <x v="0"/>
    <d v="2017-12-30T00:00:00"/>
    <n v="29"/>
  </r>
  <r>
    <n v="316"/>
    <x v="149"/>
    <s v="2017-12-28 -&gt; 2017-12-30"/>
    <n v="0"/>
    <n v="0"/>
    <n v="0"/>
    <n v="13.46"/>
    <x v="19"/>
    <d v="2017-12-30T00:00:00"/>
    <n v="2"/>
  </r>
  <r>
    <n v="317"/>
    <x v="150"/>
    <s v="2017-12-04 -&gt; 2017-12-21"/>
    <n v="0"/>
    <n v="0"/>
    <n v="0"/>
    <n v="13.37"/>
    <x v="15"/>
    <d v="2017-12-21T00:00:00"/>
    <n v="17"/>
  </r>
  <r>
    <n v="318"/>
    <x v="150"/>
    <s v="2017-12-22 -&gt; 2017-12-28"/>
    <n v="0"/>
    <n v="0"/>
    <n v="13.17"/>
    <n v="0"/>
    <x v="11"/>
    <d v="2017-12-28T00:00:00"/>
    <n v="6"/>
  </r>
  <r>
    <n v="319"/>
    <x v="151"/>
    <s v="2017-12-09 -&gt; 2017-12-17"/>
    <n v="0"/>
    <n v="1168.26"/>
    <n v="0"/>
    <n v="0"/>
    <x v="27"/>
    <d v="2017-12-17T00:00:00"/>
    <n v="8"/>
  </r>
  <r>
    <n v="320"/>
    <x v="151"/>
    <s v="2017-12-11 -&gt; 2017-12-12"/>
    <n v="0"/>
    <n v="0"/>
    <n v="0"/>
    <n v="12.74"/>
    <x v="22"/>
    <d v="2017-12-12T00:00:00"/>
    <n v="1"/>
  </r>
  <r>
    <n v="321"/>
    <x v="152"/>
    <s v="2017-12-01 -&gt; 2017-12-28"/>
    <n v="0"/>
    <n v="0"/>
    <n v="0"/>
    <n v="11.88"/>
    <x v="0"/>
    <d v="2017-12-28T00:00:00"/>
    <n v="27"/>
  </r>
  <r>
    <n v="322"/>
    <x v="152"/>
    <s v="2017-12-08 -&gt; 2017-12-27"/>
    <n v="0"/>
    <n v="0"/>
    <n v="0"/>
    <n v="11.54"/>
    <x v="10"/>
    <d v="2017-12-27T00:00:00"/>
    <n v="19"/>
  </r>
  <r>
    <n v="323"/>
    <x v="153"/>
    <s v="2017-12-22 -&gt; 2017-12-27"/>
    <n v="0"/>
    <n v="0"/>
    <n v="11.41"/>
    <n v="0"/>
    <x v="11"/>
    <d v="2017-12-27T00:00:00"/>
    <n v="5"/>
  </r>
  <r>
    <n v="324"/>
    <x v="153"/>
    <s v="2017-12-01 -&gt; 2017-12-27"/>
    <n v="0"/>
    <n v="0"/>
    <n v="1131.69"/>
    <n v="51.23"/>
    <x v="0"/>
    <d v="2017-12-27T00:00:00"/>
    <n v="26"/>
  </r>
  <r>
    <n v="325"/>
    <x v="154"/>
    <s v="2017-12-01 -&gt; 2017-12-30"/>
    <n v="0"/>
    <n v="0"/>
    <n v="1356.93"/>
    <n v="0"/>
    <x v="0"/>
    <d v="2017-12-30T00:00:00"/>
    <n v="29"/>
  </r>
  <r>
    <n v="326"/>
    <x v="154"/>
    <s v="2017-12-11 -&gt; 2017-12-28"/>
    <n v="0"/>
    <n v="0"/>
    <n v="0"/>
    <n v="10.93"/>
    <x v="22"/>
    <d v="2017-12-28T00:00:00"/>
    <n v="17"/>
  </r>
  <r>
    <n v="327"/>
    <x v="155"/>
    <s v="2017-12-01 -&gt; 2017-12-25"/>
    <n v="0"/>
    <n v="1472.29"/>
    <n v="0"/>
    <n v="0"/>
    <x v="0"/>
    <d v="2017-12-25T00:00:00"/>
    <n v="24"/>
  </r>
  <r>
    <n v="328"/>
    <x v="155"/>
    <s v="2017-12-14 -&gt; 2017-12-14"/>
    <n v="0"/>
    <n v="0"/>
    <n v="0"/>
    <n v="10.26"/>
    <x v="26"/>
    <d v="2017-12-14T00:00:00"/>
    <n v="0"/>
  </r>
  <r>
    <n v="329"/>
    <x v="156"/>
    <s v="2017-12-01 -&gt; 2017-12-23"/>
    <n v="0"/>
    <n v="0"/>
    <n v="1506.3"/>
    <n v="0"/>
    <x v="0"/>
    <d v="2017-12-23T00:00:00"/>
    <n v="22"/>
  </r>
  <r>
    <n v="330"/>
    <x v="156"/>
    <s v="2017-12-29 -&gt; 2017-12-30"/>
    <n v="0"/>
    <n v="0"/>
    <n v="0"/>
    <n v="9.7200000000000006"/>
    <x v="8"/>
    <d v="2017-12-30T00:00:00"/>
    <n v="1"/>
  </r>
  <r>
    <n v="331"/>
    <x v="157"/>
    <s v="2017-12-01 -&gt; 2017-12-30"/>
    <n v="0"/>
    <n v="0"/>
    <n v="1561.1"/>
    <n v="0"/>
    <x v="0"/>
    <d v="2017-12-30T00:00:00"/>
    <n v="29"/>
  </r>
  <r>
    <n v="332"/>
    <x v="157"/>
    <s v="2017-12-22 -&gt; 2017-12-29"/>
    <n v="0"/>
    <n v="0"/>
    <n v="8.86"/>
    <n v="0"/>
    <x v="11"/>
    <d v="2017-12-29T00:00:00"/>
    <n v="7"/>
  </r>
  <r>
    <n v="333"/>
    <x v="158"/>
    <s v="2017-12-02 -&gt; 2017-12-24"/>
    <n v="0"/>
    <n v="875.59"/>
    <n v="686.3"/>
    <n v="0"/>
    <x v="16"/>
    <d v="2017-12-24T00:00:00"/>
    <n v="22"/>
  </r>
  <r>
    <n v="334"/>
    <x v="158"/>
    <s v="2017-12-28 -&gt; 2017-12-28"/>
    <n v="0"/>
    <n v="0"/>
    <n v="8.5500000000000007"/>
    <n v="0"/>
    <x v="19"/>
    <d v="2017-12-28T00:00:00"/>
    <n v="0"/>
  </r>
  <r>
    <n v="335"/>
    <x v="159"/>
    <s v="2017-12-25 -&gt; 2017-12-28"/>
    <n v="0"/>
    <n v="0"/>
    <n v="0"/>
    <n v="8.15"/>
    <x v="29"/>
    <d v="2017-12-28T00:00:00"/>
    <n v="3"/>
  </r>
  <r>
    <n v="336"/>
    <x v="159"/>
    <s v="2017-12-02 -&gt; 2017-12-11"/>
    <n v="0"/>
    <n v="0"/>
    <n v="0"/>
    <n v="8.07"/>
    <x v="16"/>
    <d v="2017-12-11T00:00:00"/>
    <n v="9"/>
  </r>
  <r>
    <n v="337"/>
    <x v="160"/>
    <s v="2017-12-06 -&gt; 2017-12-22"/>
    <n v="0"/>
    <n v="0"/>
    <n v="0"/>
    <n v="7.78"/>
    <x v="4"/>
    <d v="2017-12-22T00:00:00"/>
    <n v="16"/>
  </r>
  <r>
    <n v="338"/>
    <x v="160"/>
    <s v="2017-12-12 -&gt; 2017-12-30"/>
    <n v="0"/>
    <n v="0"/>
    <n v="0"/>
    <n v="7.78"/>
    <x v="18"/>
    <d v="2017-12-30T00:00:00"/>
    <n v="18"/>
  </r>
  <r>
    <n v="339"/>
    <x v="161"/>
    <s v="2017-12-19 -&gt; 2017-12-26"/>
    <n v="0"/>
    <n v="0"/>
    <n v="0"/>
    <n v="7.51"/>
    <x v="6"/>
    <d v="2017-12-26T00:00:00"/>
    <n v="7"/>
  </r>
  <r>
    <n v="340"/>
    <x v="161"/>
    <s v="2017-12-18 -&gt; 2017-12-28"/>
    <n v="0"/>
    <n v="0"/>
    <n v="0"/>
    <n v="7.19"/>
    <x v="1"/>
    <d v="2017-12-28T00:00:00"/>
    <n v="10"/>
  </r>
  <r>
    <n v="341"/>
    <x v="162"/>
    <s v="2017-12-06 -&gt; 2017-12-18"/>
    <n v="0"/>
    <n v="0"/>
    <n v="0"/>
    <n v="6.89"/>
    <x v="4"/>
    <d v="2017-12-18T00:00:00"/>
    <n v="12"/>
  </r>
  <r>
    <n v="342"/>
    <x v="162"/>
    <s v="2017-12-19 -&gt; 2017-12-31"/>
    <n v="0"/>
    <n v="22.16"/>
    <n v="1566.32"/>
    <n v="0"/>
    <x v="6"/>
    <d v="2017-12-31T00:00:00"/>
    <n v="12"/>
  </r>
  <r>
    <n v="343"/>
    <x v="163"/>
    <s v="2017-12-01 -&gt; 2017-12-29"/>
    <n v="0"/>
    <n v="1268.3499999999999"/>
    <n v="391.21"/>
    <n v="0"/>
    <x v="0"/>
    <d v="2017-12-29T00:00:00"/>
    <n v="28"/>
  </r>
  <r>
    <n v="344"/>
    <x v="163"/>
    <s v="2017-12-01 -&gt; 2017-12-29"/>
    <n v="0"/>
    <n v="0"/>
    <n v="0"/>
    <n v="6.54"/>
    <x v="0"/>
    <d v="2017-12-29T00:00:00"/>
    <n v="28"/>
  </r>
  <r>
    <n v="345"/>
    <x v="164"/>
    <s v="2017-12-27 -&gt; 2017-12-27"/>
    <n v="0"/>
    <n v="0"/>
    <n v="0"/>
    <n v="5.92"/>
    <x v="25"/>
    <d v="2017-12-27T00:00:00"/>
    <n v="0"/>
  </r>
  <r>
    <n v="346"/>
    <x v="164"/>
    <s v="2017-12-22 -&gt; 2017-12-30"/>
    <n v="0"/>
    <n v="0"/>
    <n v="5.84"/>
    <n v="0"/>
    <x v="11"/>
    <d v="2017-12-30T00:00:00"/>
    <n v="8"/>
  </r>
  <r>
    <n v="347"/>
    <x v="165"/>
    <s v="2017-12-22 -&gt; 2017-12-23"/>
    <n v="0"/>
    <n v="0"/>
    <n v="5.78"/>
    <n v="0"/>
    <x v="11"/>
    <d v="2017-12-23T00:00:00"/>
    <n v="1"/>
  </r>
  <r>
    <n v="348"/>
    <x v="165"/>
    <s v="2017-12-04 -&gt; 2017-12-31"/>
    <n v="0"/>
    <n v="0"/>
    <n v="0"/>
    <n v="5.61"/>
    <x v="15"/>
    <d v="2017-12-31T00:00:00"/>
    <n v="27"/>
  </r>
  <r>
    <n v="349"/>
    <x v="166"/>
    <s v="2017-12-23 -&gt; 2017-12-24"/>
    <n v="0"/>
    <n v="0"/>
    <n v="0"/>
    <n v="5.33"/>
    <x v="28"/>
    <d v="2017-12-24T00:00:00"/>
    <n v="1"/>
  </r>
  <r>
    <n v="350"/>
    <x v="166"/>
    <s v="2017-12-21 -&gt; 2017-12-22"/>
    <n v="0"/>
    <n v="0"/>
    <n v="0"/>
    <n v="5.32"/>
    <x v="7"/>
    <d v="2017-12-22T00:00:00"/>
    <n v="1"/>
  </r>
  <r>
    <n v="351"/>
    <x v="167"/>
    <s v="2017-12-12 -&gt; 2017-12-21"/>
    <n v="0"/>
    <n v="0"/>
    <n v="0"/>
    <n v="5.31"/>
    <x v="18"/>
    <d v="2017-12-21T00:00:00"/>
    <n v="9"/>
  </r>
  <r>
    <n v="352"/>
    <x v="167"/>
    <s v="2017-12-01 -&gt; 2017-12-29"/>
    <n v="0"/>
    <n v="625.6"/>
    <n v="1363.14"/>
    <n v="0"/>
    <x v="0"/>
    <d v="2017-12-29T00:00:00"/>
    <n v="28"/>
  </r>
  <r>
    <n v="353"/>
    <x v="168"/>
    <s v="2017-12-01 -&gt; 2017-12-30"/>
    <n v="0"/>
    <n v="0"/>
    <n v="0"/>
    <n v="5"/>
    <x v="0"/>
    <d v="2017-12-30T00:00:00"/>
    <n v="29"/>
  </r>
  <r>
    <n v="354"/>
    <x v="168"/>
    <s v="2017-12-01 -&gt; 2017-12-31"/>
    <n v="0"/>
    <n v="0"/>
    <n v="0"/>
    <n v="4.8899999999999997"/>
    <x v="0"/>
    <d v="2017-12-31T00:00:00"/>
    <n v="30"/>
  </r>
  <r>
    <n v="355"/>
    <x v="169"/>
    <s v="2017-12-11 -&gt; 2017-12-29"/>
    <n v="0"/>
    <n v="0"/>
    <n v="0"/>
    <n v="4.67"/>
    <x v="22"/>
    <d v="2017-12-29T00:00:00"/>
    <n v="18"/>
  </r>
  <r>
    <n v="356"/>
    <x v="169"/>
    <s v="2017-12-04 -&gt; 2017-12-21"/>
    <n v="0"/>
    <n v="0"/>
    <n v="0"/>
    <n v="4.66"/>
    <x v="15"/>
    <d v="2017-12-21T00:00:00"/>
    <n v="17"/>
  </r>
  <r>
    <n v="357"/>
    <x v="170"/>
    <s v="2017-12-07 -&gt; 2017-12-11"/>
    <n v="0"/>
    <n v="0"/>
    <n v="0"/>
    <n v="4.3499999999999996"/>
    <x v="2"/>
    <d v="2017-12-11T00:00:00"/>
    <n v="4"/>
  </r>
  <r>
    <n v="358"/>
    <x v="170"/>
    <s v="2017-12-07 -&gt; 2017-12-14"/>
    <n v="0"/>
    <n v="0"/>
    <n v="0"/>
    <n v="4.3499999999999996"/>
    <x v="2"/>
    <d v="2017-12-14T00:00:00"/>
    <n v="7"/>
  </r>
  <r>
    <n v="359"/>
    <x v="171"/>
    <s v="2017-12-04 -&gt; 2017-12-07"/>
    <n v="0"/>
    <n v="0"/>
    <n v="0"/>
    <n v="4.3499999999999996"/>
    <x v="15"/>
    <d v="2017-12-07T00:00:00"/>
    <n v="3"/>
  </r>
  <r>
    <n v="360"/>
    <x v="171"/>
    <s v="2017-12-01 -&gt; 2017-12-03"/>
    <n v="0"/>
    <n v="0"/>
    <n v="0"/>
    <n v="4.34"/>
    <x v="0"/>
    <d v="2017-12-03T00:00:00"/>
    <n v="2"/>
  </r>
  <r>
    <n v="361"/>
    <x v="172"/>
    <s v="2017-12-01 -&gt; 2017-12-31"/>
    <n v="0"/>
    <n v="0"/>
    <n v="2071.8200000000002"/>
    <n v="0"/>
    <x v="0"/>
    <d v="2017-12-31T00:00:00"/>
    <n v="30"/>
  </r>
  <r>
    <n v="362"/>
    <x v="172"/>
    <s v="2017-12-30 -&gt; 2017-12-30"/>
    <n v="0"/>
    <n v="0"/>
    <n v="0"/>
    <n v="4.08"/>
    <x v="14"/>
    <d v="2017-12-30T00:00:00"/>
    <n v="0"/>
  </r>
  <r>
    <n v="363"/>
    <x v="173"/>
    <s v="2017-12-22 -&gt; 2017-12-27"/>
    <n v="0"/>
    <n v="0"/>
    <n v="0"/>
    <n v="4.07"/>
    <x v="11"/>
    <d v="2017-12-27T00:00:00"/>
    <n v="5"/>
  </r>
  <r>
    <n v="364"/>
    <x v="173"/>
    <s v="2017-12-06 -&gt; 2017-12-24"/>
    <n v="0"/>
    <n v="0"/>
    <n v="0"/>
    <n v="4.0599999999999996"/>
    <x v="4"/>
    <d v="2017-12-24T00:00:00"/>
    <n v="18"/>
  </r>
  <r>
    <n v="365"/>
    <x v="174"/>
    <s v="2017-12-05 -&gt; 2017-12-28"/>
    <n v="0"/>
    <n v="0"/>
    <n v="0"/>
    <n v="4.05"/>
    <x v="20"/>
    <d v="2017-12-28T00:00:00"/>
    <n v="23"/>
  </r>
  <r>
    <n v="366"/>
    <x v="174"/>
    <s v="2017-12-27 -&gt; 2017-12-30"/>
    <n v="0"/>
    <n v="0"/>
    <n v="3.89"/>
    <n v="0"/>
    <x v="25"/>
    <d v="2017-12-30T00:00:00"/>
    <n v="3"/>
  </r>
  <r>
    <n v="367"/>
    <x v="175"/>
    <s v="2017-12-22 -&gt; 2017-12-27"/>
    <n v="0"/>
    <n v="0"/>
    <n v="0"/>
    <n v="3.76"/>
    <x v="11"/>
    <d v="2017-12-27T00:00:00"/>
    <n v="5"/>
  </r>
  <r>
    <n v="368"/>
    <x v="175"/>
    <s v="2017-12-01 -&gt; 2017-12-01"/>
    <n v="0"/>
    <n v="0"/>
    <n v="0"/>
    <n v="3.72"/>
    <x v="0"/>
    <d v="2017-12-01T00:00:00"/>
    <n v="0"/>
  </r>
  <r>
    <n v="369"/>
    <x v="176"/>
    <s v="2017-12-07 -&gt; 2017-12-31"/>
    <n v="0"/>
    <n v="0"/>
    <n v="0"/>
    <n v="3.71"/>
    <x v="2"/>
    <d v="2017-12-31T00:00:00"/>
    <n v="24"/>
  </r>
  <r>
    <n v="370"/>
    <x v="176"/>
    <s v="2017-12-30 -&gt; 2017-12-30"/>
    <n v="0"/>
    <n v="0"/>
    <n v="0"/>
    <n v="3.45"/>
    <x v="14"/>
    <d v="2017-12-30T00:00:00"/>
    <n v="0"/>
  </r>
  <r>
    <n v="371"/>
    <x v="177"/>
    <s v="2017-12-22 -&gt; 2017-12-27"/>
    <n v="0"/>
    <n v="0"/>
    <n v="0"/>
    <n v="3.45"/>
    <x v="11"/>
    <d v="2017-12-27T00:00:00"/>
    <n v="5"/>
  </r>
  <r>
    <n v="372"/>
    <x v="177"/>
    <s v="2017-12-21 -&gt; 2017-12-21"/>
    <n v="0"/>
    <n v="0"/>
    <n v="0"/>
    <n v="3.45"/>
    <x v="7"/>
    <d v="2017-12-21T00:00:00"/>
    <n v="0"/>
  </r>
  <r>
    <n v="373"/>
    <x v="178"/>
    <s v="2017-12-13 -&gt; 2017-12-29"/>
    <n v="0"/>
    <n v="0"/>
    <n v="0"/>
    <n v="3.42"/>
    <x v="13"/>
    <d v="2017-12-29T00:00:00"/>
    <n v="16"/>
  </r>
  <r>
    <n v="374"/>
    <x v="178"/>
    <s v="2017-12-29 -&gt; 2017-12-30"/>
    <n v="0"/>
    <n v="0"/>
    <n v="0"/>
    <n v="3.13"/>
    <x v="8"/>
    <d v="2017-12-30T00:00:00"/>
    <n v="1"/>
  </r>
  <r>
    <n v="375"/>
    <x v="179"/>
    <s v="2017-12-19 -&gt; 2017-12-19"/>
    <n v="0"/>
    <n v="0"/>
    <n v="0"/>
    <n v="3.12"/>
    <x v="6"/>
    <d v="2017-12-19T00:00:00"/>
    <n v="0"/>
  </r>
  <r>
    <n v="376"/>
    <x v="179"/>
    <s v="2017-12-13 -&gt; 2017-12-24"/>
    <n v="0"/>
    <n v="0"/>
    <n v="0"/>
    <n v="3.12"/>
    <x v="13"/>
    <d v="2017-12-24T00:00:00"/>
    <n v="11"/>
  </r>
  <r>
    <n v="377"/>
    <x v="180"/>
    <s v="2017-12-14 -&gt; 2017-12-26"/>
    <n v="0"/>
    <n v="0"/>
    <n v="0"/>
    <n v="3.11"/>
    <x v="26"/>
    <d v="2017-12-26T00:00:00"/>
    <n v="12"/>
  </r>
  <r>
    <n v="378"/>
    <x v="180"/>
    <s v="2017-12-01 -&gt; 2017-12-26"/>
    <n v="0"/>
    <n v="2103.39"/>
    <n v="0"/>
    <n v="0"/>
    <x v="0"/>
    <d v="2017-12-26T00:00:00"/>
    <n v="25"/>
  </r>
  <r>
    <n v="379"/>
    <x v="181"/>
    <s v="2017-12-21 -&gt; 2017-12-30"/>
    <n v="0"/>
    <n v="19.329999999999998"/>
    <n v="2349.75"/>
    <n v="0"/>
    <x v="7"/>
    <d v="2017-12-30T00:00:00"/>
    <n v="9"/>
  </r>
  <r>
    <n v="380"/>
    <x v="181"/>
    <s v="2017-12-01 -&gt; 2017-12-31"/>
    <n v="0"/>
    <n v="0"/>
    <n v="0"/>
    <n v="2.81"/>
    <x v="0"/>
    <d v="2017-12-31T00:00:00"/>
    <n v="30"/>
  </r>
  <r>
    <n v="381"/>
    <x v="182"/>
    <s v="2017-12-01 -&gt; 2017-12-08"/>
    <n v="0"/>
    <n v="0"/>
    <n v="0"/>
    <n v="2.8"/>
    <x v="0"/>
    <d v="2017-12-08T00:00:00"/>
    <n v="7"/>
  </r>
  <r>
    <n v="382"/>
    <x v="182"/>
    <s v="2017-12-07 -&gt; 2017-12-11"/>
    <n v="0"/>
    <n v="0"/>
    <n v="0"/>
    <n v="2.8"/>
    <x v="2"/>
    <d v="2017-12-11T00:00:00"/>
    <n v="4"/>
  </r>
  <r>
    <n v="383"/>
    <x v="183"/>
    <s v="2017-12-01 -&gt; 2017-12-28"/>
    <n v="1285.1300000000001"/>
    <n v="0"/>
    <n v="1557.05"/>
    <n v="0"/>
    <x v="0"/>
    <d v="2017-12-28T00:00:00"/>
    <n v="27"/>
  </r>
  <r>
    <n v="384"/>
    <x v="183"/>
    <s v="2017-12-20 -&gt; 2017-12-25"/>
    <n v="0"/>
    <n v="0"/>
    <n v="0"/>
    <n v="2.5099999999999998"/>
    <x v="17"/>
    <d v="2017-12-25T00:00:00"/>
    <n v="5"/>
  </r>
  <r>
    <n v="385"/>
    <x v="184"/>
    <s v="2017-12-14 -&gt; 2017-12-25"/>
    <n v="0"/>
    <n v="0"/>
    <n v="0"/>
    <n v="2.5"/>
    <x v="26"/>
    <d v="2017-12-25T00:00:00"/>
    <n v="11"/>
  </r>
  <r>
    <n v="386"/>
    <x v="184"/>
    <s v="2017-12-08 -&gt; 2017-12-20"/>
    <n v="0"/>
    <n v="0"/>
    <n v="0"/>
    <n v="2.4900000000000002"/>
    <x v="10"/>
    <d v="2017-12-20T00:00:00"/>
    <n v="12"/>
  </r>
  <r>
    <n v="387"/>
    <x v="185"/>
    <s v="2017-12-11 -&gt; 2017-12-28"/>
    <n v="0"/>
    <n v="0"/>
    <n v="0"/>
    <n v="2.4900000000000002"/>
    <x v="22"/>
    <d v="2017-12-28T00:00:00"/>
    <n v="17"/>
  </r>
  <r>
    <n v="388"/>
    <x v="185"/>
    <s v="2017-12-01 -&gt; 2017-12-30"/>
    <n v="0"/>
    <n v="0"/>
    <n v="0"/>
    <n v="2.48"/>
    <x v="0"/>
    <d v="2017-12-30T00:00:00"/>
    <n v="29"/>
  </r>
  <r>
    <n v="389"/>
    <x v="186"/>
    <s v="2017-12-01 -&gt; 2017-12-24"/>
    <n v="0"/>
    <n v="2984"/>
    <n v="0"/>
    <n v="0"/>
    <x v="0"/>
    <d v="2017-12-24T00:00:00"/>
    <n v="23"/>
  </r>
  <r>
    <n v="390"/>
    <x v="186"/>
    <s v="2017-12-15 -&gt; 2017-12-21"/>
    <n v="0"/>
    <n v="0"/>
    <n v="0"/>
    <n v="2.1800000000000002"/>
    <x v="21"/>
    <d v="2017-12-21T00:00:00"/>
    <n v="6"/>
  </r>
  <r>
    <n v="391"/>
    <x v="187"/>
    <s v="2017-12-13 -&gt; 2017-12-23"/>
    <n v="0"/>
    <n v="0"/>
    <n v="0"/>
    <n v="2.1800000000000002"/>
    <x v="13"/>
    <d v="2017-12-23T00:00:00"/>
    <n v="10"/>
  </r>
  <r>
    <n v="392"/>
    <x v="187"/>
    <s v="2017-12-07 -&gt; 2017-12-11"/>
    <n v="0"/>
    <n v="0"/>
    <n v="0"/>
    <n v="2.17"/>
    <x v="2"/>
    <d v="2017-12-11T00:00:00"/>
    <n v="4"/>
  </r>
  <r>
    <n v="393"/>
    <x v="188"/>
    <s v="2017-12-13 -&gt; 2017-12-13"/>
    <n v="0"/>
    <n v="0"/>
    <n v="0"/>
    <n v="2.17"/>
    <x v="13"/>
    <d v="2017-12-13T00:00:00"/>
    <n v="0"/>
  </r>
  <r>
    <n v="394"/>
    <x v="188"/>
    <s v="2017-12-01 -&gt; 2017-12-01"/>
    <n v="0"/>
    <n v="0"/>
    <n v="0"/>
    <n v="2.17"/>
    <x v="0"/>
    <d v="2017-12-01T00:00:00"/>
    <n v="0"/>
  </r>
  <r>
    <n v="395"/>
    <x v="189"/>
    <s v="2017-12-04 -&gt; 2017-12-28"/>
    <n v="0"/>
    <n v="0"/>
    <n v="0"/>
    <n v="1.96"/>
    <x v="15"/>
    <d v="2017-12-28T00:00:00"/>
    <n v="24"/>
  </r>
  <r>
    <n v="396"/>
    <x v="189"/>
    <s v="2017-12-11 -&gt; 2017-12-13"/>
    <n v="0"/>
    <n v="0"/>
    <n v="0"/>
    <n v="1.96"/>
    <x v="22"/>
    <d v="2017-12-13T00:00:00"/>
    <n v="2"/>
  </r>
  <r>
    <n v="397"/>
    <x v="190"/>
    <s v="2017-12-22 -&gt; 2017-12-28"/>
    <n v="0"/>
    <n v="0"/>
    <n v="1.92"/>
    <n v="0"/>
    <x v="11"/>
    <d v="2017-12-28T00:00:00"/>
    <n v="6"/>
  </r>
  <r>
    <n v="398"/>
    <x v="190"/>
    <s v="2017-12-16 -&gt; 2017-12-26"/>
    <n v="0"/>
    <n v="0"/>
    <n v="0"/>
    <n v="1.88"/>
    <x v="9"/>
    <d v="2017-12-26T00:00:00"/>
    <n v="10"/>
  </r>
  <r>
    <n v="399"/>
    <x v="191"/>
    <s v="2017-12-20 -&gt; 2017-12-20"/>
    <n v="0"/>
    <n v="0"/>
    <n v="0"/>
    <n v="1.88"/>
    <x v="17"/>
    <d v="2017-12-20T00:00:00"/>
    <n v="0"/>
  </r>
  <r>
    <n v="400"/>
    <x v="191"/>
    <s v="2017-12-13 -&gt; 2017-12-27"/>
    <n v="0"/>
    <n v="0"/>
    <n v="0"/>
    <n v="1.87"/>
    <x v="13"/>
    <d v="2017-12-27T00:00:00"/>
    <n v="14"/>
  </r>
  <r>
    <n v="401"/>
    <x v="192"/>
    <s v="2017-12-13 -&gt; 2017-12-19"/>
    <n v="0"/>
    <n v="0"/>
    <n v="0"/>
    <n v="1.87"/>
    <x v="13"/>
    <d v="2017-12-19T00:00:00"/>
    <n v="6"/>
  </r>
  <r>
    <n v="402"/>
    <x v="192"/>
    <s v="2017-12-04 -&gt; 2017-12-04"/>
    <n v="0"/>
    <n v="0"/>
    <n v="0"/>
    <n v="1.86"/>
    <x v="15"/>
    <d v="2017-12-04T00:00:00"/>
    <n v="0"/>
  </r>
  <r>
    <n v="403"/>
    <x v="193"/>
    <s v="2017-12-19 -&gt; 2017-12-30"/>
    <n v="0"/>
    <n v="0"/>
    <n v="0"/>
    <n v="1.57"/>
    <x v="6"/>
    <d v="2017-12-30T00:00:00"/>
    <n v="11"/>
  </r>
  <r>
    <n v="404"/>
    <x v="193"/>
    <s v="2017-12-23 -&gt; 2017-12-31"/>
    <n v="0"/>
    <n v="0"/>
    <n v="0"/>
    <n v="1.57"/>
    <x v="28"/>
    <d v="2017-12-31T00:00:00"/>
    <n v="8"/>
  </r>
  <r>
    <n v="405"/>
    <x v="194"/>
    <s v="2017-12-23 -&gt; 2017-12-29"/>
    <n v="0"/>
    <n v="0"/>
    <n v="0"/>
    <n v="1.57"/>
    <x v="28"/>
    <d v="2017-12-29T00:00:00"/>
    <n v="6"/>
  </r>
  <r>
    <n v="406"/>
    <x v="194"/>
    <s v="2017-12-02 -&gt; 2017-12-31"/>
    <n v="0"/>
    <n v="0"/>
    <n v="0"/>
    <n v="1.56"/>
    <x v="16"/>
    <d v="2017-12-31T00:00:00"/>
    <n v="29"/>
  </r>
  <r>
    <n v="407"/>
    <x v="195"/>
    <s v="2017-12-15 -&gt; 2017-12-15"/>
    <n v="0"/>
    <n v="0"/>
    <n v="0"/>
    <n v="1.56"/>
    <x v="21"/>
    <d v="2017-12-15T00:00:00"/>
    <n v="0"/>
  </r>
  <r>
    <n v="408"/>
    <x v="195"/>
    <s v="2017-12-03 -&gt; 2017-12-26"/>
    <n v="0"/>
    <n v="0"/>
    <n v="0"/>
    <n v="1.56"/>
    <x v="24"/>
    <d v="2017-12-26T00:00:00"/>
    <n v="23"/>
  </r>
  <r>
    <n v="409"/>
    <x v="196"/>
    <s v="2017-12-11 -&gt; 2017-12-22"/>
    <n v="0"/>
    <n v="0"/>
    <n v="0"/>
    <n v="1.56"/>
    <x v="22"/>
    <d v="2017-12-22T00:00:00"/>
    <n v="11"/>
  </r>
  <r>
    <n v="410"/>
    <x v="196"/>
    <s v="2017-12-26 -&gt; 2017-12-29"/>
    <n v="0"/>
    <n v="0"/>
    <n v="3550.8"/>
    <n v="0"/>
    <x v="5"/>
    <d v="2017-12-29T00:00:00"/>
    <n v="3"/>
  </r>
  <r>
    <n v="411"/>
    <x v="197"/>
    <s v="2017-12-29 -&gt; 2017-12-30"/>
    <n v="0"/>
    <n v="0"/>
    <n v="1.37"/>
    <n v="0"/>
    <x v="8"/>
    <d v="2017-12-30T00:00:00"/>
    <n v="1"/>
  </r>
  <r>
    <n v="412"/>
    <x v="197"/>
    <s v="2017-12-27 -&gt; 2017-12-28"/>
    <n v="0"/>
    <n v="0"/>
    <n v="0"/>
    <n v="1.25"/>
    <x v="25"/>
    <d v="2017-12-28T00:00:00"/>
    <n v="1"/>
  </r>
  <r>
    <n v="413"/>
    <x v="198"/>
    <s v="2017-12-11 -&gt; 2017-12-19"/>
    <n v="0"/>
    <n v="0"/>
    <n v="0"/>
    <n v="1.24"/>
    <x v="22"/>
    <d v="2017-12-19T00:00:00"/>
    <n v="8"/>
  </r>
  <r>
    <n v="414"/>
    <x v="198"/>
    <s v="2017-12-04 -&gt; 2017-12-30"/>
    <n v="0"/>
    <n v="0"/>
    <n v="0"/>
    <n v="1.24"/>
    <x v="15"/>
    <d v="2017-12-30T00:00:00"/>
    <n v="26"/>
  </r>
  <r>
    <n v="415"/>
    <x v="199"/>
    <s v="2017-12-11 -&gt; 2017-12-11"/>
    <n v="0"/>
    <n v="0"/>
    <n v="0"/>
    <n v="1.24"/>
    <x v="22"/>
    <d v="2017-12-11T00:00:00"/>
    <n v="0"/>
  </r>
  <r>
    <n v="416"/>
    <x v="199"/>
    <s v="2017-12-13 -&gt; 2017-12-13"/>
    <n v="0"/>
    <n v="0"/>
    <n v="0"/>
    <n v="1.24"/>
    <x v="13"/>
    <d v="2017-12-13T00:00:00"/>
    <n v="0"/>
  </r>
  <r>
    <n v="417"/>
    <x v="200"/>
    <s v="2017-12-04 -&gt; 2017-12-13"/>
    <n v="0"/>
    <n v="0"/>
    <n v="0"/>
    <n v="1.24"/>
    <x v="15"/>
    <d v="2017-12-13T00:00:00"/>
    <n v="9"/>
  </r>
  <r>
    <n v="418"/>
    <x v="200"/>
    <s v="2017-12-04 -&gt; 2017-12-31"/>
    <n v="2505.15"/>
    <n v="385.44"/>
    <n v="723.58"/>
    <n v="0"/>
    <x v="15"/>
    <d v="2017-12-31T00:00:00"/>
    <n v="27"/>
  </r>
  <r>
    <n v="419"/>
    <x v="201"/>
    <s v="2017-12-01 -&gt; 2017-12-31"/>
    <n v="2235.1999999999998"/>
    <n v="419.45"/>
    <n v="2263.12"/>
    <n v="0"/>
    <x v="0"/>
    <d v="2017-12-31T00:00:00"/>
    <n v="30"/>
  </r>
  <r>
    <n v="420"/>
    <x v="201"/>
    <s v="2017-12-01 -&gt; 2017-12-18"/>
    <n v="0"/>
    <n v="0"/>
    <n v="0"/>
    <n v="1"/>
    <x v="0"/>
    <d v="2017-12-18T00:00:00"/>
    <n v="17"/>
  </r>
  <r>
    <n v="421"/>
    <x v="202"/>
    <s v="2017-12-15 -&gt; 2017-12-29"/>
    <n v="0"/>
    <n v="0"/>
    <n v="0"/>
    <n v="0.99"/>
    <x v="21"/>
    <d v="2017-12-29T00:00:00"/>
    <n v="14"/>
  </r>
  <r>
    <n v="422"/>
    <x v="202"/>
    <s v="2017-12-06 -&gt; 2017-12-28"/>
    <n v="0"/>
    <n v="0"/>
    <n v="0"/>
    <n v="0.99"/>
    <x v="4"/>
    <d v="2017-12-28T00:00:00"/>
    <n v="22"/>
  </r>
  <r>
    <n v="423"/>
    <x v="203"/>
    <s v="2017-12-13 -&gt; 2017-12-13"/>
    <n v="0"/>
    <n v="0"/>
    <n v="0"/>
    <n v="0.98"/>
    <x v="13"/>
    <d v="2017-12-13T00:00:00"/>
    <n v="0"/>
  </r>
  <r>
    <n v="424"/>
    <x v="203"/>
    <s v="2017-12-23 -&gt; 2017-12-26"/>
    <n v="0"/>
    <n v="0"/>
    <n v="0"/>
    <n v="0.94"/>
    <x v="28"/>
    <d v="2017-12-26T00:00:00"/>
    <n v="3"/>
  </r>
  <r>
    <n v="425"/>
    <x v="204"/>
    <s v="2017-12-18 -&gt; 2017-12-26"/>
    <n v="0"/>
    <n v="0"/>
    <n v="0"/>
    <n v="0.94"/>
    <x v="1"/>
    <d v="2017-12-26T00:00:00"/>
    <n v="8"/>
  </r>
  <r>
    <n v="426"/>
    <x v="204"/>
    <s v="2017-12-28 -&gt; 2017-12-30"/>
    <n v="0"/>
    <n v="0"/>
    <n v="0"/>
    <n v="0.94"/>
    <x v="19"/>
    <d v="2017-12-30T00:00:00"/>
    <n v="2"/>
  </r>
  <r>
    <n v="427"/>
    <x v="205"/>
    <s v="2017-12-21 -&gt; 2017-12-21"/>
    <n v="0"/>
    <n v="0"/>
    <n v="0"/>
    <n v="0.94"/>
    <x v="7"/>
    <d v="2017-12-21T00:00:00"/>
    <n v="0"/>
  </r>
  <r>
    <n v="428"/>
    <x v="205"/>
    <s v="2017-12-28 -&gt; 2017-12-28"/>
    <n v="0"/>
    <n v="0"/>
    <n v="0"/>
    <n v="0.94"/>
    <x v="19"/>
    <d v="2017-12-28T00:00:00"/>
    <n v="0"/>
  </r>
  <r>
    <n v="429"/>
    <x v="206"/>
    <s v="2017-12-14 -&gt; 2017-12-14"/>
    <n v="0"/>
    <n v="0"/>
    <n v="0"/>
    <n v="0.93"/>
    <x v="26"/>
    <d v="2017-12-14T00:00:00"/>
    <n v="0"/>
  </r>
  <r>
    <n v="430"/>
    <x v="206"/>
    <s v="2017-12-06 -&gt; 2017-12-08"/>
    <n v="0"/>
    <n v="0"/>
    <n v="0"/>
    <n v="0.93"/>
    <x v="4"/>
    <d v="2017-12-08T00:00:00"/>
    <n v="2"/>
  </r>
  <r>
    <n v="431"/>
    <x v="207"/>
    <s v="2017-12-22 -&gt; 2017-12-28"/>
    <n v="0"/>
    <n v="0"/>
    <n v="0.83"/>
    <n v="0"/>
    <x v="11"/>
    <d v="2017-12-28T00:00:00"/>
    <n v="6"/>
  </r>
  <r>
    <n v="432"/>
    <x v="207"/>
    <s v="2017-12-01 -&gt; 2017-12-03"/>
    <n v="0"/>
    <n v="0"/>
    <n v="0"/>
    <n v="0.77"/>
    <x v="0"/>
    <d v="2017-12-03T00:00:00"/>
    <n v="2"/>
  </r>
  <r>
    <n v="433"/>
    <x v="208"/>
    <s v="2017-12-04 -&gt; 2017-12-07"/>
    <n v="0"/>
    <n v="0"/>
    <n v="0"/>
    <n v="0.77"/>
    <x v="15"/>
    <d v="2017-12-07T00:00:00"/>
    <n v="3"/>
  </r>
  <r>
    <n v="434"/>
    <x v="208"/>
    <s v="2017-12-22 -&gt; 2017-12-28"/>
    <n v="0"/>
    <n v="0"/>
    <n v="0.65"/>
    <n v="0"/>
    <x v="11"/>
    <d v="2017-12-28T00:00:00"/>
    <n v="6"/>
  </r>
  <r>
    <n v="435"/>
    <x v="209"/>
    <s v="2017-12-23 -&gt; 2017-12-23"/>
    <n v="0"/>
    <n v="0"/>
    <n v="0"/>
    <n v="0.63"/>
    <x v="28"/>
    <d v="2017-12-23T00:00:00"/>
    <n v="0"/>
  </r>
  <r>
    <n v="436"/>
    <x v="209"/>
    <s v="2017-12-23 -&gt; 2017-12-27"/>
    <n v="0"/>
    <n v="0"/>
    <n v="0"/>
    <n v="0.63"/>
    <x v="28"/>
    <d v="2017-12-27T00:00:00"/>
    <n v="4"/>
  </r>
  <r>
    <n v="437"/>
    <x v="210"/>
    <s v="2017-12-26 -&gt; 2017-12-28"/>
    <n v="0"/>
    <n v="0"/>
    <n v="0"/>
    <n v="0.63"/>
    <x v="5"/>
    <d v="2017-12-28T00:00:00"/>
    <n v="2"/>
  </r>
  <r>
    <n v="438"/>
    <x v="210"/>
    <s v="2017-12-21 -&gt; 2017-12-21"/>
    <n v="0"/>
    <n v="0"/>
    <n v="0"/>
    <n v="0.63"/>
    <x v="7"/>
    <d v="2017-12-21T00:00:00"/>
    <n v="0"/>
  </r>
  <r>
    <n v="439"/>
    <x v="211"/>
    <s v="2017-12-01 -&gt; 2017-12-26"/>
    <n v="0"/>
    <n v="0"/>
    <n v="0"/>
    <n v="0.62"/>
    <x v="0"/>
    <d v="2017-12-26T00:00:00"/>
    <n v="25"/>
  </r>
  <r>
    <n v="440"/>
    <x v="211"/>
    <s v="2017-12-12 -&gt; 2017-12-18"/>
    <n v="0"/>
    <n v="0"/>
    <n v="0"/>
    <n v="0.62"/>
    <x v="18"/>
    <d v="2017-12-18T00:00:00"/>
    <n v="6"/>
  </r>
  <r>
    <n v="441"/>
    <x v="212"/>
    <s v="2017-12-15 -&gt; 2017-12-15"/>
    <n v="0"/>
    <n v="0"/>
    <n v="0"/>
    <n v="0.62"/>
    <x v="21"/>
    <d v="2017-12-15T00:00:00"/>
    <n v="0"/>
  </r>
  <r>
    <n v="442"/>
    <x v="212"/>
    <s v="2017-12-04 -&gt; 2017-12-19"/>
    <n v="0"/>
    <n v="0"/>
    <n v="0"/>
    <n v="0.62"/>
    <x v="15"/>
    <d v="2017-12-19T00:00:00"/>
    <n v="15"/>
  </r>
  <r>
    <n v="443"/>
    <x v="213"/>
    <s v="2017-12-01 -&gt; 2017-12-21"/>
    <n v="0"/>
    <n v="0"/>
    <n v="0"/>
    <n v="0.62"/>
    <x v="0"/>
    <d v="2017-12-21T00:00:00"/>
    <n v="20"/>
  </r>
  <r>
    <n v="444"/>
    <x v="213"/>
    <s v="2017-12-04 -&gt; 2017-12-04"/>
    <n v="0"/>
    <n v="0"/>
    <n v="0"/>
    <n v="0.62"/>
    <x v="15"/>
    <d v="2017-12-04T00:00:00"/>
    <n v="0"/>
  </r>
  <r>
    <n v="445"/>
    <x v="214"/>
    <s v="2017-12-04 -&gt; 2017-12-04"/>
    <n v="0"/>
    <n v="0"/>
    <n v="0"/>
    <n v="0.62"/>
    <x v="15"/>
    <d v="2017-12-04T00:00:00"/>
    <n v="0"/>
  </r>
  <r>
    <n v="446"/>
    <x v="214"/>
    <s v="2017-12-01 -&gt; 2017-12-12"/>
    <n v="6208.44"/>
    <n v="0"/>
    <n v="0"/>
    <n v="0"/>
    <x v="0"/>
    <d v="2017-12-12T00:00:00"/>
    <n v="11"/>
  </r>
  <r>
    <n v="447"/>
    <x v="215"/>
    <s v="2017-12-01 -&gt; 2017-12-31"/>
    <n v="0"/>
    <n v="37.67"/>
    <n v="6815.38"/>
    <n v="0"/>
    <x v="0"/>
    <d v="2017-12-31T00:00:00"/>
    <n v="30"/>
  </r>
  <r>
    <n v="448"/>
    <x v="215"/>
    <s v="2017-12-30 -&gt; 2017-12-30"/>
    <n v="0"/>
    <n v="0"/>
    <n v="0"/>
    <n v="0.31"/>
    <x v="14"/>
    <d v="2017-12-30T00:00:00"/>
    <n v="0"/>
  </r>
  <r>
    <n v="449"/>
    <x v="216"/>
    <s v="2017-12-23 -&gt; 2017-12-29"/>
    <n v="0"/>
    <n v="0"/>
    <n v="0"/>
    <n v="0.31"/>
    <x v="28"/>
    <d v="2017-12-29T00:00:00"/>
    <n v="6"/>
  </r>
  <r>
    <n v="450"/>
    <x v="216"/>
    <s v="2017-12-29 -&gt; 2017-12-29"/>
    <n v="0"/>
    <n v="0"/>
    <n v="0"/>
    <n v="0.31"/>
    <x v="8"/>
    <d v="2017-12-29T00:00:00"/>
    <n v="0"/>
  </r>
  <r>
    <n v="451"/>
    <x v="217"/>
    <s v="2017-12-28 -&gt; 2017-12-30"/>
    <n v="0"/>
    <n v="0"/>
    <n v="0"/>
    <n v="0.31"/>
    <x v="19"/>
    <d v="2017-12-30T00:00:00"/>
    <n v="2"/>
  </r>
  <r>
    <n v="452"/>
    <x v="217"/>
    <s v="2017-12-05 -&gt; 2017-12-30"/>
    <n v="0"/>
    <n v="0"/>
    <n v="0"/>
    <n v="0.31"/>
    <x v="20"/>
    <d v="2017-12-30T00:00:00"/>
    <n v="25"/>
  </r>
  <r>
    <n v="453"/>
    <x v="218"/>
    <s v="2017-12-17 -&gt; 2017-12-17"/>
    <n v="0"/>
    <n v="0"/>
    <n v="0"/>
    <n v="0.31"/>
    <x v="12"/>
    <d v="2017-12-17T00:00:00"/>
    <n v="0"/>
  </r>
  <r>
    <n v="454"/>
    <x v="218"/>
    <s v="2017-12-19 -&gt; 2017-12-19"/>
    <n v="0"/>
    <n v="0"/>
    <n v="0"/>
    <n v="0.31"/>
    <x v="6"/>
    <d v="2017-12-19T00:00:00"/>
    <n v="0"/>
  </r>
  <r>
    <n v="455"/>
    <x v="219"/>
    <s v="2017-12-15 -&gt; 2017-12-17"/>
    <n v="0"/>
    <n v="0"/>
    <n v="0"/>
    <n v="0.31"/>
    <x v="21"/>
    <d v="2017-12-17T00:00:00"/>
    <n v="2"/>
  </r>
  <r>
    <n v="456"/>
    <x v="219"/>
    <s v="2017-12-14 -&gt; 2017-12-14"/>
    <n v="0"/>
    <n v="0"/>
    <n v="0"/>
    <n v="0.31"/>
    <x v="26"/>
    <d v="2017-12-14T00:00:00"/>
    <n v="0"/>
  </r>
  <r>
    <n v="457"/>
    <x v="220"/>
    <s v="2017-12-14 -&gt; 2017-12-14"/>
    <n v="0"/>
    <n v="0"/>
    <n v="0"/>
    <n v="0.31"/>
    <x v="26"/>
    <d v="2017-12-14T00:00:00"/>
    <n v="0"/>
  </r>
  <r>
    <n v="458"/>
    <x v="220"/>
    <s v="2017-12-05 -&gt; 2017-12-09"/>
    <n v="0"/>
    <n v="0"/>
    <n v="0"/>
    <n v="0.31"/>
    <x v="20"/>
    <d v="2017-12-09T00:00:00"/>
    <n v="4"/>
  </r>
  <r>
    <n v="459"/>
    <x v="221"/>
    <s v="2017-12-05 -&gt; 2017-12-05"/>
    <n v="0"/>
    <n v="0"/>
    <n v="0"/>
    <n v="0.31"/>
    <x v="20"/>
    <d v="2017-12-05T00:00:00"/>
    <n v="0"/>
  </r>
  <r>
    <n v="460"/>
    <x v="221"/>
    <s v="2017-12-11 -&gt; 2017-12-11"/>
    <n v="0"/>
    <n v="0"/>
    <n v="0"/>
    <n v="0.31"/>
    <x v="22"/>
    <d v="2017-12-11T00:00:00"/>
    <n v="0"/>
  </r>
  <r>
    <n v="461"/>
    <x v="222"/>
    <s v="2017-12-06 -&gt; 2017-12-12"/>
    <n v="0"/>
    <n v="0"/>
    <n v="0"/>
    <n v="0.31"/>
    <x v="4"/>
    <d v="2017-12-12T00:00:00"/>
    <n v="6"/>
  </r>
  <r>
    <n v="462"/>
    <x v="222"/>
    <s v="2017-12-14 -&gt; 2017-12-14"/>
    <n v="0"/>
    <n v="0"/>
    <n v="0"/>
    <n v="0.31"/>
    <x v="26"/>
    <d v="2017-12-14T00:00:00"/>
    <n v="0"/>
  </r>
  <r>
    <n v="463"/>
    <x v="223"/>
    <s v="2017-12-09 -&gt; 2017-12-09"/>
    <n v="0"/>
    <n v="0"/>
    <n v="0"/>
    <n v="0.31"/>
    <x v="27"/>
    <d v="2017-12-09T00:00:00"/>
    <n v="0"/>
  </r>
  <r>
    <n v="464"/>
    <x v="223"/>
    <s v="2017-12-13 -&gt; 2017-12-13"/>
    <n v="0"/>
    <n v="0"/>
    <n v="0"/>
    <n v="0.31"/>
    <x v="13"/>
    <d v="2017-12-13T00:00:00"/>
    <n v="0"/>
  </r>
  <r>
    <n v="465"/>
    <x v="224"/>
    <s v="2017-12-03 -&gt; 2017-12-03"/>
    <n v="0"/>
    <n v="0"/>
    <n v="0"/>
    <n v="0.31"/>
    <x v="24"/>
    <d v="2017-12-03T00:00:00"/>
    <n v="0"/>
  </r>
  <r>
    <n v="466"/>
    <x v="224"/>
    <s v="2017-12-22 -&gt; 2017-12-28"/>
    <n v="0"/>
    <n v="0"/>
    <n v="0.28999999999999998"/>
    <n v="0"/>
    <x v="11"/>
    <d v="2017-12-28T00:00:00"/>
    <n v="6"/>
  </r>
  <r>
    <n v="467"/>
    <x v="225"/>
    <s v="2017-12-22 -&gt; 2017-12-22"/>
    <n v="0"/>
    <n v="0"/>
    <n v="0.28000000000000003"/>
    <n v="0"/>
    <x v="11"/>
    <d v="2017-12-22T00:00:00"/>
    <n v="0"/>
  </r>
  <r>
    <n v="468"/>
    <x v="225"/>
    <s v="2017-12-19 -&gt; 2017-12-28"/>
    <n v="0"/>
    <n v="0"/>
    <n v="0.26"/>
    <n v="0"/>
    <x v="6"/>
    <d v="2017-12-28T00:00:00"/>
    <n v="9"/>
  </r>
  <r>
    <n v="469"/>
    <x v="226"/>
    <s v="2017-12-01 -&gt; 2017-12-21"/>
    <n v="0"/>
    <n v="249.44"/>
    <n v="10169.33"/>
    <n v="0"/>
    <x v="0"/>
    <d v="2017-12-21T00:00:00"/>
    <n v="20"/>
  </r>
  <r>
    <n v="470"/>
    <x v="226"/>
    <s v="2017-12-28 -&gt; 2017-12-28"/>
    <n v="0"/>
    <n v="0"/>
    <n v="0.04"/>
    <n v="0"/>
    <x v="19"/>
    <d v="2017-12-28T00:00:00"/>
    <n v="0"/>
  </r>
  <r>
    <s v="Child Id"/>
    <x v="227"/>
    <s v="Date Range"/>
    <s v="Rev from Product A"/>
    <s v="Rev from Product B"/>
    <s v="Rev from Product C"/>
    <s v="Rev from Product D"/>
    <x v="30"/>
    <s v="End date"/>
    <s v="Days"/>
  </r>
  <r>
    <n v="471.28878101891701"/>
    <x v="0"/>
    <s v="2017-12-01 -&gt; 2017-12-02"/>
    <n v="95.221849294560599"/>
    <n v="96.779797395998699"/>
    <n v="360.49337549335399"/>
    <n v="4.4873923694596902"/>
    <x v="0"/>
    <d v="2017-12-01T00:00:00"/>
    <n v="0"/>
  </r>
  <r>
    <n v="472.29066679457702"/>
    <x v="0"/>
    <s v="2017-12-18 -&gt; 2017-12-19"/>
    <n v="95.483675279729596"/>
    <n v="96.983279573133103"/>
    <n v="361.23402920868898"/>
    <n v="4.4899661998219402"/>
    <x v="1"/>
    <d v="2017-12-18T00:00:00"/>
    <n v="0"/>
  </r>
  <r>
    <n v="473.29255257023698"/>
    <x v="0"/>
    <s v="2017-12-07 -&gt; 2017-12-08"/>
    <n v="95.745501264898607"/>
    <n v="97.186761750267493"/>
    <n v="361.97468292402402"/>
    <n v="4.4925400301842"/>
    <x v="2"/>
    <d v="2017-12-07T00:00:00"/>
    <n v="0"/>
  </r>
  <r>
    <n v="474.29443834589699"/>
    <x v="1"/>
    <s v="2017-12-24 -&gt; 2017-12-26"/>
    <n v="96.007327250067604"/>
    <n v="97.390243927401897"/>
    <n v="362.71533663935901"/>
    <n v="4.49511386054645"/>
    <x v="3"/>
    <d v="2017-12-25T00:00:00"/>
    <n v="1"/>
  </r>
  <r>
    <n v="475.29632412155598"/>
    <x v="2"/>
    <s v="2017-12-06 -&gt; 2017-12-21"/>
    <n v="96.269153235236601"/>
    <n v="97.593726104536302"/>
    <n v="363.45599035469502"/>
    <n v="4.4976876909087"/>
    <x v="4"/>
    <d v="2017-12-20T00:00:00"/>
    <n v="14"/>
  </r>
  <r>
    <n v="476.298209897216"/>
    <x v="2"/>
    <s v="2017-12-24 -&gt; 2017-12-30"/>
    <n v="96.530979220406607"/>
    <n v="97.797208281670606"/>
    <n v="364.19664407003"/>
    <n v="4.5002615212709598"/>
    <x v="3"/>
    <d v="2017-12-29T00:00:00"/>
    <n v="5"/>
  </r>
  <r>
    <n v="477.30009567287601"/>
    <x v="0"/>
    <s v="2017-12-01 -&gt; 2017-12-01"/>
    <n v="96.792805205575604"/>
    <n v="98.000690458804996"/>
    <n v="364.93729778536499"/>
    <n v="4.5028353516332098"/>
    <x v="0"/>
    <d v="2017-12-01T00:00:00"/>
    <n v="0"/>
  </r>
  <r>
    <n v="478.301981448535"/>
    <x v="0"/>
    <s v="2017-12-01 -&gt; 2017-12-01"/>
    <n v="97.054631190744601"/>
    <n v="98.2041726359394"/>
    <n v="365.67795150069998"/>
    <n v="4.5054091819954598"/>
    <x v="0"/>
    <d v="2017-12-01T00:00:00"/>
    <n v="0"/>
  </r>
  <r>
    <n v="479.30386722419502"/>
    <x v="0"/>
    <s v="2017-12-26 -&gt; 2017-12-31"/>
    <n v="97.316457175913598"/>
    <n v="98.407654813073805"/>
    <n v="366.41860521603502"/>
    <n v="4.5079830123577196"/>
    <x v="5"/>
    <d v="2017-12-30T00:00:00"/>
    <n v="4"/>
  </r>
  <r>
    <n v="480.30575299985497"/>
    <x v="1"/>
    <s v="2017-12-01 -&gt; 2017-12-02"/>
    <n v="97.578283161082595"/>
    <n v="98.611136990208195"/>
    <n v="367.15925893137103"/>
    <n v="4.5105568427199696"/>
    <x v="0"/>
    <d v="2017-12-01T00:00:00"/>
    <n v="0"/>
  </r>
  <r>
    <n v="481.30763877551402"/>
    <x v="2"/>
    <s v="2017-12-19 -&gt; 2017-12-31"/>
    <n v="97.840109146251606"/>
    <n v="98.814619167342599"/>
    <n v="367.89991264670601"/>
    <n v="4.5131306730822303"/>
    <x v="6"/>
    <d v="2017-12-30T00:00:00"/>
    <n v="11"/>
  </r>
  <r>
    <n v="482.30952455117398"/>
    <x v="2"/>
    <s v="2017-12-21 -&gt; 2017-12-23"/>
    <n v="98.101935131420603"/>
    <n v="99.018101344477003"/>
    <n v="368.640566362041"/>
    <n v="4.5157045034444803"/>
    <x v="7"/>
    <d v="2017-12-22T00:00:00"/>
    <n v="1"/>
  </r>
  <r>
    <n v="483.31141032683399"/>
    <x v="3"/>
    <s v="2017-12-29 -&gt; 2017-12-31"/>
    <n v="98.3637611165896"/>
    <n v="99.221583521611294"/>
    <n v="369.38122007737599"/>
    <n v="4.5182783338067303"/>
    <x v="8"/>
    <d v="2017-12-30T00:00:00"/>
    <n v="1"/>
  </r>
  <r>
    <n v="484.31329610249298"/>
    <x v="0"/>
    <s v="2017-12-01 -&gt; 2017-12-44"/>
    <n v="98.625587101759606"/>
    <n v="99.425065698745698"/>
    <n v="370.12187379271103"/>
    <n v="4.5208521641689901"/>
    <x v="0"/>
    <d v="2017-12-02T00:00:00"/>
    <n v="1"/>
  </r>
  <r>
    <n v="485.315181878153"/>
    <x v="0"/>
    <s v="2017-12-01 -&gt; 2017-12-65"/>
    <n v="98.887413086928603"/>
    <n v="99.628547875880102"/>
    <n v="370.86252750804698"/>
    <n v="4.5234259945312401"/>
    <x v="0"/>
    <d v="2017-12-23T00:00:00"/>
    <n v="22"/>
  </r>
  <r>
    <n v="486.31706765381301"/>
    <x v="4"/>
    <s v="2017-12-16 -&gt; 2017-12-18"/>
    <n v="99.1492390720976"/>
    <n v="99.832030053014506"/>
    <n v="371.60318122338202"/>
    <n v="4.5259998248934901"/>
    <x v="9"/>
    <d v="2017-12-17T00:00:00"/>
    <n v="1"/>
  </r>
  <r>
    <n v="487.318953429472"/>
    <x v="5"/>
    <s v="2017-12-18 -&gt; 2017-12-32"/>
    <n v="99.411065057266597"/>
    <n v="100.035512230149"/>
    <n v="372.34383493871701"/>
    <n v="4.5285736552557498"/>
    <x v="1"/>
    <d v="2017-12-31T00:00:00"/>
    <n v="13"/>
  </r>
  <r>
    <n v="488.32083920513202"/>
    <x v="5"/>
    <s v="2017-12-01 -&gt; 2017-12-05"/>
    <n v="99.672891042435594"/>
    <n v="100.238994407283"/>
    <n v="373.084488654052"/>
    <n v="4.5311474856179998"/>
    <x v="0"/>
    <d v="2017-12-01T00:00:00"/>
    <n v="0"/>
  </r>
  <r>
    <n v="489.32272498079197"/>
    <x v="6"/>
    <s v="2017-12-01 -&gt; 2017-12-07"/>
    <n v="99.934717027604606"/>
    <n v="100.442476584418"/>
    <n v="373.82514236938698"/>
    <n v="4.5337213159802596"/>
    <x v="0"/>
    <d v="2017-12-03T00:00:00"/>
    <n v="2"/>
  </r>
  <r>
    <n v="490.32461075645102"/>
    <x v="6"/>
    <s v="2017-12-08 -&gt; 2017-12-32"/>
    <n v="100.196543012774"/>
    <n v="100.645958761552"/>
    <n v="374.56579608472299"/>
    <n v="4.5362951463425096"/>
    <x v="10"/>
    <d v="2017-12-31T00:00:00"/>
    <n v="23"/>
  </r>
  <r>
    <n v="491.32649653211098"/>
    <x v="7"/>
    <s v="2017-12-24 -&gt; 2017-12-28"/>
    <n v="100.458368997943"/>
    <n v="100.849440938686"/>
    <n v="375.30644980005798"/>
    <n v="4.5388689767047596"/>
    <x v="3"/>
    <d v="2017-12-27T00:00:00"/>
    <n v="3"/>
  </r>
  <r>
    <n v="492.32838230777099"/>
    <x v="7"/>
    <s v="2017-12-07 -&gt; 2017-12-10"/>
    <n v="100.72019498311199"/>
    <n v="101.052923115821"/>
    <n v="376.04710351539302"/>
    <n v="4.5414428070670203"/>
    <x v="2"/>
    <d v="2017-12-09T00:00:00"/>
    <n v="2"/>
  </r>
  <r>
    <n v="493.33026808342998"/>
    <x v="1"/>
    <s v="2017-12-01 -&gt; 2017-12-05"/>
    <n v="100.982020968282"/>
    <n v="101.25640529295499"/>
    <n v="376.787757230728"/>
    <n v="4.5440166374292703"/>
    <x v="0"/>
    <d v="2017-12-04T00:00:00"/>
    <n v="3"/>
  </r>
  <r>
    <n v="494.33215385909"/>
    <x v="1"/>
    <s v="2017-12-22 -&gt; 2017-12-23"/>
    <n v="101.243846953451"/>
    <n v="101.45988747009"/>
    <n v="377.52841094606299"/>
    <n v="4.5465904677915203"/>
    <x v="11"/>
    <d v="2017-12-22T00:00:00"/>
    <n v="0"/>
  </r>
  <r>
    <n v="495.33403963475001"/>
    <x v="8"/>
    <s v="2017-12-17 -&gt; 2017-12-22"/>
    <n v="101.50567293861999"/>
    <n v="101.663369647224"/>
    <n v="378.269064661399"/>
    <n v="4.5491642981537801"/>
    <x v="12"/>
    <d v="2017-12-21T00:00:00"/>
    <n v="4"/>
  </r>
  <r>
    <n v="496.335925410409"/>
    <x v="8"/>
    <s v="2017-12-13 -&gt; 2017-12-27"/>
    <n v="101.76749892378901"/>
    <n v="101.866851824359"/>
    <n v="379.00971837673399"/>
    <n v="4.5517381285160301"/>
    <x v="13"/>
    <d v="2017-12-26T00:00:00"/>
    <n v="13"/>
  </r>
  <r>
    <n v="497.33781118606902"/>
    <x v="9"/>
    <s v="2017-12-01 -&gt; 2017-12-2"/>
    <n v="102.029324908958"/>
    <n v="102.07033400149299"/>
    <n v="379.75037209206897"/>
    <n v="4.5543119588782899"/>
    <x v="0"/>
    <d v="2017-12-30T00:00:00"/>
    <n v="29"/>
  </r>
  <r>
    <n v="498.33969696172898"/>
    <x v="9"/>
    <s v="2017-12-01 -&gt; 2017-12-18"/>
    <n v="102.291150894127"/>
    <n v="102.273816178627"/>
    <n v="380.49102580740401"/>
    <n v="4.5568857892405399"/>
    <x v="0"/>
    <d v="2017-12-14T00:00:00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8034B-0D6D-4142-98EA-AB552808820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2" firstHeaderRow="0" firstDataRow="1" firstDataCol="0"/>
  <pivotFields count="8">
    <pivotField dataField="1" showAll="0"/>
    <pivotField dataField="1" showAll="0">
      <items count="228">
        <item x="0"/>
        <item x="6"/>
        <item x="95"/>
        <item x="96"/>
        <item x="97"/>
        <item x="98"/>
        <item x="99"/>
        <item x="100"/>
        <item x="101"/>
        <item x="102"/>
        <item x="103"/>
        <item x="104"/>
        <item x="7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8"/>
        <item x="121"/>
        <item x="122"/>
        <item x="123"/>
        <item x="124"/>
        <item x="125"/>
        <item x="126"/>
        <item x="127"/>
        <item x="128"/>
        <item x="129"/>
        <item x="130"/>
        <item x="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0"/>
        <item x="151"/>
        <item x="152"/>
        <item x="153"/>
        <item x="154"/>
        <item x="155"/>
        <item x="156"/>
        <item x="157"/>
        <item x="158"/>
        <item x="159"/>
        <item x="160"/>
        <item x="11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3"/>
        <item x="181"/>
        <item x="182"/>
        <item x="183"/>
        <item x="184"/>
        <item x="185"/>
        <item x="186"/>
        <item x="187"/>
        <item x="188"/>
        <item x="189"/>
        <item x="190"/>
        <item x="1"/>
        <item x="14"/>
        <item x="191"/>
        <item x="192"/>
        <item x="193"/>
        <item x="194"/>
        <item x="195"/>
        <item x="196"/>
        <item x="197"/>
        <item x="198"/>
        <item x="199"/>
        <item x="200"/>
        <item x="15"/>
        <item x="201"/>
        <item x="202"/>
        <item x="203"/>
        <item x="204"/>
        <item x="205"/>
        <item x="206"/>
        <item x="207"/>
        <item x="208"/>
        <item x="209"/>
        <item x="210"/>
        <item x="16"/>
        <item x="211"/>
        <item x="212"/>
        <item x="213"/>
        <item x="214"/>
        <item x="215"/>
        <item x="216"/>
        <item x="217"/>
        <item x="218"/>
        <item x="219"/>
        <item x="220"/>
        <item x="18"/>
        <item x="221"/>
        <item x="222"/>
        <item x="223"/>
        <item x="224"/>
        <item x="225"/>
        <item x="226"/>
        <item x="19"/>
        <item x="20"/>
        <item x="21"/>
        <item x="22"/>
        <item x="23"/>
        <item x="24"/>
        <item x="2"/>
        <item x="25"/>
        <item x="26"/>
        <item x="27"/>
        <item x="28"/>
        <item x="29"/>
        <item x="30"/>
        <item x="31"/>
        <item x="32"/>
        <item x="33"/>
        <item x="34"/>
        <item x="12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17"/>
        <item x="55"/>
        <item x="56"/>
        <item x="57"/>
        <item x="58"/>
        <item x="59"/>
        <item x="60"/>
        <item x="61"/>
        <item x="62"/>
        <item x="63"/>
        <item x="64"/>
        <item x="3"/>
        <item x="65"/>
        <item x="66"/>
        <item x="67"/>
        <item x="68"/>
        <item x="69"/>
        <item x="70"/>
        <item x="71"/>
        <item x="72"/>
        <item x="73"/>
        <item x="74"/>
        <item x="4"/>
        <item x="75"/>
        <item x="76"/>
        <item x="77"/>
        <item x="78"/>
        <item x="79"/>
        <item x="80"/>
        <item x="81"/>
        <item x="82"/>
        <item x="83"/>
        <item x="84"/>
        <item x="5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numFmtId="14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hild Id" fld="0" subtotal="count" baseField="0" baseItem="9"/>
    <dataField name="Count of Parent Company ID" fld="1" subtotal="count" baseField="0" baseItem="1"/>
    <dataField name="Sum of Rev from Product A" fld="3" baseField="0" baseItem="0"/>
    <dataField name="Sum of Rev from Product B" fld="4" baseField="0" baseItem="0"/>
    <dataField name="Sum of Rev from Product C" fld="5" baseField="0" baseItem="0"/>
    <dataField name="Sum of Rev from Product 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537A1-EA61-4403-8673-FE3704D102F6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8" firstHeaderRow="1" firstDataRow="1" firstDataCol="1"/>
  <pivotFields count="4">
    <pivotField axis="axisRow" showAll="0">
      <items count="6">
        <item x="4"/>
        <item x="0"/>
        <item x="3"/>
        <item x="2"/>
        <item x="1"/>
        <item t="default"/>
      </items>
    </pivotField>
    <pivotField dataField="1" showAll="0"/>
    <pivotField showAll="0"/>
    <pivotField numFmtId="9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SD COUNT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A9789-54C2-4D1E-A394-3321740BA379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K33" firstHeaderRow="0" firstDataRow="1" firstDataCol="1"/>
  <pivotFields count="10">
    <pivotField showAll="0"/>
    <pivotField dataField="1" showAll="0">
      <items count="229">
        <item x="0"/>
        <item x="6"/>
        <item x="95"/>
        <item x="96"/>
        <item x="97"/>
        <item x="98"/>
        <item x="99"/>
        <item x="100"/>
        <item x="101"/>
        <item x="102"/>
        <item x="103"/>
        <item x="104"/>
        <item x="7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8"/>
        <item x="121"/>
        <item x="122"/>
        <item x="123"/>
        <item x="124"/>
        <item x="125"/>
        <item x="126"/>
        <item x="127"/>
        <item x="128"/>
        <item x="129"/>
        <item x="130"/>
        <item x="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0"/>
        <item x="151"/>
        <item x="152"/>
        <item x="153"/>
        <item x="154"/>
        <item x="155"/>
        <item x="156"/>
        <item x="157"/>
        <item x="158"/>
        <item x="159"/>
        <item x="160"/>
        <item x="11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3"/>
        <item x="181"/>
        <item x="182"/>
        <item x="183"/>
        <item x="184"/>
        <item x="185"/>
        <item x="186"/>
        <item x="187"/>
        <item x="188"/>
        <item x="189"/>
        <item x="190"/>
        <item x="1"/>
        <item x="14"/>
        <item x="191"/>
        <item x="192"/>
        <item x="193"/>
        <item x="194"/>
        <item x="195"/>
        <item x="196"/>
        <item x="197"/>
        <item x="198"/>
        <item x="199"/>
        <item x="200"/>
        <item x="15"/>
        <item x="201"/>
        <item x="202"/>
        <item x="203"/>
        <item x="204"/>
        <item x="205"/>
        <item x="206"/>
        <item x="207"/>
        <item x="208"/>
        <item x="209"/>
        <item x="210"/>
        <item x="16"/>
        <item x="211"/>
        <item x="212"/>
        <item x="213"/>
        <item x="214"/>
        <item x="215"/>
        <item x="216"/>
        <item x="217"/>
        <item x="218"/>
        <item x="219"/>
        <item x="220"/>
        <item x="18"/>
        <item x="221"/>
        <item x="222"/>
        <item x="223"/>
        <item x="224"/>
        <item x="225"/>
        <item x="226"/>
        <item x="19"/>
        <item x="20"/>
        <item x="21"/>
        <item x="22"/>
        <item x="23"/>
        <item x="24"/>
        <item x="2"/>
        <item x="25"/>
        <item x="26"/>
        <item x="27"/>
        <item x="28"/>
        <item x="29"/>
        <item x="30"/>
        <item x="31"/>
        <item x="32"/>
        <item x="33"/>
        <item x="34"/>
        <item x="12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17"/>
        <item x="55"/>
        <item x="56"/>
        <item x="57"/>
        <item x="58"/>
        <item x="59"/>
        <item x="60"/>
        <item x="61"/>
        <item x="62"/>
        <item x="63"/>
        <item x="64"/>
        <item x="3"/>
        <item x="65"/>
        <item x="66"/>
        <item x="67"/>
        <item x="68"/>
        <item x="69"/>
        <item x="70"/>
        <item x="71"/>
        <item x="72"/>
        <item x="73"/>
        <item x="74"/>
        <item x="4"/>
        <item x="75"/>
        <item x="76"/>
        <item x="77"/>
        <item x="78"/>
        <item x="79"/>
        <item x="80"/>
        <item x="81"/>
        <item x="82"/>
        <item x="83"/>
        <item x="84"/>
        <item x="5"/>
        <item x="85"/>
        <item x="86"/>
        <item x="87"/>
        <item x="88"/>
        <item x="89"/>
        <item x="90"/>
        <item x="91"/>
        <item x="92"/>
        <item x="93"/>
        <item x="94"/>
        <item x="22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2">
        <item x="30"/>
        <item x="0"/>
        <item x="16"/>
        <item x="24"/>
        <item x="15"/>
        <item x="20"/>
        <item x="4"/>
        <item x="2"/>
        <item x="10"/>
        <item x="27"/>
        <item x="23"/>
        <item x="22"/>
        <item x="18"/>
        <item x="13"/>
        <item x="26"/>
        <item x="21"/>
        <item x="9"/>
        <item x="12"/>
        <item x="1"/>
        <item x="6"/>
        <item x="17"/>
        <item x="7"/>
        <item x="11"/>
        <item x="28"/>
        <item x="3"/>
        <item x="29"/>
        <item x="5"/>
        <item x="25"/>
        <item x="19"/>
        <item x="8"/>
        <item x="14"/>
        <item t="default"/>
      </items>
    </pivotField>
    <pivotField showAll="0"/>
    <pivotField dataField="1" showAll="0"/>
  </pivotFields>
  <rowFields count="1">
    <field x="7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ys" fld="9" subtotal="count" baseField="0" baseItem="0"/>
    <dataField name="Count of Parent Company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C4D41-CAFB-41A5-8A72-B8ABB06AAEAB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F25" firstHeaderRow="0" firstDataRow="1" firstDataCol="1"/>
  <pivotFields count="7">
    <pivotField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0"/>
        <item x="3"/>
        <item x="2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ev from Product A" fld="1" baseField="0" baseItem="0"/>
    <dataField name="Sum of Rev from Product B" fld="2" baseField="0" baseItem="0"/>
    <dataField name="Sum of Rev from Product C" fld="3" baseField="0" baseItem="0"/>
    <dataField name="Sum of Rev from Product D" fld="4" baseField="0" baseItem="0"/>
    <dataField name="Sum of Total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310CC-2201-47EF-8A54-69ACD72D014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0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3"/>
        <item x="2"/>
        <item x="1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1"/>
  <sheetViews>
    <sheetView workbookViewId="0">
      <pane ySplit="1" topLeftCell="A2" activePane="bottomLeft" state="frozen"/>
      <selection pane="bottomLeft" activeCell="C12" sqref="C12:D12"/>
    </sheetView>
  </sheetViews>
  <sheetFormatPr defaultColWidth="14.42578125" defaultRowHeight="15" customHeight="1" x14ac:dyDescent="0.2"/>
  <cols>
    <col min="1" max="1" width="4.5703125" customWidth="1"/>
    <col min="2" max="2" width="49.140625" customWidth="1"/>
    <col min="3" max="3" width="52.5703125" customWidth="1"/>
    <col min="4" max="4" width="54" customWidth="1"/>
    <col min="5" max="5" width="17.7109375" customWidth="1"/>
  </cols>
  <sheetData>
    <row r="1" spans="1:5" x14ac:dyDescent="0.2">
      <c r="A1" s="1" t="s">
        <v>0</v>
      </c>
      <c r="B1" s="2" t="s">
        <v>1</v>
      </c>
      <c r="C1" s="1" t="s">
        <v>2</v>
      </c>
      <c r="D1" s="1" t="s">
        <v>3</v>
      </c>
    </row>
    <row r="2" spans="1:5" ht="12.75" customHeight="1" x14ac:dyDescent="0.2">
      <c r="A2" s="3">
        <v>1</v>
      </c>
      <c r="B2" s="101" t="s">
        <v>4</v>
      </c>
      <c r="C2" s="102"/>
      <c r="D2" s="103"/>
    </row>
    <row r="3" spans="1:5" ht="12.75" customHeight="1" x14ac:dyDescent="0.2">
      <c r="A3" s="4">
        <v>1.1000000000000001</v>
      </c>
      <c r="B3" s="5" t="s">
        <v>5</v>
      </c>
      <c r="C3" s="104" t="s">
        <v>489</v>
      </c>
      <c r="D3" s="105"/>
    </row>
    <row r="4" spans="1:5" ht="12.75" customHeight="1" x14ac:dyDescent="0.2">
      <c r="A4" s="4">
        <v>1.2</v>
      </c>
      <c r="B4" s="5" t="s">
        <v>6</v>
      </c>
      <c r="C4" s="104" t="s">
        <v>490</v>
      </c>
      <c r="D4" s="105"/>
    </row>
    <row r="5" spans="1:5" ht="12.75" customHeight="1" x14ac:dyDescent="0.2">
      <c r="A5" s="3">
        <v>2</v>
      </c>
      <c r="B5" s="101" t="s">
        <v>7</v>
      </c>
      <c r="C5" s="102"/>
      <c r="D5" s="103"/>
    </row>
    <row r="6" spans="1:5" ht="12.75" x14ac:dyDescent="0.2">
      <c r="A6" s="4">
        <v>2.1</v>
      </c>
      <c r="B6" s="6" t="s">
        <v>8</v>
      </c>
      <c r="C6" s="51">
        <f>'Analysis-2.3'!$F$229/'Analysis-2.3'!$A$229</f>
        <v>563.94255506607931</v>
      </c>
      <c r="D6" s="83" t="s">
        <v>557</v>
      </c>
      <c r="E6" s="49"/>
    </row>
    <row r="7" spans="1:5" ht="38.25" x14ac:dyDescent="0.2">
      <c r="A7" s="4">
        <v>2.2000000000000002</v>
      </c>
      <c r="B7" s="6" t="s">
        <v>9</v>
      </c>
      <c r="C7" s="50">
        <f>'Analysis-2.2'!I2</f>
        <v>652.03227777777795</v>
      </c>
      <c r="D7" s="5" t="s">
        <v>558</v>
      </c>
      <c r="E7" t="s">
        <v>559</v>
      </c>
    </row>
    <row r="8" spans="1:5" ht="25.5" x14ac:dyDescent="0.2">
      <c r="A8" s="4">
        <v>2.2999999999999998</v>
      </c>
      <c r="B8" s="6" t="s">
        <v>10</v>
      </c>
      <c r="C8" s="45" t="s">
        <v>478</v>
      </c>
      <c r="D8" s="5"/>
    </row>
    <row r="9" spans="1:5" ht="25.5" x14ac:dyDescent="0.2">
      <c r="A9" s="4">
        <v>2.4</v>
      </c>
      <c r="B9" s="6" t="s">
        <v>11</v>
      </c>
      <c r="C9" s="17">
        <v>135</v>
      </c>
      <c r="D9" s="5"/>
    </row>
    <row r="10" spans="1:5" ht="12.75" customHeight="1" x14ac:dyDescent="0.2">
      <c r="A10" s="7">
        <v>3</v>
      </c>
      <c r="B10" s="101" t="s">
        <v>12</v>
      </c>
      <c r="C10" s="102"/>
      <c r="D10" s="103"/>
    </row>
    <row r="11" spans="1:5" ht="38.25" x14ac:dyDescent="0.2">
      <c r="A11" s="4">
        <v>3.1</v>
      </c>
      <c r="B11" s="73" t="s">
        <v>509</v>
      </c>
      <c r="C11" s="98" t="s">
        <v>560</v>
      </c>
      <c r="D11" s="99"/>
    </row>
    <row r="12" spans="1:5" ht="12.75" customHeight="1" x14ac:dyDescent="0.2">
      <c r="A12" s="4">
        <v>3.2</v>
      </c>
      <c r="B12" s="6" t="s">
        <v>14</v>
      </c>
      <c r="C12" s="100" t="s">
        <v>13</v>
      </c>
      <c r="D12" s="99"/>
    </row>
    <row r="13" spans="1:5" ht="12.75" x14ac:dyDescent="0.2">
      <c r="A13" s="4">
        <v>3.3</v>
      </c>
      <c r="B13" s="6"/>
      <c r="C13" s="100" t="s">
        <v>13</v>
      </c>
      <c r="D13" s="99"/>
    </row>
    <row r="14" spans="1:5" ht="12.75" customHeight="1" x14ac:dyDescent="0.2">
      <c r="A14" s="8"/>
      <c r="B14" s="9"/>
      <c r="C14" s="8"/>
      <c r="D14" s="8"/>
    </row>
    <row r="15" spans="1:5" ht="12.75" customHeight="1" x14ac:dyDescent="0.2">
      <c r="A15" s="8"/>
      <c r="B15" s="9"/>
      <c r="C15" s="8"/>
      <c r="D15" s="10"/>
    </row>
    <row r="16" spans="1:5" ht="12.75" customHeight="1" x14ac:dyDescent="0.2">
      <c r="A16" s="8"/>
      <c r="C16" s="8"/>
      <c r="D16" s="10"/>
    </row>
    <row r="17" spans="1:4" ht="12.75" customHeight="1" x14ac:dyDescent="0.2">
      <c r="A17" s="8"/>
      <c r="B17" s="9"/>
      <c r="C17" s="8"/>
      <c r="D17" s="8"/>
    </row>
    <row r="18" spans="1:4" ht="12.75" customHeight="1" x14ac:dyDescent="0.2">
      <c r="A18" s="8"/>
      <c r="B18" s="9"/>
      <c r="C18" s="11"/>
      <c r="D18" s="8"/>
    </row>
    <row r="19" spans="1:4" ht="12.75" customHeight="1" x14ac:dyDescent="0.2">
      <c r="A19" s="8"/>
      <c r="B19" s="9"/>
      <c r="C19" s="8"/>
      <c r="D19" s="8"/>
    </row>
    <row r="20" spans="1:4" ht="12.75" customHeight="1" x14ac:dyDescent="0.2">
      <c r="A20" s="8"/>
      <c r="B20" s="9"/>
      <c r="C20" s="8"/>
      <c r="D20" s="8"/>
    </row>
    <row r="21" spans="1:4" ht="12.75" customHeight="1" x14ac:dyDescent="0.2">
      <c r="A21" s="8"/>
      <c r="B21" s="9"/>
      <c r="C21" s="8"/>
      <c r="D21" s="8"/>
    </row>
    <row r="22" spans="1:4" ht="12.75" customHeight="1" x14ac:dyDescent="0.2">
      <c r="A22" s="8"/>
      <c r="B22" s="9"/>
      <c r="C22" s="8"/>
      <c r="D22" s="8"/>
    </row>
    <row r="23" spans="1:4" ht="12.75" customHeight="1" x14ac:dyDescent="0.2">
      <c r="A23" s="8"/>
      <c r="B23" s="9"/>
      <c r="C23" s="8"/>
      <c r="D23" s="8"/>
    </row>
    <row r="24" spans="1:4" ht="12.75" customHeight="1" x14ac:dyDescent="0.2">
      <c r="A24" s="8"/>
      <c r="B24" s="9"/>
      <c r="C24" s="8"/>
      <c r="D24" s="8"/>
    </row>
    <row r="25" spans="1:4" ht="12.75" customHeight="1" x14ac:dyDescent="0.2">
      <c r="A25" s="8"/>
      <c r="B25" s="9"/>
      <c r="C25" s="8"/>
      <c r="D25" s="8"/>
    </row>
    <row r="26" spans="1:4" ht="12.75" customHeight="1" x14ac:dyDescent="0.2">
      <c r="A26" s="8"/>
      <c r="B26" s="9"/>
      <c r="C26" s="8"/>
      <c r="D26" s="8"/>
    </row>
    <row r="27" spans="1:4" ht="12.75" customHeight="1" x14ac:dyDescent="0.2">
      <c r="A27" s="8"/>
      <c r="B27" s="9"/>
      <c r="C27" s="8"/>
      <c r="D27" s="8"/>
    </row>
    <row r="28" spans="1:4" ht="12.75" customHeight="1" x14ac:dyDescent="0.2">
      <c r="A28" s="8"/>
      <c r="B28" s="9"/>
      <c r="C28" s="8"/>
      <c r="D28" s="8"/>
    </row>
    <row r="29" spans="1:4" ht="12.75" customHeight="1" x14ac:dyDescent="0.2">
      <c r="A29" s="8"/>
      <c r="B29" s="9"/>
      <c r="C29" s="8"/>
      <c r="D29" s="8"/>
    </row>
    <row r="30" spans="1:4" ht="12.75" customHeight="1" x14ac:dyDescent="0.2">
      <c r="A30" s="8"/>
      <c r="B30" s="9"/>
      <c r="C30" s="8"/>
      <c r="D30" s="8"/>
    </row>
    <row r="31" spans="1:4" ht="12.75" customHeight="1" x14ac:dyDescent="0.2">
      <c r="A31" s="8"/>
      <c r="B31" s="9"/>
      <c r="C31" s="8"/>
      <c r="D31" s="8"/>
    </row>
    <row r="32" spans="1:4" ht="12.75" customHeight="1" x14ac:dyDescent="0.2">
      <c r="A32" s="8"/>
      <c r="B32" s="9"/>
      <c r="C32" s="8"/>
      <c r="D32" s="8"/>
    </row>
    <row r="33" spans="1:4" ht="12.75" customHeight="1" x14ac:dyDescent="0.2">
      <c r="A33" s="8"/>
      <c r="B33" s="9"/>
      <c r="C33" s="8"/>
      <c r="D33" s="8"/>
    </row>
    <row r="34" spans="1:4" ht="12.75" customHeight="1" x14ac:dyDescent="0.2">
      <c r="A34" s="8"/>
      <c r="B34" s="9"/>
      <c r="C34" s="8"/>
      <c r="D34" s="8"/>
    </row>
    <row r="35" spans="1:4" ht="12.75" customHeight="1" x14ac:dyDescent="0.2">
      <c r="A35" s="8"/>
      <c r="B35" s="9"/>
      <c r="C35" s="8"/>
      <c r="D35" s="8"/>
    </row>
    <row r="36" spans="1:4" ht="12.75" customHeight="1" x14ac:dyDescent="0.2">
      <c r="A36" s="8"/>
      <c r="B36" s="9"/>
      <c r="C36" s="8"/>
      <c r="D36" s="8"/>
    </row>
    <row r="37" spans="1:4" ht="12.75" customHeight="1" x14ac:dyDescent="0.2">
      <c r="A37" s="8"/>
      <c r="B37" s="9"/>
      <c r="C37" s="8"/>
      <c r="D37" s="8"/>
    </row>
    <row r="38" spans="1:4" ht="12.75" customHeight="1" x14ac:dyDescent="0.2">
      <c r="A38" s="8"/>
      <c r="B38" s="9"/>
      <c r="C38" s="8"/>
      <c r="D38" s="8"/>
    </row>
    <row r="39" spans="1:4" ht="12.75" customHeight="1" x14ac:dyDescent="0.2">
      <c r="A39" s="8"/>
      <c r="B39" s="9"/>
      <c r="C39" s="8"/>
      <c r="D39" s="8"/>
    </row>
    <row r="40" spans="1:4" ht="12.75" customHeight="1" x14ac:dyDescent="0.2">
      <c r="A40" s="8"/>
      <c r="B40" s="9"/>
      <c r="C40" s="8"/>
      <c r="D40" s="8"/>
    </row>
    <row r="41" spans="1:4" ht="12.75" customHeight="1" x14ac:dyDescent="0.2">
      <c r="A41" s="8"/>
      <c r="B41" s="9"/>
      <c r="C41" s="8"/>
      <c r="D41" s="8"/>
    </row>
    <row r="42" spans="1:4" ht="12.75" customHeight="1" x14ac:dyDescent="0.2">
      <c r="A42" s="8"/>
      <c r="B42" s="9"/>
      <c r="C42" s="8"/>
      <c r="D42" s="8"/>
    </row>
    <row r="43" spans="1:4" ht="12.75" customHeight="1" x14ac:dyDescent="0.2">
      <c r="A43" s="8"/>
      <c r="B43" s="9"/>
      <c r="C43" s="8"/>
      <c r="D43" s="8"/>
    </row>
    <row r="44" spans="1:4" ht="12.75" customHeight="1" x14ac:dyDescent="0.2">
      <c r="A44" s="8"/>
      <c r="B44" s="9"/>
      <c r="C44" s="8"/>
      <c r="D44" s="8"/>
    </row>
    <row r="45" spans="1:4" ht="12.75" customHeight="1" x14ac:dyDescent="0.2">
      <c r="A45" s="8"/>
      <c r="B45" s="9"/>
      <c r="C45" s="8"/>
      <c r="D45" s="8"/>
    </row>
    <row r="46" spans="1:4" ht="12.75" customHeight="1" x14ac:dyDescent="0.2">
      <c r="A46" s="8"/>
      <c r="B46" s="9"/>
      <c r="C46" s="8"/>
      <c r="D46" s="8"/>
    </row>
    <row r="47" spans="1:4" ht="12.75" customHeight="1" x14ac:dyDescent="0.2">
      <c r="A47" s="8"/>
      <c r="B47" s="9"/>
      <c r="C47" s="8"/>
      <c r="D47" s="8"/>
    </row>
    <row r="48" spans="1:4" ht="12.75" customHeight="1" x14ac:dyDescent="0.2">
      <c r="A48" s="8"/>
      <c r="B48" s="9"/>
      <c r="C48" s="8"/>
      <c r="D48" s="8"/>
    </row>
    <row r="49" spans="1:4" ht="12.75" customHeight="1" x14ac:dyDescent="0.2">
      <c r="A49" s="8"/>
      <c r="B49" s="9"/>
      <c r="C49" s="8"/>
      <c r="D49" s="8"/>
    </row>
    <row r="50" spans="1:4" ht="12.75" customHeight="1" x14ac:dyDescent="0.2">
      <c r="A50" s="8"/>
      <c r="B50" s="9"/>
      <c r="C50" s="8"/>
      <c r="D50" s="8"/>
    </row>
    <row r="51" spans="1:4" ht="12.75" customHeight="1" x14ac:dyDescent="0.2">
      <c r="A51" s="8"/>
      <c r="B51" s="9"/>
      <c r="C51" s="8"/>
      <c r="D51" s="8"/>
    </row>
    <row r="52" spans="1:4" ht="12.75" customHeight="1" x14ac:dyDescent="0.2">
      <c r="A52" s="8"/>
      <c r="B52" s="9"/>
      <c r="C52" s="8"/>
      <c r="D52" s="8"/>
    </row>
    <row r="53" spans="1:4" ht="12.75" customHeight="1" x14ac:dyDescent="0.2">
      <c r="A53" s="8"/>
      <c r="B53" s="9"/>
      <c r="C53" s="8"/>
      <c r="D53" s="8"/>
    </row>
    <row r="54" spans="1:4" ht="12.75" customHeight="1" x14ac:dyDescent="0.2">
      <c r="A54" s="8"/>
      <c r="B54" s="9"/>
      <c r="C54" s="8"/>
      <c r="D54" s="8"/>
    </row>
    <row r="55" spans="1:4" ht="12.75" customHeight="1" x14ac:dyDescent="0.2">
      <c r="A55" s="8"/>
      <c r="B55" s="9"/>
      <c r="C55" s="8"/>
      <c r="D55" s="8"/>
    </row>
    <row r="56" spans="1:4" ht="12.75" customHeight="1" x14ac:dyDescent="0.2">
      <c r="A56" s="8"/>
      <c r="B56" s="9"/>
      <c r="C56" s="8"/>
      <c r="D56" s="8"/>
    </row>
    <row r="57" spans="1:4" ht="12.75" customHeight="1" x14ac:dyDescent="0.2">
      <c r="A57" s="8"/>
      <c r="B57" s="9"/>
      <c r="C57" s="8"/>
      <c r="D57" s="8"/>
    </row>
    <row r="58" spans="1:4" ht="12.75" customHeight="1" x14ac:dyDescent="0.2">
      <c r="A58" s="8"/>
      <c r="B58" s="9"/>
      <c r="C58" s="8"/>
      <c r="D58" s="8"/>
    </row>
    <row r="59" spans="1:4" ht="12.75" customHeight="1" x14ac:dyDescent="0.2">
      <c r="A59" s="8"/>
      <c r="B59" s="9"/>
      <c r="C59" s="8"/>
      <c r="D59" s="8"/>
    </row>
    <row r="60" spans="1:4" ht="12.75" customHeight="1" x14ac:dyDescent="0.2">
      <c r="A60" s="8"/>
      <c r="B60" s="9"/>
      <c r="C60" s="8"/>
      <c r="D60" s="8"/>
    </row>
    <row r="61" spans="1:4" ht="12.75" customHeight="1" x14ac:dyDescent="0.2">
      <c r="A61" s="8"/>
      <c r="B61" s="9"/>
      <c r="C61" s="8"/>
      <c r="D61" s="8"/>
    </row>
    <row r="62" spans="1:4" ht="12.75" customHeight="1" x14ac:dyDescent="0.2">
      <c r="A62" s="8"/>
      <c r="B62" s="9"/>
      <c r="C62" s="8"/>
      <c r="D62" s="8"/>
    </row>
    <row r="63" spans="1:4" ht="12.75" customHeight="1" x14ac:dyDescent="0.2">
      <c r="A63" s="8"/>
      <c r="B63" s="9"/>
      <c r="C63" s="8"/>
      <c r="D63" s="8"/>
    </row>
    <row r="64" spans="1:4" ht="12.75" customHeight="1" x14ac:dyDescent="0.2">
      <c r="A64" s="8"/>
      <c r="B64" s="9"/>
      <c r="C64" s="8"/>
      <c r="D64" s="8"/>
    </row>
    <row r="65" spans="1:4" ht="12.75" customHeight="1" x14ac:dyDescent="0.2">
      <c r="A65" s="8"/>
      <c r="B65" s="9"/>
      <c r="C65" s="8"/>
      <c r="D65" s="8"/>
    </row>
    <row r="66" spans="1:4" ht="12.75" customHeight="1" x14ac:dyDescent="0.2">
      <c r="A66" s="8"/>
      <c r="B66" s="9"/>
      <c r="C66" s="8"/>
      <c r="D66" s="8"/>
    </row>
    <row r="67" spans="1:4" ht="12.75" customHeight="1" x14ac:dyDescent="0.2">
      <c r="A67" s="8"/>
      <c r="B67" s="9"/>
      <c r="C67" s="8"/>
      <c r="D67" s="8"/>
    </row>
    <row r="68" spans="1:4" ht="12.75" customHeight="1" x14ac:dyDescent="0.2">
      <c r="A68" s="8"/>
      <c r="B68" s="9"/>
      <c r="C68" s="8"/>
      <c r="D68" s="8"/>
    </row>
    <row r="69" spans="1:4" ht="12.75" customHeight="1" x14ac:dyDescent="0.2">
      <c r="A69" s="8"/>
      <c r="B69" s="9"/>
      <c r="C69" s="8"/>
      <c r="D69" s="8"/>
    </row>
    <row r="70" spans="1:4" ht="12.75" customHeight="1" x14ac:dyDescent="0.2">
      <c r="A70" s="8"/>
      <c r="B70" s="9"/>
      <c r="C70" s="8"/>
      <c r="D70" s="8"/>
    </row>
    <row r="71" spans="1:4" ht="12.75" customHeight="1" x14ac:dyDescent="0.2">
      <c r="A71" s="8"/>
      <c r="B71" s="9"/>
      <c r="C71" s="8"/>
      <c r="D71" s="8"/>
    </row>
    <row r="72" spans="1:4" ht="12.75" customHeight="1" x14ac:dyDescent="0.2">
      <c r="A72" s="8"/>
      <c r="B72" s="9"/>
      <c r="C72" s="8"/>
      <c r="D72" s="8"/>
    </row>
    <row r="73" spans="1:4" ht="12.75" customHeight="1" x14ac:dyDescent="0.2">
      <c r="A73" s="8"/>
      <c r="B73" s="9"/>
      <c r="C73" s="8"/>
      <c r="D73" s="8"/>
    </row>
    <row r="74" spans="1:4" ht="12.75" customHeight="1" x14ac:dyDescent="0.2">
      <c r="A74" s="8"/>
      <c r="B74" s="9"/>
      <c r="C74" s="8"/>
      <c r="D74" s="8"/>
    </row>
    <row r="75" spans="1:4" ht="12.75" customHeight="1" x14ac:dyDescent="0.2">
      <c r="A75" s="8"/>
      <c r="B75" s="9"/>
      <c r="C75" s="8"/>
      <c r="D75" s="8"/>
    </row>
    <row r="76" spans="1:4" ht="12.75" customHeight="1" x14ac:dyDescent="0.2">
      <c r="A76" s="8"/>
      <c r="B76" s="9"/>
      <c r="C76" s="8"/>
      <c r="D76" s="8"/>
    </row>
    <row r="77" spans="1:4" ht="12.75" customHeight="1" x14ac:dyDescent="0.2">
      <c r="A77" s="8"/>
      <c r="B77" s="9"/>
      <c r="C77" s="8"/>
      <c r="D77" s="8"/>
    </row>
    <row r="78" spans="1:4" ht="12.75" customHeight="1" x14ac:dyDescent="0.2">
      <c r="A78" s="8"/>
      <c r="B78" s="9"/>
      <c r="C78" s="8"/>
      <c r="D78" s="8"/>
    </row>
    <row r="79" spans="1:4" ht="12.75" customHeight="1" x14ac:dyDescent="0.2">
      <c r="A79" s="8"/>
      <c r="B79" s="9"/>
      <c r="C79" s="8"/>
      <c r="D79" s="8"/>
    </row>
    <row r="80" spans="1:4" ht="12.75" customHeight="1" x14ac:dyDescent="0.2">
      <c r="A80" s="8"/>
      <c r="B80" s="9"/>
      <c r="C80" s="8"/>
      <c r="D80" s="8"/>
    </row>
    <row r="81" spans="1:4" ht="12.75" customHeight="1" x14ac:dyDescent="0.2">
      <c r="A81" s="8"/>
      <c r="B81" s="9"/>
      <c r="C81" s="8"/>
      <c r="D81" s="8"/>
    </row>
    <row r="82" spans="1:4" ht="12.75" customHeight="1" x14ac:dyDescent="0.2">
      <c r="A82" s="8"/>
      <c r="B82" s="9"/>
      <c r="C82" s="8"/>
      <c r="D82" s="8"/>
    </row>
    <row r="83" spans="1:4" ht="12.75" customHeight="1" x14ac:dyDescent="0.2">
      <c r="A83" s="8"/>
      <c r="B83" s="9"/>
      <c r="C83" s="8"/>
      <c r="D83" s="8"/>
    </row>
    <row r="84" spans="1:4" ht="12.75" customHeight="1" x14ac:dyDescent="0.2">
      <c r="A84" s="8"/>
      <c r="B84" s="9"/>
      <c r="C84" s="8"/>
      <c r="D84" s="8"/>
    </row>
    <row r="85" spans="1:4" ht="12.75" customHeight="1" x14ac:dyDescent="0.2">
      <c r="A85" s="8"/>
      <c r="B85" s="9"/>
      <c r="C85" s="8"/>
      <c r="D85" s="8"/>
    </row>
    <row r="86" spans="1:4" ht="12.75" customHeight="1" x14ac:dyDescent="0.2">
      <c r="A86" s="8"/>
      <c r="B86" s="9"/>
      <c r="C86" s="8"/>
      <c r="D86" s="8"/>
    </row>
    <row r="87" spans="1:4" ht="12.75" customHeight="1" x14ac:dyDescent="0.2">
      <c r="A87" s="8"/>
      <c r="B87" s="9"/>
      <c r="C87" s="8"/>
      <c r="D87" s="8"/>
    </row>
    <row r="88" spans="1:4" ht="12.75" customHeight="1" x14ac:dyDescent="0.2">
      <c r="A88" s="8"/>
      <c r="B88" s="9"/>
      <c r="C88" s="8"/>
      <c r="D88" s="8"/>
    </row>
    <row r="89" spans="1:4" ht="12.75" customHeight="1" x14ac:dyDescent="0.2">
      <c r="A89" s="8"/>
      <c r="B89" s="9"/>
      <c r="C89" s="8"/>
      <c r="D89" s="8"/>
    </row>
    <row r="90" spans="1:4" ht="12.75" customHeight="1" x14ac:dyDescent="0.2">
      <c r="A90" s="8"/>
      <c r="B90" s="9"/>
      <c r="C90" s="8"/>
      <c r="D90" s="8"/>
    </row>
    <row r="91" spans="1:4" ht="12.75" customHeight="1" x14ac:dyDescent="0.2">
      <c r="A91" s="8"/>
      <c r="B91" s="9"/>
      <c r="C91" s="8"/>
      <c r="D91" s="8"/>
    </row>
    <row r="92" spans="1:4" ht="12.75" customHeight="1" x14ac:dyDescent="0.2">
      <c r="A92" s="8"/>
      <c r="B92" s="9"/>
      <c r="C92" s="8"/>
      <c r="D92" s="8"/>
    </row>
    <row r="93" spans="1:4" ht="12.75" customHeight="1" x14ac:dyDescent="0.2">
      <c r="A93" s="8"/>
      <c r="B93" s="9"/>
      <c r="C93" s="8"/>
      <c r="D93" s="8"/>
    </row>
    <row r="94" spans="1:4" ht="12.75" customHeight="1" x14ac:dyDescent="0.2">
      <c r="A94" s="8"/>
      <c r="B94" s="9"/>
      <c r="C94" s="8"/>
      <c r="D94" s="8"/>
    </row>
    <row r="95" spans="1:4" ht="12.75" customHeight="1" x14ac:dyDescent="0.2">
      <c r="A95" s="8"/>
      <c r="B95" s="9"/>
      <c r="C95" s="8"/>
      <c r="D95" s="8"/>
    </row>
    <row r="96" spans="1:4" ht="12.75" customHeight="1" x14ac:dyDescent="0.2">
      <c r="A96" s="8"/>
      <c r="B96" s="9"/>
      <c r="C96" s="8"/>
      <c r="D96" s="8"/>
    </row>
    <row r="97" spans="1:4" ht="12.75" customHeight="1" x14ac:dyDescent="0.2">
      <c r="A97" s="8"/>
      <c r="B97" s="9"/>
      <c r="C97" s="8"/>
      <c r="D97" s="8"/>
    </row>
    <row r="98" spans="1:4" ht="12.75" customHeight="1" x14ac:dyDescent="0.2">
      <c r="A98" s="8"/>
      <c r="B98" s="9"/>
      <c r="C98" s="8"/>
      <c r="D98" s="8"/>
    </row>
    <row r="99" spans="1:4" ht="12.75" customHeight="1" x14ac:dyDescent="0.2">
      <c r="A99" s="8"/>
      <c r="B99" s="9"/>
      <c r="C99" s="8"/>
      <c r="D99" s="8"/>
    </row>
    <row r="100" spans="1:4" ht="12.75" customHeight="1" x14ac:dyDescent="0.2">
      <c r="A100" s="8"/>
      <c r="B100" s="9"/>
      <c r="C100" s="8"/>
      <c r="D100" s="8"/>
    </row>
    <row r="101" spans="1:4" ht="12.75" customHeight="1" x14ac:dyDescent="0.2">
      <c r="A101" s="8"/>
      <c r="B101" s="9"/>
      <c r="C101" s="8"/>
      <c r="D101" s="8"/>
    </row>
    <row r="102" spans="1:4" ht="12.75" customHeight="1" x14ac:dyDescent="0.2">
      <c r="A102" s="8"/>
      <c r="B102" s="9"/>
      <c r="C102" s="8"/>
      <c r="D102" s="8"/>
    </row>
    <row r="103" spans="1:4" ht="12.75" customHeight="1" x14ac:dyDescent="0.2">
      <c r="A103" s="8"/>
      <c r="B103" s="9"/>
      <c r="C103" s="8"/>
      <c r="D103" s="8"/>
    </row>
    <row r="104" spans="1:4" ht="12.75" customHeight="1" x14ac:dyDescent="0.2">
      <c r="A104" s="8"/>
      <c r="B104" s="9"/>
      <c r="C104" s="8"/>
      <c r="D104" s="8"/>
    </row>
    <row r="105" spans="1:4" ht="12.75" customHeight="1" x14ac:dyDescent="0.2">
      <c r="A105" s="8"/>
      <c r="B105" s="9"/>
      <c r="C105" s="8"/>
      <c r="D105" s="8"/>
    </row>
    <row r="106" spans="1:4" ht="12.75" customHeight="1" x14ac:dyDescent="0.2">
      <c r="A106" s="8"/>
      <c r="B106" s="9"/>
      <c r="C106" s="8"/>
      <c r="D106" s="8"/>
    </row>
    <row r="107" spans="1:4" ht="12.75" customHeight="1" x14ac:dyDescent="0.2">
      <c r="A107" s="8"/>
      <c r="B107" s="9"/>
      <c r="C107" s="8"/>
      <c r="D107" s="8"/>
    </row>
    <row r="108" spans="1:4" ht="12.75" customHeight="1" x14ac:dyDescent="0.2">
      <c r="A108" s="8"/>
      <c r="B108" s="9"/>
      <c r="C108" s="8"/>
      <c r="D108" s="8"/>
    </row>
    <row r="109" spans="1:4" ht="12.75" customHeight="1" x14ac:dyDescent="0.2">
      <c r="A109" s="8"/>
      <c r="B109" s="9"/>
      <c r="C109" s="8"/>
      <c r="D109" s="8"/>
    </row>
    <row r="110" spans="1:4" ht="12.75" customHeight="1" x14ac:dyDescent="0.2">
      <c r="A110" s="8"/>
      <c r="B110" s="9"/>
      <c r="C110" s="8"/>
      <c r="D110" s="8"/>
    </row>
    <row r="111" spans="1:4" ht="12.75" customHeight="1" x14ac:dyDescent="0.2">
      <c r="A111" s="8"/>
      <c r="B111" s="9"/>
      <c r="C111" s="8"/>
      <c r="D111" s="8"/>
    </row>
    <row r="112" spans="1:4" ht="12.75" customHeight="1" x14ac:dyDescent="0.2">
      <c r="A112" s="8"/>
      <c r="B112" s="9"/>
      <c r="C112" s="8"/>
      <c r="D112" s="8"/>
    </row>
    <row r="113" spans="1:4" ht="12.75" customHeight="1" x14ac:dyDescent="0.2">
      <c r="A113" s="8"/>
      <c r="B113" s="9"/>
      <c r="C113" s="8"/>
      <c r="D113" s="8"/>
    </row>
    <row r="114" spans="1:4" ht="12.75" customHeight="1" x14ac:dyDescent="0.2">
      <c r="A114" s="8"/>
      <c r="B114" s="9"/>
      <c r="C114" s="8"/>
      <c r="D114" s="8"/>
    </row>
    <row r="115" spans="1:4" ht="12.75" customHeight="1" x14ac:dyDescent="0.2">
      <c r="A115" s="8"/>
      <c r="B115" s="9"/>
      <c r="C115" s="8"/>
      <c r="D115" s="8"/>
    </row>
    <row r="116" spans="1:4" ht="12.75" customHeight="1" x14ac:dyDescent="0.2">
      <c r="A116" s="8"/>
      <c r="B116" s="9"/>
      <c r="C116" s="8"/>
      <c r="D116" s="8"/>
    </row>
    <row r="117" spans="1:4" ht="12.75" customHeight="1" x14ac:dyDescent="0.2">
      <c r="A117" s="8"/>
      <c r="B117" s="9"/>
      <c r="C117" s="8"/>
      <c r="D117" s="8"/>
    </row>
    <row r="118" spans="1:4" ht="12.75" customHeight="1" x14ac:dyDescent="0.2">
      <c r="A118" s="8"/>
      <c r="B118" s="9"/>
      <c r="C118" s="8"/>
      <c r="D118" s="8"/>
    </row>
    <row r="119" spans="1:4" ht="12.75" customHeight="1" x14ac:dyDescent="0.2">
      <c r="A119" s="8"/>
      <c r="B119" s="9"/>
      <c r="C119" s="8"/>
      <c r="D119" s="8"/>
    </row>
    <row r="120" spans="1:4" ht="12.75" customHeight="1" x14ac:dyDescent="0.2">
      <c r="A120" s="8"/>
      <c r="B120" s="9"/>
      <c r="C120" s="8"/>
      <c r="D120" s="8"/>
    </row>
    <row r="121" spans="1:4" ht="12.75" customHeight="1" x14ac:dyDescent="0.2">
      <c r="A121" s="8"/>
      <c r="B121" s="9"/>
      <c r="C121" s="8"/>
      <c r="D121" s="8"/>
    </row>
    <row r="122" spans="1:4" ht="12.75" customHeight="1" x14ac:dyDescent="0.2">
      <c r="A122" s="8"/>
      <c r="B122" s="9"/>
      <c r="C122" s="8"/>
      <c r="D122" s="8"/>
    </row>
    <row r="123" spans="1:4" ht="12.75" customHeight="1" x14ac:dyDescent="0.2">
      <c r="A123" s="8"/>
      <c r="B123" s="9"/>
      <c r="C123" s="8"/>
      <c r="D123" s="8"/>
    </row>
    <row r="124" spans="1:4" ht="12.75" customHeight="1" x14ac:dyDescent="0.2">
      <c r="A124" s="8"/>
      <c r="B124" s="9"/>
      <c r="C124" s="8"/>
      <c r="D124" s="8"/>
    </row>
    <row r="125" spans="1:4" ht="12.75" customHeight="1" x14ac:dyDescent="0.2">
      <c r="A125" s="8"/>
      <c r="B125" s="9"/>
      <c r="C125" s="8"/>
      <c r="D125" s="8"/>
    </row>
    <row r="126" spans="1:4" ht="12.75" customHeight="1" x14ac:dyDescent="0.2">
      <c r="A126" s="8"/>
      <c r="B126" s="9"/>
      <c r="C126" s="8"/>
      <c r="D126" s="8"/>
    </row>
    <row r="127" spans="1:4" ht="12.75" customHeight="1" x14ac:dyDescent="0.2">
      <c r="A127" s="8"/>
      <c r="B127" s="9"/>
      <c r="C127" s="8"/>
      <c r="D127" s="8"/>
    </row>
    <row r="128" spans="1:4" ht="12.75" customHeight="1" x14ac:dyDescent="0.2">
      <c r="A128" s="8"/>
      <c r="B128" s="9"/>
      <c r="C128" s="8"/>
      <c r="D128" s="8"/>
    </row>
    <row r="129" spans="1:4" ht="12.75" customHeight="1" x14ac:dyDescent="0.2">
      <c r="A129" s="8"/>
      <c r="B129" s="9"/>
      <c r="C129" s="8"/>
      <c r="D129" s="8"/>
    </row>
    <row r="130" spans="1:4" ht="12.75" customHeight="1" x14ac:dyDescent="0.2">
      <c r="A130" s="8"/>
      <c r="B130" s="9"/>
      <c r="C130" s="8"/>
      <c r="D130" s="8"/>
    </row>
    <row r="131" spans="1:4" ht="12.75" customHeight="1" x14ac:dyDescent="0.2">
      <c r="A131" s="8"/>
      <c r="B131" s="9"/>
      <c r="C131" s="8"/>
      <c r="D131" s="8"/>
    </row>
    <row r="132" spans="1:4" ht="12.75" customHeight="1" x14ac:dyDescent="0.2">
      <c r="A132" s="8"/>
      <c r="B132" s="9"/>
      <c r="C132" s="8"/>
      <c r="D132" s="8"/>
    </row>
    <row r="133" spans="1:4" ht="12.75" customHeight="1" x14ac:dyDescent="0.2">
      <c r="A133" s="8"/>
      <c r="B133" s="9"/>
      <c r="C133" s="8"/>
      <c r="D133" s="8"/>
    </row>
    <row r="134" spans="1:4" ht="12.75" customHeight="1" x14ac:dyDescent="0.2">
      <c r="A134" s="8"/>
      <c r="B134" s="9"/>
      <c r="C134" s="8"/>
      <c r="D134" s="8"/>
    </row>
    <row r="135" spans="1:4" ht="12.75" customHeight="1" x14ac:dyDescent="0.2">
      <c r="A135" s="8"/>
      <c r="B135" s="9"/>
      <c r="C135" s="8"/>
      <c r="D135" s="8"/>
    </row>
    <row r="136" spans="1:4" ht="12.75" customHeight="1" x14ac:dyDescent="0.2">
      <c r="A136" s="8"/>
      <c r="B136" s="9"/>
      <c r="C136" s="8"/>
      <c r="D136" s="8"/>
    </row>
    <row r="137" spans="1:4" ht="12.75" customHeight="1" x14ac:dyDescent="0.2">
      <c r="A137" s="8"/>
      <c r="B137" s="9"/>
      <c r="C137" s="8"/>
      <c r="D137" s="8"/>
    </row>
    <row r="138" spans="1:4" ht="12.75" customHeight="1" x14ac:dyDescent="0.2">
      <c r="A138" s="8"/>
      <c r="B138" s="9"/>
      <c r="C138" s="8"/>
      <c r="D138" s="8"/>
    </row>
    <row r="139" spans="1:4" ht="12.75" customHeight="1" x14ac:dyDescent="0.2">
      <c r="A139" s="8"/>
      <c r="B139" s="9"/>
      <c r="C139" s="8"/>
      <c r="D139" s="8"/>
    </row>
    <row r="140" spans="1:4" ht="12.75" customHeight="1" x14ac:dyDescent="0.2">
      <c r="A140" s="8"/>
      <c r="B140" s="9"/>
      <c r="C140" s="8"/>
      <c r="D140" s="8"/>
    </row>
    <row r="141" spans="1:4" ht="12.75" customHeight="1" x14ac:dyDescent="0.2">
      <c r="A141" s="8"/>
      <c r="B141" s="9"/>
      <c r="C141" s="8"/>
      <c r="D141" s="8"/>
    </row>
    <row r="142" spans="1:4" ht="12.75" customHeight="1" x14ac:dyDescent="0.2">
      <c r="A142" s="8"/>
      <c r="B142" s="9"/>
      <c r="C142" s="8"/>
      <c r="D142" s="8"/>
    </row>
    <row r="143" spans="1:4" ht="12.75" customHeight="1" x14ac:dyDescent="0.2">
      <c r="A143" s="8"/>
      <c r="B143" s="9"/>
      <c r="C143" s="8"/>
      <c r="D143" s="8"/>
    </row>
    <row r="144" spans="1:4" ht="12.75" customHeight="1" x14ac:dyDescent="0.2">
      <c r="A144" s="8"/>
      <c r="B144" s="9"/>
      <c r="C144" s="8"/>
      <c r="D144" s="8"/>
    </row>
    <row r="145" spans="1:4" ht="12.75" customHeight="1" x14ac:dyDescent="0.2">
      <c r="A145" s="8"/>
      <c r="B145" s="9"/>
      <c r="C145" s="8"/>
      <c r="D145" s="8"/>
    </row>
    <row r="146" spans="1:4" ht="12.75" customHeight="1" x14ac:dyDescent="0.2">
      <c r="A146" s="8"/>
      <c r="B146" s="9"/>
      <c r="C146" s="8"/>
      <c r="D146" s="8"/>
    </row>
    <row r="147" spans="1:4" ht="12.75" customHeight="1" x14ac:dyDescent="0.2">
      <c r="A147" s="8"/>
      <c r="B147" s="9"/>
      <c r="C147" s="8"/>
      <c r="D147" s="8"/>
    </row>
    <row r="148" spans="1:4" ht="12.75" customHeight="1" x14ac:dyDescent="0.2">
      <c r="A148" s="8"/>
      <c r="B148" s="9"/>
      <c r="C148" s="8"/>
      <c r="D148" s="8"/>
    </row>
    <row r="149" spans="1:4" ht="12.75" customHeight="1" x14ac:dyDescent="0.2">
      <c r="A149" s="8"/>
      <c r="B149" s="9"/>
      <c r="C149" s="8"/>
      <c r="D149" s="8"/>
    </row>
    <row r="150" spans="1:4" ht="12.75" customHeight="1" x14ac:dyDescent="0.2">
      <c r="A150" s="8"/>
      <c r="B150" s="9"/>
      <c r="C150" s="8"/>
      <c r="D150" s="8"/>
    </row>
    <row r="151" spans="1:4" ht="12.75" customHeight="1" x14ac:dyDescent="0.2">
      <c r="A151" s="8"/>
      <c r="B151" s="9"/>
      <c r="C151" s="8"/>
      <c r="D151" s="8"/>
    </row>
    <row r="152" spans="1:4" ht="12.75" customHeight="1" x14ac:dyDescent="0.2">
      <c r="A152" s="8"/>
      <c r="B152" s="9"/>
      <c r="C152" s="8"/>
      <c r="D152" s="8"/>
    </row>
    <row r="153" spans="1:4" ht="12.75" customHeight="1" x14ac:dyDescent="0.2">
      <c r="A153" s="8"/>
      <c r="B153" s="9"/>
      <c r="C153" s="8"/>
      <c r="D153" s="8"/>
    </row>
    <row r="154" spans="1:4" ht="12.75" customHeight="1" x14ac:dyDescent="0.2">
      <c r="A154" s="8"/>
      <c r="B154" s="9"/>
      <c r="C154" s="8"/>
      <c r="D154" s="8"/>
    </row>
    <row r="155" spans="1:4" ht="12.75" customHeight="1" x14ac:dyDescent="0.2">
      <c r="A155" s="8"/>
      <c r="B155" s="9"/>
      <c r="C155" s="8"/>
      <c r="D155" s="8"/>
    </row>
    <row r="156" spans="1:4" ht="12.75" customHeight="1" x14ac:dyDescent="0.2">
      <c r="A156" s="8"/>
      <c r="B156" s="9"/>
      <c r="C156" s="8"/>
      <c r="D156" s="8"/>
    </row>
    <row r="157" spans="1:4" ht="12.75" customHeight="1" x14ac:dyDescent="0.2">
      <c r="A157" s="8"/>
      <c r="B157" s="9"/>
      <c r="C157" s="8"/>
      <c r="D157" s="8"/>
    </row>
    <row r="158" spans="1:4" ht="12.75" customHeight="1" x14ac:dyDescent="0.2">
      <c r="A158" s="8"/>
      <c r="B158" s="9"/>
      <c r="C158" s="8"/>
      <c r="D158" s="8"/>
    </row>
    <row r="159" spans="1:4" ht="12.75" customHeight="1" x14ac:dyDescent="0.2">
      <c r="A159" s="8"/>
      <c r="B159" s="9"/>
      <c r="C159" s="8"/>
      <c r="D159" s="8"/>
    </row>
    <row r="160" spans="1:4" ht="12.75" customHeight="1" x14ac:dyDescent="0.2">
      <c r="A160" s="8"/>
      <c r="B160" s="9"/>
      <c r="C160" s="8"/>
      <c r="D160" s="8"/>
    </row>
    <row r="161" spans="1:4" ht="12.75" customHeight="1" x14ac:dyDescent="0.2">
      <c r="A161" s="8"/>
      <c r="B161" s="9"/>
      <c r="C161" s="8"/>
      <c r="D161" s="8"/>
    </row>
    <row r="162" spans="1:4" ht="12.75" customHeight="1" x14ac:dyDescent="0.2">
      <c r="A162" s="8"/>
      <c r="B162" s="9"/>
      <c r="C162" s="8"/>
      <c r="D162" s="8"/>
    </row>
    <row r="163" spans="1:4" ht="12.75" customHeight="1" x14ac:dyDescent="0.2">
      <c r="A163" s="8"/>
      <c r="B163" s="9"/>
      <c r="C163" s="8"/>
      <c r="D163" s="8"/>
    </row>
    <row r="164" spans="1:4" ht="12.75" customHeight="1" x14ac:dyDescent="0.2">
      <c r="A164" s="8"/>
      <c r="B164" s="9"/>
      <c r="C164" s="8"/>
      <c r="D164" s="8"/>
    </row>
    <row r="165" spans="1:4" ht="12.75" customHeight="1" x14ac:dyDescent="0.2">
      <c r="A165" s="8"/>
      <c r="B165" s="9"/>
      <c r="C165" s="8"/>
      <c r="D165" s="8"/>
    </row>
    <row r="166" spans="1:4" ht="12.75" customHeight="1" x14ac:dyDescent="0.2">
      <c r="A166" s="8"/>
      <c r="B166" s="9"/>
      <c r="C166" s="8"/>
      <c r="D166" s="8"/>
    </row>
    <row r="167" spans="1:4" ht="12.75" customHeight="1" x14ac:dyDescent="0.2">
      <c r="A167" s="8"/>
      <c r="B167" s="9"/>
      <c r="C167" s="8"/>
      <c r="D167" s="8"/>
    </row>
    <row r="168" spans="1:4" ht="12.75" customHeight="1" x14ac:dyDescent="0.2">
      <c r="A168" s="8"/>
      <c r="B168" s="9"/>
      <c r="C168" s="8"/>
      <c r="D168" s="8"/>
    </row>
    <row r="169" spans="1:4" ht="12.75" customHeight="1" x14ac:dyDescent="0.2">
      <c r="A169" s="8"/>
      <c r="B169" s="9"/>
      <c r="C169" s="8"/>
      <c r="D169" s="8"/>
    </row>
    <row r="170" spans="1:4" ht="12.75" customHeight="1" x14ac:dyDescent="0.2">
      <c r="A170" s="8"/>
      <c r="B170" s="9"/>
      <c r="C170" s="8"/>
      <c r="D170" s="8"/>
    </row>
    <row r="171" spans="1:4" ht="12.75" customHeight="1" x14ac:dyDescent="0.2">
      <c r="A171" s="8"/>
      <c r="B171" s="9"/>
      <c r="C171" s="8"/>
      <c r="D171" s="8"/>
    </row>
    <row r="172" spans="1:4" ht="12.75" customHeight="1" x14ac:dyDescent="0.2">
      <c r="A172" s="8"/>
      <c r="B172" s="9"/>
      <c r="C172" s="8"/>
      <c r="D172" s="8"/>
    </row>
    <row r="173" spans="1:4" ht="12.75" customHeight="1" x14ac:dyDescent="0.2">
      <c r="A173" s="8"/>
      <c r="B173" s="9"/>
      <c r="C173" s="8"/>
      <c r="D173" s="8"/>
    </row>
    <row r="174" spans="1:4" ht="12.75" customHeight="1" x14ac:dyDescent="0.2">
      <c r="A174" s="8"/>
      <c r="B174" s="9"/>
      <c r="C174" s="8"/>
      <c r="D174" s="8"/>
    </row>
    <row r="175" spans="1:4" ht="12.75" customHeight="1" x14ac:dyDescent="0.2">
      <c r="A175" s="8"/>
      <c r="B175" s="9"/>
      <c r="C175" s="8"/>
      <c r="D175" s="8"/>
    </row>
    <row r="176" spans="1:4" ht="12.75" customHeight="1" x14ac:dyDescent="0.2">
      <c r="A176" s="8"/>
      <c r="B176" s="9"/>
      <c r="C176" s="8"/>
      <c r="D176" s="8"/>
    </row>
    <row r="177" spans="1:4" ht="12.75" customHeight="1" x14ac:dyDescent="0.2">
      <c r="A177" s="8"/>
      <c r="B177" s="9"/>
      <c r="C177" s="8"/>
      <c r="D177" s="8"/>
    </row>
    <row r="178" spans="1:4" ht="12.75" customHeight="1" x14ac:dyDescent="0.2">
      <c r="A178" s="8"/>
      <c r="B178" s="9"/>
      <c r="C178" s="8"/>
      <c r="D178" s="8"/>
    </row>
    <row r="179" spans="1:4" ht="12.75" customHeight="1" x14ac:dyDescent="0.2">
      <c r="A179" s="8"/>
      <c r="B179" s="9"/>
      <c r="C179" s="8"/>
      <c r="D179" s="8"/>
    </row>
    <row r="180" spans="1:4" ht="12.75" customHeight="1" x14ac:dyDescent="0.2">
      <c r="A180" s="8"/>
      <c r="B180" s="9"/>
      <c r="C180" s="8"/>
      <c r="D180" s="8"/>
    </row>
    <row r="181" spans="1:4" ht="12.75" customHeight="1" x14ac:dyDescent="0.2">
      <c r="A181" s="8"/>
      <c r="B181" s="9"/>
      <c r="C181" s="8"/>
      <c r="D181" s="8"/>
    </row>
    <row r="182" spans="1:4" ht="12.75" customHeight="1" x14ac:dyDescent="0.2">
      <c r="A182" s="8"/>
      <c r="B182" s="9"/>
      <c r="C182" s="8"/>
      <c r="D182" s="8"/>
    </row>
    <row r="183" spans="1:4" ht="12.75" customHeight="1" x14ac:dyDescent="0.2">
      <c r="A183" s="8"/>
      <c r="B183" s="9"/>
      <c r="C183" s="8"/>
      <c r="D183" s="8"/>
    </row>
    <row r="184" spans="1:4" ht="12.75" customHeight="1" x14ac:dyDescent="0.2">
      <c r="A184" s="8"/>
      <c r="B184" s="9"/>
      <c r="C184" s="8"/>
      <c r="D184" s="8"/>
    </row>
    <row r="185" spans="1:4" ht="12.75" customHeight="1" x14ac:dyDescent="0.2">
      <c r="A185" s="8"/>
      <c r="B185" s="9"/>
      <c r="C185" s="8"/>
      <c r="D185" s="8"/>
    </row>
    <row r="186" spans="1:4" ht="12.75" customHeight="1" x14ac:dyDescent="0.2">
      <c r="A186" s="8"/>
      <c r="B186" s="9"/>
      <c r="C186" s="8"/>
      <c r="D186" s="8"/>
    </row>
    <row r="187" spans="1:4" ht="12.75" customHeight="1" x14ac:dyDescent="0.2">
      <c r="A187" s="8"/>
      <c r="B187" s="9"/>
      <c r="C187" s="8"/>
      <c r="D187" s="8"/>
    </row>
    <row r="188" spans="1:4" ht="12.75" customHeight="1" x14ac:dyDescent="0.2">
      <c r="A188" s="8"/>
      <c r="B188" s="9"/>
      <c r="C188" s="8"/>
      <c r="D188" s="8"/>
    </row>
    <row r="189" spans="1:4" ht="12.75" customHeight="1" x14ac:dyDescent="0.2">
      <c r="A189" s="8"/>
      <c r="B189" s="9"/>
      <c r="C189" s="8"/>
      <c r="D189" s="8"/>
    </row>
    <row r="190" spans="1:4" ht="12.75" customHeight="1" x14ac:dyDescent="0.2">
      <c r="A190" s="8"/>
      <c r="B190" s="9"/>
      <c r="C190" s="8"/>
      <c r="D190" s="8"/>
    </row>
    <row r="191" spans="1:4" ht="12.75" customHeight="1" x14ac:dyDescent="0.2">
      <c r="A191" s="8"/>
      <c r="B191" s="9"/>
      <c r="C191" s="8"/>
      <c r="D191" s="8"/>
    </row>
    <row r="192" spans="1:4" ht="12.75" customHeight="1" x14ac:dyDescent="0.2">
      <c r="A192" s="8"/>
      <c r="B192" s="9"/>
      <c r="C192" s="8"/>
      <c r="D192" s="8"/>
    </row>
    <row r="193" spans="1:4" ht="12.75" customHeight="1" x14ac:dyDescent="0.2">
      <c r="A193" s="8"/>
      <c r="B193" s="9"/>
      <c r="C193" s="8"/>
      <c r="D193" s="8"/>
    </row>
    <row r="194" spans="1:4" ht="12.75" customHeight="1" x14ac:dyDescent="0.2">
      <c r="A194" s="8"/>
      <c r="B194" s="9"/>
      <c r="C194" s="8"/>
      <c r="D194" s="8"/>
    </row>
    <row r="195" spans="1:4" ht="12.75" customHeight="1" x14ac:dyDescent="0.2">
      <c r="A195" s="8"/>
      <c r="B195" s="9"/>
      <c r="C195" s="8"/>
      <c r="D195" s="8"/>
    </row>
    <row r="196" spans="1:4" ht="12.75" customHeight="1" x14ac:dyDescent="0.2">
      <c r="A196" s="8"/>
      <c r="B196" s="9"/>
      <c r="C196" s="8"/>
      <c r="D196" s="8"/>
    </row>
    <row r="197" spans="1:4" ht="12.75" customHeight="1" x14ac:dyDescent="0.2">
      <c r="A197" s="8"/>
      <c r="B197" s="9"/>
      <c r="C197" s="8"/>
      <c r="D197" s="8"/>
    </row>
    <row r="198" spans="1:4" ht="12.75" customHeight="1" x14ac:dyDescent="0.2">
      <c r="A198" s="8"/>
      <c r="B198" s="9"/>
      <c r="C198" s="8"/>
      <c r="D198" s="8"/>
    </row>
    <row r="199" spans="1:4" ht="12.75" customHeight="1" x14ac:dyDescent="0.2">
      <c r="A199" s="8"/>
      <c r="B199" s="9"/>
      <c r="C199" s="8"/>
      <c r="D199" s="8"/>
    </row>
    <row r="200" spans="1:4" ht="12.75" customHeight="1" x14ac:dyDescent="0.2">
      <c r="A200" s="8"/>
      <c r="B200" s="9"/>
      <c r="C200" s="8"/>
      <c r="D200" s="8"/>
    </row>
    <row r="201" spans="1:4" ht="12.75" customHeight="1" x14ac:dyDescent="0.2">
      <c r="A201" s="8"/>
      <c r="B201" s="9"/>
      <c r="C201" s="8"/>
      <c r="D201" s="8"/>
    </row>
    <row r="202" spans="1:4" ht="12.75" customHeight="1" x14ac:dyDescent="0.2">
      <c r="A202" s="8"/>
      <c r="B202" s="9"/>
      <c r="C202" s="8"/>
      <c r="D202" s="8"/>
    </row>
    <row r="203" spans="1:4" ht="12.75" customHeight="1" x14ac:dyDescent="0.2">
      <c r="A203" s="8"/>
      <c r="B203" s="9"/>
      <c r="C203" s="8"/>
      <c r="D203" s="8"/>
    </row>
    <row r="204" spans="1:4" ht="12.75" customHeight="1" x14ac:dyDescent="0.2">
      <c r="A204" s="8"/>
      <c r="B204" s="9"/>
      <c r="C204" s="8"/>
      <c r="D204" s="8"/>
    </row>
    <row r="205" spans="1:4" ht="12.75" customHeight="1" x14ac:dyDescent="0.2">
      <c r="A205" s="8"/>
      <c r="B205" s="9"/>
      <c r="C205" s="8"/>
      <c r="D205" s="8"/>
    </row>
    <row r="206" spans="1:4" ht="12.75" customHeight="1" x14ac:dyDescent="0.2">
      <c r="A206" s="8"/>
      <c r="B206" s="9"/>
      <c r="C206" s="8"/>
      <c r="D206" s="8"/>
    </row>
    <row r="207" spans="1:4" ht="12.75" customHeight="1" x14ac:dyDescent="0.2">
      <c r="A207" s="8"/>
      <c r="B207" s="9"/>
      <c r="C207" s="8"/>
      <c r="D207" s="8"/>
    </row>
    <row r="208" spans="1:4" ht="12.75" customHeight="1" x14ac:dyDescent="0.2">
      <c r="A208" s="8"/>
      <c r="B208" s="9"/>
      <c r="C208" s="8"/>
      <c r="D208" s="8"/>
    </row>
    <row r="209" spans="1:4" ht="12.75" customHeight="1" x14ac:dyDescent="0.2">
      <c r="A209" s="8"/>
      <c r="B209" s="9"/>
      <c r="C209" s="8"/>
      <c r="D209" s="8"/>
    </row>
    <row r="210" spans="1:4" ht="12.75" customHeight="1" x14ac:dyDescent="0.2">
      <c r="A210" s="8"/>
      <c r="B210" s="9"/>
      <c r="C210" s="8"/>
      <c r="D210" s="8"/>
    </row>
    <row r="211" spans="1:4" ht="12.75" customHeight="1" x14ac:dyDescent="0.2">
      <c r="A211" s="8"/>
      <c r="B211" s="9"/>
      <c r="C211" s="8"/>
      <c r="D211" s="8"/>
    </row>
    <row r="212" spans="1:4" ht="12.75" customHeight="1" x14ac:dyDescent="0.2">
      <c r="A212" s="8"/>
      <c r="B212" s="8"/>
      <c r="C212" s="8"/>
      <c r="D212" s="8"/>
    </row>
    <row r="213" spans="1:4" ht="12.75" customHeight="1" x14ac:dyDescent="0.2">
      <c r="A213" s="8"/>
      <c r="B213" s="8"/>
      <c r="C213" s="8"/>
      <c r="D213" s="8"/>
    </row>
    <row r="214" spans="1:4" ht="12.75" customHeight="1" x14ac:dyDescent="0.2">
      <c r="A214" s="8"/>
      <c r="B214" s="8"/>
      <c r="C214" s="8"/>
      <c r="D214" s="8"/>
    </row>
    <row r="215" spans="1:4" ht="12.75" customHeight="1" x14ac:dyDescent="0.2">
      <c r="A215" s="8"/>
      <c r="B215" s="8"/>
      <c r="C215" s="8"/>
      <c r="D215" s="8"/>
    </row>
    <row r="216" spans="1:4" ht="12.75" customHeight="1" x14ac:dyDescent="0.2">
      <c r="A216" s="8"/>
      <c r="B216" s="8"/>
      <c r="C216" s="8"/>
      <c r="D216" s="8"/>
    </row>
    <row r="217" spans="1:4" ht="12.75" customHeight="1" x14ac:dyDescent="0.2">
      <c r="A217" s="8"/>
      <c r="B217" s="8"/>
      <c r="C217" s="8"/>
      <c r="D217" s="8"/>
    </row>
    <row r="218" spans="1:4" ht="12.75" customHeight="1" x14ac:dyDescent="0.2">
      <c r="A218" s="8"/>
      <c r="B218" s="8"/>
      <c r="C218" s="8"/>
      <c r="D218" s="8"/>
    </row>
    <row r="219" spans="1:4" ht="12.75" customHeight="1" x14ac:dyDescent="0.2">
      <c r="A219" s="8"/>
      <c r="B219" s="8"/>
      <c r="C219" s="8"/>
      <c r="D219" s="8"/>
    </row>
    <row r="220" spans="1:4" ht="12.75" customHeight="1" x14ac:dyDescent="0.2">
      <c r="A220" s="8"/>
      <c r="B220" s="8"/>
      <c r="C220" s="8"/>
      <c r="D220" s="8"/>
    </row>
    <row r="221" spans="1:4" ht="12.75" customHeight="1" x14ac:dyDescent="0.2">
      <c r="A221" s="8"/>
      <c r="B221" s="8"/>
      <c r="C221" s="8"/>
      <c r="D221" s="8"/>
    </row>
    <row r="222" spans="1:4" ht="12.75" customHeight="1" x14ac:dyDescent="0.2">
      <c r="A222" s="8"/>
      <c r="B222" s="8"/>
      <c r="C222" s="8"/>
      <c r="D222" s="8"/>
    </row>
    <row r="223" spans="1:4" ht="12.75" customHeight="1" x14ac:dyDescent="0.2">
      <c r="A223" s="8"/>
      <c r="B223" s="8"/>
      <c r="C223" s="8"/>
      <c r="D223" s="8"/>
    </row>
    <row r="224" spans="1:4" ht="12.75" customHeight="1" x14ac:dyDescent="0.2">
      <c r="A224" s="8"/>
      <c r="B224" s="8"/>
      <c r="C224" s="8"/>
      <c r="D224" s="8"/>
    </row>
    <row r="225" spans="1:4" ht="12.75" customHeight="1" x14ac:dyDescent="0.2">
      <c r="A225" s="8"/>
      <c r="B225" s="8"/>
      <c r="C225" s="8"/>
      <c r="D225" s="8"/>
    </row>
    <row r="226" spans="1:4" ht="12.75" customHeight="1" x14ac:dyDescent="0.2">
      <c r="A226" s="8"/>
      <c r="B226" s="8"/>
      <c r="C226" s="8"/>
      <c r="D226" s="8"/>
    </row>
    <row r="227" spans="1:4" ht="12.75" customHeight="1" x14ac:dyDescent="0.2">
      <c r="A227" s="8"/>
      <c r="B227" s="8"/>
      <c r="C227" s="8"/>
      <c r="D227" s="8"/>
    </row>
    <row r="228" spans="1:4" ht="12.75" customHeight="1" x14ac:dyDescent="0.2">
      <c r="A228" s="8"/>
      <c r="B228" s="8"/>
      <c r="C228" s="8"/>
      <c r="D228" s="8"/>
    </row>
    <row r="229" spans="1:4" ht="12.75" customHeight="1" x14ac:dyDescent="0.2">
      <c r="A229" s="8"/>
      <c r="B229" s="8"/>
      <c r="C229" s="8"/>
      <c r="D229" s="8"/>
    </row>
    <row r="230" spans="1:4" ht="12.75" customHeight="1" x14ac:dyDescent="0.2">
      <c r="A230" s="8"/>
      <c r="B230" s="8"/>
      <c r="C230" s="8"/>
      <c r="D230" s="8"/>
    </row>
    <row r="231" spans="1:4" ht="12.75" customHeight="1" x14ac:dyDescent="0.2">
      <c r="A231" s="8"/>
      <c r="B231" s="8"/>
      <c r="C231" s="8"/>
      <c r="D231" s="8"/>
    </row>
    <row r="232" spans="1:4" ht="12.75" customHeight="1" x14ac:dyDescent="0.2">
      <c r="A232" s="8"/>
      <c r="B232" s="8"/>
      <c r="C232" s="8"/>
      <c r="D232" s="8"/>
    </row>
    <row r="233" spans="1:4" ht="12.75" customHeight="1" x14ac:dyDescent="0.2">
      <c r="A233" s="8"/>
      <c r="B233" s="8"/>
      <c r="C233" s="8"/>
      <c r="D233" s="8"/>
    </row>
    <row r="234" spans="1:4" ht="12.75" customHeight="1" x14ac:dyDescent="0.2">
      <c r="A234" s="8"/>
      <c r="B234" s="8"/>
      <c r="C234" s="8"/>
      <c r="D234" s="8"/>
    </row>
    <row r="235" spans="1:4" ht="12.75" customHeight="1" x14ac:dyDescent="0.2">
      <c r="A235" s="8"/>
      <c r="B235" s="8"/>
      <c r="C235" s="8"/>
      <c r="D235" s="8"/>
    </row>
    <row r="236" spans="1:4" ht="12.75" customHeight="1" x14ac:dyDescent="0.2">
      <c r="A236" s="8"/>
      <c r="B236" s="8"/>
      <c r="C236" s="8"/>
      <c r="D236" s="8"/>
    </row>
    <row r="237" spans="1:4" ht="12.75" customHeight="1" x14ac:dyDescent="0.2">
      <c r="A237" s="8"/>
      <c r="B237" s="8"/>
      <c r="C237" s="8"/>
      <c r="D237" s="8"/>
    </row>
    <row r="238" spans="1:4" ht="12.75" customHeight="1" x14ac:dyDescent="0.2">
      <c r="A238" s="8"/>
      <c r="B238" s="8"/>
      <c r="C238" s="8"/>
      <c r="D238" s="8"/>
    </row>
    <row r="239" spans="1:4" ht="12.75" customHeight="1" x14ac:dyDescent="0.2">
      <c r="A239" s="8"/>
      <c r="B239" s="8"/>
      <c r="C239" s="8"/>
      <c r="D239" s="8"/>
    </row>
    <row r="240" spans="1:4" ht="12.75" customHeight="1" x14ac:dyDescent="0.2">
      <c r="A240" s="8"/>
      <c r="B240" s="8"/>
      <c r="C240" s="8"/>
      <c r="D240" s="8"/>
    </row>
    <row r="241" spans="1:4" ht="12.75" customHeight="1" x14ac:dyDescent="0.2">
      <c r="A241" s="8"/>
      <c r="B241" s="8"/>
      <c r="C241" s="8"/>
      <c r="D241" s="8"/>
    </row>
    <row r="242" spans="1:4" ht="12.75" customHeight="1" x14ac:dyDescent="0.2">
      <c r="A242" s="8"/>
      <c r="B242" s="8"/>
      <c r="C242" s="8"/>
      <c r="D242" s="8"/>
    </row>
    <row r="243" spans="1:4" ht="12.75" customHeight="1" x14ac:dyDescent="0.2">
      <c r="A243" s="8"/>
      <c r="B243" s="8"/>
      <c r="C243" s="8"/>
      <c r="D243" s="8"/>
    </row>
    <row r="244" spans="1:4" ht="12.75" customHeight="1" x14ac:dyDescent="0.2">
      <c r="A244" s="8"/>
      <c r="B244" s="8"/>
      <c r="C244" s="8"/>
      <c r="D244" s="8"/>
    </row>
    <row r="245" spans="1:4" ht="12.75" customHeight="1" x14ac:dyDescent="0.2">
      <c r="A245" s="8"/>
      <c r="B245" s="8"/>
      <c r="C245" s="8"/>
      <c r="D245" s="8"/>
    </row>
    <row r="246" spans="1:4" ht="12.75" customHeight="1" x14ac:dyDescent="0.2">
      <c r="A246" s="8"/>
      <c r="B246" s="8"/>
      <c r="C246" s="8"/>
      <c r="D246" s="8"/>
    </row>
    <row r="247" spans="1:4" ht="12.75" customHeight="1" x14ac:dyDescent="0.2">
      <c r="A247" s="8"/>
      <c r="B247" s="8"/>
      <c r="C247" s="8"/>
      <c r="D247" s="8"/>
    </row>
    <row r="248" spans="1:4" ht="12.75" customHeight="1" x14ac:dyDescent="0.2">
      <c r="A248" s="8"/>
      <c r="B248" s="8"/>
      <c r="C248" s="8"/>
      <c r="D248" s="8"/>
    </row>
    <row r="249" spans="1:4" ht="12.75" customHeight="1" x14ac:dyDescent="0.2">
      <c r="A249" s="8"/>
      <c r="B249" s="8"/>
      <c r="C249" s="8"/>
      <c r="D249" s="8"/>
    </row>
    <row r="250" spans="1:4" ht="12.75" customHeight="1" x14ac:dyDescent="0.2">
      <c r="A250" s="8"/>
      <c r="B250" s="8"/>
      <c r="C250" s="8"/>
      <c r="D250" s="8"/>
    </row>
    <row r="251" spans="1:4" ht="12.75" customHeight="1" x14ac:dyDescent="0.2">
      <c r="A251" s="8"/>
      <c r="B251" s="8"/>
      <c r="C251" s="8"/>
      <c r="D251" s="8"/>
    </row>
    <row r="252" spans="1:4" ht="12.75" customHeight="1" x14ac:dyDescent="0.2">
      <c r="A252" s="8"/>
      <c r="B252" s="8"/>
      <c r="C252" s="8"/>
      <c r="D252" s="8"/>
    </row>
    <row r="253" spans="1:4" ht="12.75" customHeight="1" x14ac:dyDescent="0.2">
      <c r="A253" s="8"/>
      <c r="B253" s="8"/>
      <c r="C253" s="8"/>
      <c r="D253" s="8"/>
    </row>
    <row r="254" spans="1:4" ht="12.75" customHeight="1" x14ac:dyDescent="0.2">
      <c r="A254" s="8"/>
      <c r="B254" s="8"/>
      <c r="C254" s="8"/>
      <c r="D254" s="8"/>
    </row>
    <row r="255" spans="1:4" ht="12.75" customHeight="1" x14ac:dyDescent="0.2">
      <c r="A255" s="8"/>
      <c r="B255" s="8"/>
      <c r="C255" s="8"/>
      <c r="D255" s="8"/>
    </row>
    <row r="256" spans="1:4" ht="12.75" customHeight="1" x14ac:dyDescent="0.2">
      <c r="A256" s="8"/>
      <c r="B256" s="8"/>
      <c r="C256" s="8"/>
      <c r="D256" s="8"/>
    </row>
    <row r="257" spans="1:4" ht="12.75" customHeight="1" x14ac:dyDescent="0.2">
      <c r="A257" s="8"/>
      <c r="B257" s="8"/>
      <c r="C257" s="8"/>
      <c r="D257" s="8"/>
    </row>
    <row r="258" spans="1:4" ht="12.75" customHeight="1" x14ac:dyDescent="0.2">
      <c r="A258" s="8"/>
      <c r="B258" s="8"/>
      <c r="C258" s="8"/>
      <c r="D258" s="8"/>
    </row>
    <row r="259" spans="1:4" ht="12.75" customHeight="1" x14ac:dyDescent="0.2">
      <c r="A259" s="8"/>
      <c r="B259" s="8"/>
      <c r="C259" s="8"/>
      <c r="D259" s="8"/>
    </row>
    <row r="260" spans="1:4" ht="12.75" customHeight="1" x14ac:dyDescent="0.2">
      <c r="A260" s="8"/>
      <c r="B260" s="8"/>
      <c r="C260" s="8"/>
      <c r="D260" s="8"/>
    </row>
    <row r="261" spans="1:4" ht="12.75" customHeight="1" x14ac:dyDescent="0.2">
      <c r="A261" s="8"/>
      <c r="B261" s="8"/>
      <c r="C261" s="8"/>
      <c r="D261" s="8"/>
    </row>
    <row r="262" spans="1:4" ht="12.75" customHeight="1" x14ac:dyDescent="0.2">
      <c r="A262" s="8"/>
      <c r="B262" s="8"/>
      <c r="C262" s="8"/>
      <c r="D262" s="8"/>
    </row>
    <row r="263" spans="1:4" ht="12.75" customHeight="1" x14ac:dyDescent="0.2">
      <c r="A263" s="8"/>
      <c r="B263" s="8"/>
      <c r="C263" s="8"/>
      <c r="D263" s="8"/>
    </row>
    <row r="264" spans="1:4" ht="12.75" customHeight="1" x14ac:dyDescent="0.2">
      <c r="A264" s="8"/>
      <c r="B264" s="8"/>
      <c r="C264" s="8"/>
      <c r="D264" s="8"/>
    </row>
    <row r="265" spans="1:4" ht="12.75" customHeight="1" x14ac:dyDescent="0.2">
      <c r="A265" s="8"/>
      <c r="B265" s="8"/>
      <c r="C265" s="8"/>
      <c r="D265" s="8"/>
    </row>
    <row r="266" spans="1:4" ht="12.75" customHeight="1" x14ac:dyDescent="0.2">
      <c r="A266" s="8"/>
      <c r="B266" s="8"/>
      <c r="C266" s="8"/>
      <c r="D266" s="8"/>
    </row>
    <row r="267" spans="1:4" ht="12.75" customHeight="1" x14ac:dyDescent="0.2">
      <c r="A267" s="8"/>
      <c r="B267" s="8"/>
      <c r="C267" s="8"/>
      <c r="D267" s="8"/>
    </row>
    <row r="268" spans="1:4" ht="12.75" customHeight="1" x14ac:dyDescent="0.2">
      <c r="A268" s="8"/>
      <c r="B268" s="8"/>
      <c r="C268" s="8"/>
      <c r="D268" s="8"/>
    </row>
    <row r="269" spans="1:4" ht="12.75" customHeight="1" x14ac:dyDescent="0.2">
      <c r="A269" s="8"/>
      <c r="B269" s="8"/>
      <c r="C269" s="8"/>
      <c r="D269" s="8"/>
    </row>
    <row r="270" spans="1:4" ht="12.75" customHeight="1" x14ac:dyDescent="0.2">
      <c r="A270" s="8"/>
      <c r="B270" s="8"/>
      <c r="C270" s="8"/>
      <c r="D270" s="8"/>
    </row>
    <row r="271" spans="1:4" ht="12.75" customHeight="1" x14ac:dyDescent="0.2">
      <c r="A271" s="8"/>
      <c r="B271" s="8"/>
      <c r="C271" s="8"/>
      <c r="D271" s="8"/>
    </row>
    <row r="272" spans="1:4" ht="12.75" customHeight="1" x14ac:dyDescent="0.2">
      <c r="A272" s="8"/>
      <c r="B272" s="8"/>
      <c r="C272" s="8"/>
      <c r="D272" s="8"/>
    </row>
    <row r="273" spans="1:4" ht="12.75" customHeight="1" x14ac:dyDescent="0.2">
      <c r="A273" s="8"/>
      <c r="B273" s="8"/>
      <c r="C273" s="8"/>
      <c r="D273" s="8"/>
    </row>
    <row r="274" spans="1:4" ht="12.75" customHeight="1" x14ac:dyDescent="0.2">
      <c r="A274" s="8"/>
      <c r="B274" s="8"/>
      <c r="C274" s="8"/>
      <c r="D274" s="8"/>
    </row>
    <row r="275" spans="1:4" ht="12.75" customHeight="1" x14ac:dyDescent="0.2">
      <c r="A275" s="8"/>
      <c r="B275" s="8"/>
      <c r="C275" s="8"/>
      <c r="D275" s="8"/>
    </row>
    <row r="276" spans="1:4" ht="12.75" customHeight="1" x14ac:dyDescent="0.2">
      <c r="A276" s="8"/>
      <c r="B276" s="8"/>
      <c r="C276" s="8"/>
      <c r="D276" s="8"/>
    </row>
    <row r="277" spans="1:4" ht="12.75" customHeight="1" x14ac:dyDescent="0.2">
      <c r="A277" s="8"/>
      <c r="B277" s="8"/>
      <c r="C277" s="8"/>
      <c r="D277" s="8"/>
    </row>
    <row r="278" spans="1:4" ht="12.75" customHeight="1" x14ac:dyDescent="0.2">
      <c r="A278" s="8"/>
      <c r="B278" s="8"/>
      <c r="C278" s="8"/>
      <c r="D278" s="8"/>
    </row>
    <row r="279" spans="1:4" ht="12.75" customHeight="1" x14ac:dyDescent="0.2">
      <c r="A279" s="8"/>
      <c r="B279" s="8"/>
      <c r="C279" s="8"/>
      <c r="D279" s="8"/>
    </row>
    <row r="280" spans="1:4" ht="12.75" customHeight="1" x14ac:dyDescent="0.2">
      <c r="A280" s="8"/>
      <c r="B280" s="8"/>
      <c r="C280" s="8"/>
      <c r="D280" s="8"/>
    </row>
    <row r="281" spans="1:4" ht="12.75" customHeight="1" x14ac:dyDescent="0.2">
      <c r="A281" s="8"/>
      <c r="B281" s="8"/>
      <c r="C281" s="8"/>
      <c r="D281" s="8"/>
    </row>
    <row r="282" spans="1:4" ht="12.75" customHeight="1" x14ac:dyDescent="0.2">
      <c r="A282" s="8"/>
      <c r="B282" s="8"/>
      <c r="C282" s="8"/>
      <c r="D282" s="8"/>
    </row>
    <row r="283" spans="1:4" ht="12.75" customHeight="1" x14ac:dyDescent="0.2">
      <c r="A283" s="8"/>
      <c r="B283" s="8"/>
      <c r="C283" s="8"/>
      <c r="D283" s="8"/>
    </row>
    <row r="284" spans="1:4" ht="12.75" customHeight="1" x14ac:dyDescent="0.2">
      <c r="A284" s="8"/>
      <c r="B284" s="8"/>
      <c r="C284" s="8"/>
      <c r="D284" s="8"/>
    </row>
    <row r="285" spans="1:4" ht="12.75" customHeight="1" x14ac:dyDescent="0.2">
      <c r="A285" s="8"/>
      <c r="B285" s="8"/>
      <c r="C285" s="8"/>
      <c r="D285" s="8"/>
    </row>
    <row r="286" spans="1:4" ht="12.75" customHeight="1" x14ac:dyDescent="0.2">
      <c r="A286" s="8"/>
      <c r="B286" s="8"/>
      <c r="C286" s="8"/>
      <c r="D286" s="8"/>
    </row>
    <row r="287" spans="1:4" ht="12.75" customHeight="1" x14ac:dyDescent="0.2">
      <c r="A287" s="8"/>
      <c r="B287" s="8"/>
      <c r="C287" s="8"/>
      <c r="D287" s="8"/>
    </row>
    <row r="288" spans="1:4" ht="12.75" customHeight="1" x14ac:dyDescent="0.2">
      <c r="A288" s="8"/>
      <c r="B288" s="8"/>
      <c r="C288" s="8"/>
      <c r="D288" s="8"/>
    </row>
    <row r="289" spans="1:4" ht="12.75" customHeight="1" x14ac:dyDescent="0.2">
      <c r="A289" s="8"/>
      <c r="B289" s="8"/>
      <c r="C289" s="8"/>
      <c r="D289" s="8"/>
    </row>
    <row r="290" spans="1:4" ht="12.75" customHeight="1" x14ac:dyDescent="0.2">
      <c r="A290" s="8"/>
      <c r="B290" s="8"/>
      <c r="C290" s="8"/>
      <c r="D290" s="8"/>
    </row>
    <row r="291" spans="1:4" ht="12.75" customHeight="1" x14ac:dyDescent="0.2">
      <c r="A291" s="8"/>
      <c r="B291" s="8"/>
      <c r="C291" s="8"/>
      <c r="D291" s="8"/>
    </row>
    <row r="292" spans="1:4" ht="12.75" customHeight="1" x14ac:dyDescent="0.2">
      <c r="A292" s="8"/>
      <c r="B292" s="8"/>
      <c r="C292" s="8"/>
      <c r="D292" s="8"/>
    </row>
    <row r="293" spans="1:4" ht="12.75" customHeight="1" x14ac:dyDescent="0.2">
      <c r="A293" s="8"/>
      <c r="B293" s="8"/>
      <c r="C293" s="8"/>
      <c r="D293" s="8"/>
    </row>
    <row r="294" spans="1:4" ht="12.75" customHeight="1" x14ac:dyDescent="0.2">
      <c r="A294" s="8"/>
      <c r="B294" s="8"/>
      <c r="C294" s="8"/>
      <c r="D294" s="8"/>
    </row>
    <row r="295" spans="1:4" ht="12.75" customHeight="1" x14ac:dyDescent="0.2">
      <c r="A295" s="8"/>
      <c r="B295" s="8"/>
      <c r="C295" s="8"/>
      <c r="D295" s="8"/>
    </row>
    <row r="296" spans="1:4" ht="12.75" customHeight="1" x14ac:dyDescent="0.2">
      <c r="A296" s="8"/>
      <c r="B296" s="8"/>
      <c r="C296" s="8"/>
      <c r="D296" s="8"/>
    </row>
    <row r="297" spans="1:4" ht="12.75" customHeight="1" x14ac:dyDescent="0.2">
      <c r="A297" s="8"/>
      <c r="B297" s="8"/>
      <c r="C297" s="8"/>
      <c r="D297" s="8"/>
    </row>
    <row r="298" spans="1:4" ht="12.75" customHeight="1" x14ac:dyDescent="0.2">
      <c r="A298" s="8"/>
      <c r="B298" s="8"/>
      <c r="C298" s="8"/>
      <c r="D298" s="8"/>
    </row>
    <row r="299" spans="1:4" ht="12.75" customHeight="1" x14ac:dyDescent="0.2">
      <c r="A299" s="8"/>
      <c r="B299" s="8"/>
      <c r="C299" s="8"/>
      <c r="D299" s="8"/>
    </row>
    <row r="300" spans="1:4" ht="12.75" customHeight="1" x14ac:dyDescent="0.2">
      <c r="A300" s="8"/>
      <c r="B300" s="8"/>
      <c r="C300" s="8"/>
      <c r="D300" s="8"/>
    </row>
    <row r="301" spans="1:4" ht="12.75" customHeight="1" x14ac:dyDescent="0.2">
      <c r="A301" s="8"/>
      <c r="B301" s="8"/>
      <c r="C301" s="8"/>
      <c r="D301" s="8"/>
    </row>
    <row r="302" spans="1:4" ht="12.75" customHeight="1" x14ac:dyDescent="0.2">
      <c r="A302" s="8"/>
      <c r="B302" s="8"/>
      <c r="C302" s="8"/>
      <c r="D302" s="8"/>
    </row>
    <row r="303" spans="1:4" ht="12.75" customHeight="1" x14ac:dyDescent="0.2">
      <c r="A303" s="8"/>
      <c r="B303" s="8"/>
      <c r="C303" s="8"/>
      <c r="D303" s="8"/>
    </row>
    <row r="304" spans="1:4" ht="12.75" customHeight="1" x14ac:dyDescent="0.2">
      <c r="A304" s="8"/>
      <c r="B304" s="8"/>
      <c r="C304" s="8"/>
      <c r="D304" s="8"/>
    </row>
    <row r="305" spans="1:4" ht="12.75" customHeight="1" x14ac:dyDescent="0.2">
      <c r="A305" s="8"/>
      <c r="B305" s="8"/>
      <c r="C305" s="8"/>
      <c r="D305" s="8"/>
    </row>
    <row r="306" spans="1:4" ht="12.75" customHeight="1" x14ac:dyDescent="0.2">
      <c r="A306" s="8"/>
      <c r="B306" s="8"/>
      <c r="C306" s="8"/>
      <c r="D306" s="8"/>
    </row>
    <row r="307" spans="1:4" ht="12.75" customHeight="1" x14ac:dyDescent="0.2">
      <c r="A307" s="8"/>
      <c r="B307" s="8"/>
      <c r="C307" s="8"/>
      <c r="D307" s="8"/>
    </row>
    <row r="308" spans="1:4" ht="12.75" customHeight="1" x14ac:dyDescent="0.2">
      <c r="A308" s="8"/>
      <c r="B308" s="8"/>
      <c r="C308" s="8"/>
      <c r="D308" s="8"/>
    </row>
    <row r="309" spans="1:4" ht="12.75" customHeight="1" x14ac:dyDescent="0.2">
      <c r="A309" s="8"/>
      <c r="B309" s="8"/>
      <c r="C309" s="8"/>
      <c r="D309" s="8"/>
    </row>
    <row r="310" spans="1:4" ht="12.75" customHeight="1" x14ac:dyDescent="0.2">
      <c r="A310" s="8"/>
      <c r="B310" s="8"/>
      <c r="C310" s="8"/>
      <c r="D310" s="8"/>
    </row>
    <row r="311" spans="1:4" ht="12.75" customHeight="1" x14ac:dyDescent="0.2">
      <c r="A311" s="8"/>
      <c r="B311" s="8"/>
      <c r="C311" s="8"/>
      <c r="D311" s="8"/>
    </row>
    <row r="312" spans="1:4" ht="12.75" customHeight="1" x14ac:dyDescent="0.2">
      <c r="A312" s="8"/>
      <c r="B312" s="8"/>
      <c r="C312" s="8"/>
      <c r="D312" s="8"/>
    </row>
    <row r="313" spans="1:4" ht="12.75" customHeight="1" x14ac:dyDescent="0.2">
      <c r="A313" s="8"/>
      <c r="B313" s="8"/>
      <c r="C313" s="8"/>
      <c r="D313" s="8"/>
    </row>
    <row r="314" spans="1:4" ht="12.75" customHeight="1" x14ac:dyDescent="0.2">
      <c r="A314" s="8"/>
      <c r="B314" s="8"/>
      <c r="C314" s="8"/>
      <c r="D314" s="8"/>
    </row>
    <row r="315" spans="1:4" ht="12.75" customHeight="1" x14ac:dyDescent="0.2">
      <c r="A315" s="8"/>
      <c r="B315" s="8"/>
      <c r="C315" s="8"/>
      <c r="D315" s="8"/>
    </row>
    <row r="316" spans="1:4" ht="12.75" customHeight="1" x14ac:dyDescent="0.2">
      <c r="A316" s="8"/>
      <c r="B316" s="8"/>
      <c r="C316" s="8"/>
      <c r="D316" s="8"/>
    </row>
    <row r="317" spans="1:4" ht="12.75" customHeight="1" x14ac:dyDescent="0.2">
      <c r="A317" s="8"/>
      <c r="B317" s="8"/>
      <c r="C317" s="8"/>
      <c r="D317" s="8"/>
    </row>
    <row r="318" spans="1:4" ht="12.75" customHeight="1" x14ac:dyDescent="0.2">
      <c r="A318" s="8"/>
      <c r="B318" s="8"/>
      <c r="C318" s="8"/>
      <c r="D318" s="8"/>
    </row>
    <row r="319" spans="1:4" ht="12.75" customHeight="1" x14ac:dyDescent="0.2">
      <c r="A319" s="8"/>
      <c r="B319" s="8"/>
      <c r="C319" s="8"/>
      <c r="D319" s="8"/>
    </row>
    <row r="320" spans="1:4" ht="12.75" customHeight="1" x14ac:dyDescent="0.2">
      <c r="A320" s="8"/>
      <c r="B320" s="8"/>
      <c r="C320" s="8"/>
      <c r="D320" s="8"/>
    </row>
    <row r="321" spans="1:4" ht="12.75" customHeight="1" x14ac:dyDescent="0.2">
      <c r="A321" s="8"/>
      <c r="B321" s="8"/>
      <c r="C321" s="8"/>
      <c r="D321" s="8"/>
    </row>
    <row r="322" spans="1:4" ht="12.75" customHeight="1" x14ac:dyDescent="0.2">
      <c r="A322" s="8"/>
      <c r="B322" s="8"/>
      <c r="C322" s="8"/>
      <c r="D322" s="8"/>
    </row>
    <row r="323" spans="1:4" ht="12.75" customHeight="1" x14ac:dyDescent="0.2">
      <c r="A323" s="8"/>
      <c r="B323" s="8"/>
      <c r="C323" s="8"/>
      <c r="D323" s="8"/>
    </row>
    <row r="324" spans="1:4" ht="12.75" customHeight="1" x14ac:dyDescent="0.2">
      <c r="A324" s="8"/>
      <c r="B324" s="8"/>
      <c r="C324" s="8"/>
      <c r="D324" s="8"/>
    </row>
    <row r="325" spans="1:4" ht="12.75" customHeight="1" x14ac:dyDescent="0.2">
      <c r="A325" s="8"/>
      <c r="B325" s="8"/>
      <c r="C325" s="8"/>
      <c r="D325" s="8"/>
    </row>
    <row r="326" spans="1:4" ht="12.75" customHeight="1" x14ac:dyDescent="0.2">
      <c r="A326" s="8"/>
      <c r="B326" s="8"/>
      <c r="C326" s="8"/>
      <c r="D326" s="8"/>
    </row>
    <row r="327" spans="1:4" ht="12.75" customHeight="1" x14ac:dyDescent="0.2">
      <c r="A327" s="8"/>
      <c r="B327" s="8"/>
      <c r="C327" s="8"/>
      <c r="D327" s="8"/>
    </row>
    <row r="328" spans="1:4" ht="12.75" customHeight="1" x14ac:dyDescent="0.2">
      <c r="A328" s="8"/>
      <c r="B328" s="8"/>
      <c r="C328" s="8"/>
      <c r="D328" s="8"/>
    </row>
    <row r="329" spans="1:4" ht="12.75" customHeight="1" x14ac:dyDescent="0.2">
      <c r="A329" s="8"/>
      <c r="B329" s="8"/>
      <c r="C329" s="8"/>
      <c r="D329" s="8"/>
    </row>
    <row r="330" spans="1:4" ht="12.75" customHeight="1" x14ac:dyDescent="0.2">
      <c r="A330" s="8"/>
      <c r="B330" s="8"/>
      <c r="C330" s="8"/>
      <c r="D330" s="8"/>
    </row>
    <row r="331" spans="1:4" ht="12.75" customHeight="1" x14ac:dyDescent="0.2">
      <c r="A331" s="8"/>
      <c r="B331" s="8"/>
      <c r="C331" s="8"/>
      <c r="D331" s="8"/>
    </row>
    <row r="332" spans="1:4" ht="12.75" customHeight="1" x14ac:dyDescent="0.2">
      <c r="A332" s="8"/>
      <c r="B332" s="8"/>
      <c r="C332" s="8"/>
      <c r="D332" s="8"/>
    </row>
    <row r="333" spans="1:4" ht="12.75" customHeight="1" x14ac:dyDescent="0.2">
      <c r="A333" s="8"/>
      <c r="B333" s="8"/>
      <c r="C333" s="8"/>
      <c r="D333" s="8"/>
    </row>
    <row r="334" spans="1:4" ht="12.75" customHeight="1" x14ac:dyDescent="0.2">
      <c r="A334" s="8"/>
      <c r="B334" s="8"/>
      <c r="C334" s="8"/>
      <c r="D334" s="8"/>
    </row>
    <row r="335" spans="1:4" ht="12.75" customHeight="1" x14ac:dyDescent="0.2">
      <c r="A335" s="8"/>
      <c r="B335" s="8"/>
      <c r="C335" s="8"/>
      <c r="D335" s="8"/>
    </row>
    <row r="336" spans="1:4" ht="12.75" customHeight="1" x14ac:dyDescent="0.2">
      <c r="A336" s="8"/>
      <c r="B336" s="8"/>
      <c r="C336" s="8"/>
      <c r="D336" s="8"/>
    </row>
    <row r="337" spans="1:4" ht="12.75" customHeight="1" x14ac:dyDescent="0.2">
      <c r="A337" s="8"/>
      <c r="B337" s="8"/>
      <c r="C337" s="8"/>
      <c r="D337" s="8"/>
    </row>
    <row r="338" spans="1:4" ht="12.75" customHeight="1" x14ac:dyDescent="0.2">
      <c r="A338" s="8"/>
      <c r="B338" s="8"/>
      <c r="C338" s="8"/>
      <c r="D338" s="8"/>
    </row>
    <row r="339" spans="1:4" ht="12.75" customHeight="1" x14ac:dyDescent="0.2">
      <c r="A339" s="8"/>
      <c r="B339" s="8"/>
      <c r="C339" s="8"/>
      <c r="D339" s="8"/>
    </row>
    <row r="340" spans="1:4" ht="12.75" customHeight="1" x14ac:dyDescent="0.2">
      <c r="A340" s="8"/>
      <c r="B340" s="8"/>
      <c r="C340" s="8"/>
      <c r="D340" s="8"/>
    </row>
    <row r="341" spans="1:4" ht="12.75" customHeight="1" x14ac:dyDescent="0.2">
      <c r="A341" s="8"/>
      <c r="B341" s="8"/>
      <c r="C341" s="8"/>
      <c r="D341" s="8"/>
    </row>
    <row r="342" spans="1:4" ht="12.75" customHeight="1" x14ac:dyDescent="0.2">
      <c r="A342" s="8"/>
      <c r="B342" s="8"/>
      <c r="C342" s="8"/>
      <c r="D342" s="8"/>
    </row>
    <row r="343" spans="1:4" ht="12.75" customHeight="1" x14ac:dyDescent="0.2">
      <c r="A343" s="8"/>
      <c r="B343" s="8"/>
      <c r="C343" s="8"/>
      <c r="D343" s="8"/>
    </row>
    <row r="344" spans="1:4" ht="12.75" customHeight="1" x14ac:dyDescent="0.2">
      <c r="A344" s="8"/>
      <c r="B344" s="8"/>
      <c r="C344" s="8"/>
      <c r="D344" s="8"/>
    </row>
    <row r="345" spans="1:4" ht="12.75" customHeight="1" x14ac:dyDescent="0.2">
      <c r="A345" s="8"/>
      <c r="B345" s="8"/>
      <c r="C345" s="8"/>
      <c r="D345" s="8"/>
    </row>
    <row r="346" spans="1:4" ht="12.75" customHeight="1" x14ac:dyDescent="0.2">
      <c r="A346" s="8"/>
      <c r="B346" s="8"/>
      <c r="C346" s="8"/>
      <c r="D346" s="8"/>
    </row>
    <row r="347" spans="1:4" ht="12.75" customHeight="1" x14ac:dyDescent="0.2">
      <c r="A347" s="8"/>
      <c r="B347" s="8"/>
      <c r="C347" s="8"/>
      <c r="D347" s="8"/>
    </row>
    <row r="348" spans="1:4" ht="12.75" customHeight="1" x14ac:dyDescent="0.2">
      <c r="A348" s="8"/>
      <c r="B348" s="8"/>
      <c r="C348" s="8"/>
      <c r="D348" s="8"/>
    </row>
    <row r="349" spans="1:4" ht="12.75" customHeight="1" x14ac:dyDescent="0.2">
      <c r="A349" s="8"/>
      <c r="B349" s="8"/>
      <c r="C349" s="8"/>
      <c r="D349" s="8"/>
    </row>
    <row r="350" spans="1:4" ht="12.75" customHeight="1" x14ac:dyDescent="0.2">
      <c r="A350" s="8"/>
      <c r="B350" s="8"/>
      <c r="C350" s="8"/>
      <c r="D350" s="8"/>
    </row>
    <row r="351" spans="1:4" ht="12.75" customHeight="1" x14ac:dyDescent="0.2">
      <c r="A351" s="8"/>
      <c r="B351" s="8"/>
      <c r="C351" s="8"/>
      <c r="D351" s="8"/>
    </row>
    <row r="352" spans="1:4" ht="12.75" customHeight="1" x14ac:dyDescent="0.2">
      <c r="A352" s="8"/>
      <c r="B352" s="8"/>
      <c r="C352" s="8"/>
      <c r="D352" s="8"/>
    </row>
    <row r="353" spans="1:4" ht="12.75" customHeight="1" x14ac:dyDescent="0.2">
      <c r="A353" s="8"/>
      <c r="B353" s="8"/>
      <c r="C353" s="8"/>
      <c r="D353" s="8"/>
    </row>
    <row r="354" spans="1:4" ht="12.75" customHeight="1" x14ac:dyDescent="0.2">
      <c r="A354" s="8"/>
      <c r="B354" s="8"/>
      <c r="C354" s="8"/>
      <c r="D354" s="8"/>
    </row>
    <row r="355" spans="1:4" ht="12.75" customHeight="1" x14ac:dyDescent="0.2">
      <c r="A355" s="8"/>
      <c r="B355" s="8"/>
      <c r="C355" s="8"/>
      <c r="D355" s="8"/>
    </row>
    <row r="356" spans="1:4" ht="12.75" customHeight="1" x14ac:dyDescent="0.2">
      <c r="A356" s="8"/>
      <c r="B356" s="8"/>
      <c r="C356" s="8"/>
      <c r="D356" s="8"/>
    </row>
    <row r="357" spans="1:4" ht="12.75" customHeight="1" x14ac:dyDescent="0.2">
      <c r="A357" s="8"/>
      <c r="B357" s="8"/>
      <c r="C357" s="8"/>
      <c r="D357" s="8"/>
    </row>
    <row r="358" spans="1:4" ht="12.75" customHeight="1" x14ac:dyDescent="0.2">
      <c r="A358" s="8"/>
      <c r="B358" s="8"/>
      <c r="C358" s="8"/>
      <c r="D358" s="8"/>
    </row>
    <row r="359" spans="1:4" ht="12.75" customHeight="1" x14ac:dyDescent="0.2">
      <c r="A359" s="8"/>
      <c r="B359" s="8"/>
      <c r="C359" s="8"/>
      <c r="D359" s="8"/>
    </row>
    <row r="360" spans="1:4" ht="12.75" customHeight="1" x14ac:dyDescent="0.2">
      <c r="A360" s="8"/>
      <c r="B360" s="8"/>
      <c r="C360" s="8"/>
      <c r="D360" s="8"/>
    </row>
    <row r="361" spans="1:4" ht="12.75" customHeight="1" x14ac:dyDescent="0.2">
      <c r="A361" s="8"/>
      <c r="B361" s="8"/>
      <c r="C361" s="8"/>
      <c r="D361" s="8"/>
    </row>
    <row r="362" spans="1:4" ht="12.75" customHeight="1" x14ac:dyDescent="0.2">
      <c r="A362" s="8"/>
      <c r="B362" s="8"/>
      <c r="C362" s="8"/>
      <c r="D362" s="8"/>
    </row>
    <row r="363" spans="1:4" ht="12.75" customHeight="1" x14ac:dyDescent="0.2">
      <c r="A363" s="8"/>
      <c r="B363" s="8"/>
      <c r="C363" s="8"/>
      <c r="D363" s="8"/>
    </row>
    <row r="364" spans="1:4" ht="12.75" customHeight="1" x14ac:dyDescent="0.2">
      <c r="A364" s="8"/>
      <c r="B364" s="8"/>
      <c r="C364" s="8"/>
      <c r="D364" s="8"/>
    </row>
    <row r="365" spans="1:4" ht="12.75" customHeight="1" x14ac:dyDescent="0.2">
      <c r="A365" s="8"/>
      <c r="B365" s="8"/>
      <c r="C365" s="8"/>
      <c r="D365" s="8"/>
    </row>
    <row r="366" spans="1:4" ht="12.75" customHeight="1" x14ac:dyDescent="0.2">
      <c r="A366" s="8"/>
      <c r="B366" s="8"/>
      <c r="C366" s="8"/>
      <c r="D366" s="8"/>
    </row>
    <row r="367" spans="1:4" ht="12.75" customHeight="1" x14ac:dyDescent="0.2">
      <c r="A367" s="8"/>
      <c r="B367" s="8"/>
      <c r="C367" s="8"/>
      <c r="D367" s="8"/>
    </row>
    <row r="368" spans="1:4" ht="12.75" customHeight="1" x14ac:dyDescent="0.2">
      <c r="A368" s="8"/>
      <c r="B368" s="8"/>
      <c r="C368" s="8"/>
      <c r="D368" s="8"/>
    </row>
    <row r="369" spans="1:4" ht="12.75" customHeight="1" x14ac:dyDescent="0.2">
      <c r="A369" s="8"/>
      <c r="B369" s="8"/>
      <c r="C369" s="8"/>
      <c r="D369" s="8"/>
    </row>
    <row r="370" spans="1:4" ht="12.75" customHeight="1" x14ac:dyDescent="0.2">
      <c r="A370" s="8"/>
      <c r="B370" s="8"/>
      <c r="C370" s="8"/>
      <c r="D370" s="8"/>
    </row>
    <row r="371" spans="1:4" ht="12.75" customHeight="1" x14ac:dyDescent="0.2">
      <c r="A371" s="8"/>
      <c r="B371" s="8"/>
      <c r="C371" s="8"/>
      <c r="D371" s="8"/>
    </row>
    <row r="372" spans="1:4" ht="12.75" customHeight="1" x14ac:dyDescent="0.2">
      <c r="A372" s="8"/>
      <c r="B372" s="8"/>
      <c r="C372" s="8"/>
      <c r="D372" s="8"/>
    </row>
    <row r="373" spans="1:4" ht="12.75" customHeight="1" x14ac:dyDescent="0.2">
      <c r="A373" s="8"/>
      <c r="B373" s="8"/>
      <c r="C373" s="8"/>
      <c r="D373" s="8"/>
    </row>
    <row r="374" spans="1:4" ht="12.75" customHeight="1" x14ac:dyDescent="0.2">
      <c r="A374" s="8"/>
      <c r="B374" s="8"/>
      <c r="C374" s="8"/>
      <c r="D374" s="8"/>
    </row>
    <row r="375" spans="1:4" ht="12.75" customHeight="1" x14ac:dyDescent="0.2">
      <c r="A375" s="8"/>
      <c r="B375" s="8"/>
      <c r="C375" s="8"/>
      <c r="D375" s="8"/>
    </row>
    <row r="376" spans="1:4" ht="12.75" customHeight="1" x14ac:dyDescent="0.2">
      <c r="A376" s="8"/>
      <c r="B376" s="8"/>
      <c r="C376" s="8"/>
      <c r="D376" s="8"/>
    </row>
    <row r="377" spans="1:4" ht="12.75" customHeight="1" x14ac:dyDescent="0.2">
      <c r="A377" s="8"/>
      <c r="B377" s="8"/>
      <c r="C377" s="8"/>
      <c r="D377" s="8"/>
    </row>
    <row r="378" spans="1:4" ht="12.75" customHeight="1" x14ac:dyDescent="0.2">
      <c r="A378" s="8"/>
      <c r="B378" s="8"/>
      <c r="C378" s="8"/>
      <c r="D378" s="8"/>
    </row>
    <row r="379" spans="1:4" ht="12.75" customHeight="1" x14ac:dyDescent="0.2">
      <c r="A379" s="8"/>
      <c r="B379" s="8"/>
      <c r="C379" s="8"/>
      <c r="D379" s="8"/>
    </row>
    <row r="380" spans="1:4" ht="12.75" customHeight="1" x14ac:dyDescent="0.2">
      <c r="A380" s="8"/>
      <c r="B380" s="8"/>
      <c r="C380" s="8"/>
      <c r="D380" s="8"/>
    </row>
    <row r="381" spans="1:4" ht="12.75" customHeight="1" x14ac:dyDescent="0.2">
      <c r="A381" s="8"/>
      <c r="B381" s="8"/>
      <c r="C381" s="8"/>
      <c r="D381" s="8"/>
    </row>
    <row r="382" spans="1:4" ht="12.75" customHeight="1" x14ac:dyDescent="0.2">
      <c r="A382" s="8"/>
      <c r="B382" s="8"/>
      <c r="C382" s="8"/>
      <c r="D382" s="8"/>
    </row>
    <row r="383" spans="1:4" ht="12.75" customHeight="1" x14ac:dyDescent="0.2">
      <c r="A383" s="8"/>
      <c r="B383" s="8"/>
      <c r="C383" s="8"/>
      <c r="D383" s="8"/>
    </row>
    <row r="384" spans="1:4" ht="12.75" customHeight="1" x14ac:dyDescent="0.2">
      <c r="A384" s="8"/>
      <c r="B384" s="8"/>
      <c r="C384" s="8"/>
      <c r="D384" s="8"/>
    </row>
    <row r="385" spans="1:4" ht="12.75" customHeight="1" x14ac:dyDescent="0.2">
      <c r="A385" s="8"/>
      <c r="B385" s="8"/>
      <c r="C385" s="8"/>
      <c r="D385" s="8"/>
    </row>
    <row r="386" spans="1:4" ht="12.75" customHeight="1" x14ac:dyDescent="0.2">
      <c r="A386" s="8"/>
      <c r="B386" s="8"/>
      <c r="C386" s="8"/>
      <c r="D386" s="8"/>
    </row>
    <row r="387" spans="1:4" ht="12.75" customHeight="1" x14ac:dyDescent="0.2">
      <c r="A387" s="8"/>
      <c r="B387" s="8"/>
      <c r="C387" s="8"/>
      <c r="D387" s="8"/>
    </row>
    <row r="388" spans="1:4" ht="12.75" customHeight="1" x14ac:dyDescent="0.2">
      <c r="A388" s="8"/>
      <c r="B388" s="8"/>
      <c r="C388" s="8"/>
      <c r="D388" s="8"/>
    </row>
    <row r="389" spans="1:4" ht="12.75" customHeight="1" x14ac:dyDescent="0.2">
      <c r="A389" s="8"/>
      <c r="B389" s="8"/>
      <c r="C389" s="8"/>
      <c r="D389" s="8"/>
    </row>
    <row r="390" spans="1:4" ht="12.75" customHeight="1" x14ac:dyDescent="0.2">
      <c r="A390" s="8"/>
      <c r="B390" s="8"/>
      <c r="C390" s="8"/>
      <c r="D390" s="8"/>
    </row>
    <row r="391" spans="1:4" ht="12.75" customHeight="1" x14ac:dyDescent="0.2">
      <c r="A391" s="8"/>
      <c r="B391" s="8"/>
      <c r="C391" s="8"/>
      <c r="D391" s="8"/>
    </row>
    <row r="392" spans="1:4" ht="12.75" customHeight="1" x14ac:dyDescent="0.2">
      <c r="A392" s="8"/>
      <c r="B392" s="8"/>
      <c r="C392" s="8"/>
      <c r="D392" s="8"/>
    </row>
    <row r="393" spans="1:4" ht="12.75" customHeight="1" x14ac:dyDescent="0.2">
      <c r="A393" s="8"/>
      <c r="B393" s="8"/>
      <c r="C393" s="8"/>
      <c r="D393" s="8"/>
    </row>
    <row r="394" spans="1:4" ht="12.75" customHeight="1" x14ac:dyDescent="0.2">
      <c r="A394" s="8"/>
      <c r="B394" s="8"/>
      <c r="C394" s="8"/>
      <c r="D394" s="8"/>
    </row>
    <row r="395" spans="1:4" ht="12.75" customHeight="1" x14ac:dyDescent="0.2">
      <c r="A395" s="8"/>
      <c r="B395" s="8"/>
      <c r="C395" s="8"/>
      <c r="D395" s="8"/>
    </row>
    <row r="396" spans="1:4" ht="12.75" customHeight="1" x14ac:dyDescent="0.2">
      <c r="A396" s="8"/>
      <c r="B396" s="8"/>
      <c r="C396" s="8"/>
      <c r="D396" s="8"/>
    </row>
    <row r="397" spans="1:4" ht="12.75" customHeight="1" x14ac:dyDescent="0.2">
      <c r="A397" s="8"/>
      <c r="B397" s="8"/>
      <c r="C397" s="8"/>
      <c r="D397" s="8"/>
    </row>
    <row r="398" spans="1:4" ht="12.75" customHeight="1" x14ac:dyDescent="0.2">
      <c r="A398" s="8"/>
      <c r="B398" s="8"/>
      <c r="C398" s="8"/>
      <c r="D398" s="8"/>
    </row>
    <row r="399" spans="1:4" ht="12.75" customHeight="1" x14ac:dyDescent="0.2">
      <c r="A399" s="8"/>
      <c r="B399" s="8"/>
      <c r="C399" s="8"/>
      <c r="D399" s="8"/>
    </row>
    <row r="400" spans="1:4" ht="12.75" customHeight="1" x14ac:dyDescent="0.2">
      <c r="A400" s="8"/>
      <c r="B400" s="8"/>
      <c r="C400" s="8"/>
      <c r="D400" s="8"/>
    </row>
    <row r="401" spans="1:4" ht="12.75" customHeight="1" x14ac:dyDescent="0.2">
      <c r="A401" s="8"/>
      <c r="B401" s="8"/>
      <c r="C401" s="8"/>
      <c r="D401" s="8"/>
    </row>
    <row r="402" spans="1:4" ht="12.75" customHeight="1" x14ac:dyDescent="0.2">
      <c r="A402" s="8"/>
      <c r="B402" s="8"/>
      <c r="C402" s="8"/>
      <c r="D402" s="8"/>
    </row>
    <row r="403" spans="1:4" ht="12.75" customHeight="1" x14ac:dyDescent="0.2">
      <c r="A403" s="8"/>
      <c r="B403" s="8"/>
      <c r="C403" s="8"/>
      <c r="D403" s="8"/>
    </row>
    <row r="404" spans="1:4" ht="12.75" customHeight="1" x14ac:dyDescent="0.2">
      <c r="A404" s="8"/>
      <c r="B404" s="8"/>
      <c r="C404" s="8"/>
      <c r="D404" s="8"/>
    </row>
    <row r="405" spans="1:4" ht="12.75" customHeight="1" x14ac:dyDescent="0.2">
      <c r="A405" s="8"/>
      <c r="B405" s="8"/>
      <c r="C405" s="8"/>
      <c r="D405" s="8"/>
    </row>
    <row r="406" spans="1:4" ht="12.75" customHeight="1" x14ac:dyDescent="0.2">
      <c r="A406" s="8"/>
      <c r="B406" s="8"/>
      <c r="C406" s="8"/>
      <c r="D406" s="8"/>
    </row>
    <row r="407" spans="1:4" ht="12.75" customHeight="1" x14ac:dyDescent="0.2">
      <c r="A407" s="8"/>
      <c r="B407" s="8"/>
      <c r="C407" s="8"/>
      <c r="D407" s="8"/>
    </row>
    <row r="408" spans="1:4" ht="12.75" customHeight="1" x14ac:dyDescent="0.2">
      <c r="A408" s="8"/>
      <c r="B408" s="8"/>
      <c r="C408" s="8"/>
      <c r="D408" s="8"/>
    </row>
    <row r="409" spans="1:4" ht="12.75" customHeight="1" x14ac:dyDescent="0.2">
      <c r="A409" s="8"/>
      <c r="B409" s="8"/>
      <c r="C409" s="8"/>
      <c r="D409" s="8"/>
    </row>
    <row r="410" spans="1:4" ht="12.75" customHeight="1" x14ac:dyDescent="0.2">
      <c r="A410" s="8"/>
      <c r="B410" s="8"/>
      <c r="C410" s="8"/>
      <c r="D410" s="8"/>
    </row>
    <row r="411" spans="1:4" ht="12.75" customHeight="1" x14ac:dyDescent="0.2">
      <c r="A411" s="8"/>
      <c r="B411" s="8"/>
      <c r="C411" s="8"/>
      <c r="D411" s="8"/>
    </row>
    <row r="412" spans="1:4" ht="12.75" customHeight="1" x14ac:dyDescent="0.2">
      <c r="A412" s="8"/>
      <c r="B412" s="8"/>
      <c r="C412" s="8"/>
      <c r="D412" s="8"/>
    </row>
    <row r="413" spans="1:4" ht="12.75" customHeight="1" x14ac:dyDescent="0.2">
      <c r="A413" s="8"/>
      <c r="B413" s="8"/>
      <c r="C413" s="8"/>
      <c r="D413" s="8"/>
    </row>
    <row r="414" spans="1:4" ht="12.75" customHeight="1" x14ac:dyDescent="0.2">
      <c r="A414" s="8"/>
      <c r="B414" s="8"/>
      <c r="C414" s="8"/>
      <c r="D414" s="8"/>
    </row>
    <row r="415" spans="1:4" ht="12.75" customHeight="1" x14ac:dyDescent="0.2">
      <c r="A415" s="8"/>
      <c r="B415" s="8"/>
      <c r="C415" s="8"/>
      <c r="D415" s="8"/>
    </row>
    <row r="416" spans="1:4" ht="12.75" customHeight="1" x14ac:dyDescent="0.2">
      <c r="A416" s="8"/>
      <c r="B416" s="8"/>
      <c r="C416" s="8"/>
      <c r="D416" s="8"/>
    </row>
    <row r="417" spans="1:4" ht="12.75" customHeight="1" x14ac:dyDescent="0.2">
      <c r="A417" s="8"/>
      <c r="B417" s="8"/>
      <c r="C417" s="8"/>
      <c r="D417" s="8"/>
    </row>
    <row r="418" spans="1:4" ht="12.75" customHeight="1" x14ac:dyDescent="0.2">
      <c r="A418" s="8"/>
      <c r="B418" s="8"/>
      <c r="C418" s="8"/>
      <c r="D418" s="8"/>
    </row>
    <row r="419" spans="1:4" ht="12.75" customHeight="1" x14ac:dyDescent="0.2">
      <c r="A419" s="8"/>
      <c r="B419" s="8"/>
      <c r="C419" s="8"/>
      <c r="D419" s="8"/>
    </row>
    <row r="420" spans="1:4" ht="12.75" customHeight="1" x14ac:dyDescent="0.2">
      <c r="A420" s="8"/>
      <c r="B420" s="8"/>
      <c r="C420" s="8"/>
      <c r="D420" s="8"/>
    </row>
    <row r="421" spans="1:4" ht="12.75" customHeight="1" x14ac:dyDescent="0.2">
      <c r="A421" s="8"/>
      <c r="B421" s="8"/>
      <c r="C421" s="8"/>
      <c r="D421" s="8"/>
    </row>
    <row r="422" spans="1:4" ht="12.75" customHeight="1" x14ac:dyDescent="0.2">
      <c r="A422" s="8"/>
      <c r="B422" s="8"/>
      <c r="C422" s="8"/>
      <c r="D422" s="8"/>
    </row>
    <row r="423" spans="1:4" ht="12.75" customHeight="1" x14ac:dyDescent="0.2">
      <c r="A423" s="8"/>
      <c r="B423" s="8"/>
      <c r="C423" s="8"/>
      <c r="D423" s="8"/>
    </row>
    <row r="424" spans="1:4" ht="12.75" customHeight="1" x14ac:dyDescent="0.2">
      <c r="A424" s="8"/>
      <c r="B424" s="8"/>
      <c r="C424" s="8"/>
      <c r="D424" s="8"/>
    </row>
    <row r="425" spans="1:4" ht="12.75" customHeight="1" x14ac:dyDescent="0.2">
      <c r="A425" s="8"/>
      <c r="B425" s="8"/>
      <c r="C425" s="8"/>
      <c r="D425" s="8"/>
    </row>
    <row r="426" spans="1:4" ht="12.75" customHeight="1" x14ac:dyDescent="0.2">
      <c r="A426" s="8"/>
      <c r="B426" s="8"/>
      <c r="C426" s="8"/>
      <c r="D426" s="8"/>
    </row>
    <row r="427" spans="1:4" ht="12.75" customHeight="1" x14ac:dyDescent="0.2">
      <c r="A427" s="8"/>
      <c r="B427" s="8"/>
      <c r="C427" s="8"/>
      <c r="D427" s="8"/>
    </row>
    <row r="428" spans="1:4" ht="12.75" customHeight="1" x14ac:dyDescent="0.2">
      <c r="A428" s="8"/>
      <c r="B428" s="8"/>
      <c r="C428" s="8"/>
      <c r="D428" s="8"/>
    </row>
    <row r="429" spans="1:4" ht="12.75" customHeight="1" x14ac:dyDescent="0.2">
      <c r="A429" s="8"/>
      <c r="B429" s="8"/>
      <c r="C429" s="8"/>
      <c r="D429" s="8"/>
    </row>
    <row r="430" spans="1:4" ht="12.75" customHeight="1" x14ac:dyDescent="0.2">
      <c r="A430" s="8"/>
      <c r="B430" s="8"/>
      <c r="C430" s="8"/>
      <c r="D430" s="8"/>
    </row>
    <row r="431" spans="1:4" ht="12.75" customHeight="1" x14ac:dyDescent="0.2">
      <c r="A431" s="8"/>
      <c r="B431" s="8"/>
      <c r="C431" s="8"/>
      <c r="D431" s="8"/>
    </row>
    <row r="432" spans="1:4" ht="12.75" customHeight="1" x14ac:dyDescent="0.2">
      <c r="A432" s="8"/>
      <c r="B432" s="8"/>
      <c r="C432" s="8"/>
      <c r="D432" s="8"/>
    </row>
    <row r="433" spans="1:4" ht="12.75" customHeight="1" x14ac:dyDescent="0.2">
      <c r="A433" s="8"/>
      <c r="B433" s="8"/>
      <c r="C433" s="8"/>
      <c r="D433" s="8"/>
    </row>
    <row r="434" spans="1:4" ht="12.75" customHeight="1" x14ac:dyDescent="0.2">
      <c r="A434" s="8"/>
      <c r="B434" s="8"/>
      <c r="C434" s="8"/>
      <c r="D434" s="8"/>
    </row>
    <row r="435" spans="1:4" ht="12.75" customHeight="1" x14ac:dyDescent="0.2">
      <c r="A435" s="8"/>
      <c r="B435" s="8"/>
      <c r="C435" s="8"/>
      <c r="D435" s="8"/>
    </row>
    <row r="436" spans="1:4" ht="12.75" customHeight="1" x14ac:dyDescent="0.2">
      <c r="A436" s="8"/>
      <c r="B436" s="8"/>
      <c r="C436" s="8"/>
      <c r="D436" s="8"/>
    </row>
    <row r="437" spans="1:4" ht="12.75" customHeight="1" x14ac:dyDescent="0.2">
      <c r="A437" s="8"/>
      <c r="B437" s="8"/>
      <c r="C437" s="8"/>
      <c r="D437" s="8"/>
    </row>
    <row r="438" spans="1:4" ht="12.75" customHeight="1" x14ac:dyDescent="0.2">
      <c r="A438" s="8"/>
      <c r="B438" s="8"/>
      <c r="C438" s="8"/>
      <c r="D438" s="8"/>
    </row>
    <row r="439" spans="1:4" ht="12.75" customHeight="1" x14ac:dyDescent="0.2">
      <c r="A439" s="8"/>
      <c r="B439" s="8"/>
      <c r="C439" s="8"/>
      <c r="D439" s="8"/>
    </row>
    <row r="440" spans="1:4" ht="12.75" customHeight="1" x14ac:dyDescent="0.2">
      <c r="A440" s="8"/>
      <c r="B440" s="8"/>
      <c r="C440" s="8"/>
      <c r="D440" s="8"/>
    </row>
    <row r="441" spans="1:4" ht="12.75" customHeight="1" x14ac:dyDescent="0.2">
      <c r="A441" s="8"/>
      <c r="B441" s="8"/>
      <c r="C441" s="8"/>
      <c r="D441" s="8"/>
    </row>
    <row r="442" spans="1:4" ht="12.75" customHeight="1" x14ac:dyDescent="0.2">
      <c r="A442" s="8"/>
      <c r="B442" s="8"/>
      <c r="C442" s="8"/>
      <c r="D442" s="8"/>
    </row>
    <row r="443" spans="1:4" ht="12.75" customHeight="1" x14ac:dyDescent="0.2">
      <c r="A443" s="8"/>
      <c r="B443" s="8"/>
      <c r="C443" s="8"/>
      <c r="D443" s="8"/>
    </row>
    <row r="444" spans="1:4" ht="12.75" customHeight="1" x14ac:dyDescent="0.2">
      <c r="A444" s="8"/>
      <c r="B444" s="8"/>
      <c r="C444" s="8"/>
      <c r="D444" s="8"/>
    </row>
    <row r="445" spans="1:4" ht="12.75" customHeight="1" x14ac:dyDescent="0.2">
      <c r="A445" s="8"/>
      <c r="B445" s="8"/>
      <c r="C445" s="8"/>
      <c r="D445" s="8"/>
    </row>
    <row r="446" spans="1:4" ht="12.75" customHeight="1" x14ac:dyDescent="0.2">
      <c r="A446" s="8"/>
      <c r="B446" s="8"/>
      <c r="C446" s="8"/>
      <c r="D446" s="8"/>
    </row>
    <row r="447" spans="1:4" ht="12.75" customHeight="1" x14ac:dyDescent="0.2">
      <c r="A447" s="8"/>
      <c r="B447" s="8"/>
      <c r="C447" s="8"/>
      <c r="D447" s="8"/>
    </row>
    <row r="448" spans="1:4" ht="12.75" customHeight="1" x14ac:dyDescent="0.2">
      <c r="A448" s="8"/>
      <c r="B448" s="8"/>
      <c r="C448" s="8"/>
      <c r="D448" s="8"/>
    </row>
    <row r="449" spans="1:4" ht="12.75" customHeight="1" x14ac:dyDescent="0.2">
      <c r="A449" s="8"/>
      <c r="B449" s="8"/>
      <c r="C449" s="8"/>
      <c r="D449" s="8"/>
    </row>
    <row r="450" spans="1:4" ht="12.75" customHeight="1" x14ac:dyDescent="0.2">
      <c r="A450" s="8"/>
      <c r="B450" s="8"/>
      <c r="C450" s="8"/>
      <c r="D450" s="8"/>
    </row>
    <row r="451" spans="1:4" ht="12.75" customHeight="1" x14ac:dyDescent="0.2">
      <c r="A451" s="8"/>
      <c r="B451" s="8"/>
      <c r="C451" s="8"/>
      <c r="D451" s="8"/>
    </row>
    <row r="452" spans="1:4" ht="12.75" customHeight="1" x14ac:dyDescent="0.2">
      <c r="A452" s="8"/>
      <c r="B452" s="8"/>
      <c r="C452" s="8"/>
      <c r="D452" s="8"/>
    </row>
    <row r="453" spans="1:4" ht="12.75" customHeight="1" x14ac:dyDescent="0.2">
      <c r="A453" s="8"/>
      <c r="B453" s="8"/>
      <c r="C453" s="8"/>
      <c r="D453" s="8"/>
    </row>
    <row r="454" spans="1:4" ht="12.75" customHeight="1" x14ac:dyDescent="0.2">
      <c r="A454" s="8"/>
      <c r="B454" s="8"/>
      <c r="C454" s="8"/>
      <c r="D454" s="8"/>
    </row>
    <row r="455" spans="1:4" ht="12.75" customHeight="1" x14ac:dyDescent="0.2">
      <c r="A455" s="8"/>
      <c r="B455" s="8"/>
      <c r="C455" s="8"/>
      <c r="D455" s="8"/>
    </row>
    <row r="456" spans="1:4" ht="12.75" customHeight="1" x14ac:dyDescent="0.2">
      <c r="A456" s="8"/>
      <c r="B456" s="8"/>
      <c r="C456" s="8"/>
      <c r="D456" s="8"/>
    </row>
    <row r="457" spans="1:4" ht="12.75" customHeight="1" x14ac:dyDescent="0.2">
      <c r="A457" s="8"/>
      <c r="B457" s="8"/>
      <c r="C457" s="8"/>
      <c r="D457" s="8"/>
    </row>
    <row r="458" spans="1:4" ht="12.75" customHeight="1" x14ac:dyDescent="0.2">
      <c r="A458" s="8"/>
      <c r="B458" s="8"/>
      <c r="C458" s="8"/>
      <c r="D458" s="8"/>
    </row>
    <row r="459" spans="1:4" ht="12.75" customHeight="1" x14ac:dyDescent="0.2">
      <c r="A459" s="8"/>
      <c r="B459" s="8"/>
      <c r="C459" s="8"/>
      <c r="D459" s="8"/>
    </row>
    <row r="460" spans="1:4" ht="12.75" customHeight="1" x14ac:dyDescent="0.2">
      <c r="A460" s="8"/>
      <c r="B460" s="8"/>
      <c r="C460" s="8"/>
      <c r="D460" s="8"/>
    </row>
    <row r="461" spans="1:4" ht="12.75" customHeight="1" x14ac:dyDescent="0.2">
      <c r="A461" s="8"/>
      <c r="B461" s="8"/>
      <c r="C461" s="8"/>
      <c r="D461" s="8"/>
    </row>
    <row r="462" spans="1:4" ht="12.75" customHeight="1" x14ac:dyDescent="0.2">
      <c r="A462" s="8"/>
      <c r="B462" s="8"/>
      <c r="C462" s="8"/>
      <c r="D462" s="8"/>
    </row>
    <row r="463" spans="1:4" ht="12.75" customHeight="1" x14ac:dyDescent="0.2">
      <c r="A463" s="8"/>
      <c r="B463" s="8"/>
      <c r="C463" s="8"/>
      <c r="D463" s="8"/>
    </row>
    <row r="464" spans="1:4" ht="12.75" customHeight="1" x14ac:dyDescent="0.2">
      <c r="A464" s="8"/>
      <c r="B464" s="8"/>
      <c r="C464" s="8"/>
      <c r="D464" s="8"/>
    </row>
    <row r="465" spans="1:4" ht="12.75" customHeight="1" x14ac:dyDescent="0.2">
      <c r="A465" s="8"/>
      <c r="B465" s="8"/>
      <c r="C465" s="8"/>
      <c r="D465" s="8"/>
    </row>
    <row r="466" spans="1:4" ht="12.75" customHeight="1" x14ac:dyDescent="0.2">
      <c r="A466" s="8"/>
      <c r="B466" s="8"/>
      <c r="C466" s="8"/>
      <c r="D466" s="8"/>
    </row>
    <row r="467" spans="1:4" ht="12.75" customHeight="1" x14ac:dyDescent="0.2">
      <c r="A467" s="8"/>
      <c r="B467" s="8"/>
      <c r="C467" s="8"/>
      <c r="D467" s="8"/>
    </row>
    <row r="468" spans="1:4" ht="12.75" customHeight="1" x14ac:dyDescent="0.2">
      <c r="A468" s="8"/>
      <c r="B468" s="8"/>
      <c r="C468" s="8"/>
      <c r="D468" s="8"/>
    </row>
    <row r="469" spans="1:4" ht="12.75" customHeight="1" x14ac:dyDescent="0.2">
      <c r="A469" s="8"/>
      <c r="B469" s="8"/>
      <c r="C469" s="8"/>
      <c r="D469" s="8"/>
    </row>
    <row r="470" spans="1:4" ht="12.75" customHeight="1" x14ac:dyDescent="0.2">
      <c r="A470" s="8"/>
      <c r="B470" s="8"/>
      <c r="C470" s="8"/>
      <c r="D470" s="8"/>
    </row>
    <row r="471" spans="1:4" ht="12.75" customHeight="1" x14ac:dyDescent="0.2">
      <c r="A471" s="8"/>
      <c r="B471" s="8"/>
      <c r="C471" s="8"/>
      <c r="D471" s="8"/>
    </row>
    <row r="472" spans="1:4" ht="12.75" customHeight="1" x14ac:dyDescent="0.2">
      <c r="A472" s="8"/>
      <c r="B472" s="8"/>
      <c r="C472" s="8"/>
      <c r="D472" s="8"/>
    </row>
    <row r="473" spans="1:4" ht="12.75" customHeight="1" x14ac:dyDescent="0.2">
      <c r="A473" s="8"/>
      <c r="B473" s="8"/>
      <c r="C473" s="8"/>
      <c r="D473" s="8"/>
    </row>
    <row r="474" spans="1:4" ht="12.75" customHeight="1" x14ac:dyDescent="0.2">
      <c r="A474" s="8"/>
      <c r="B474" s="8"/>
      <c r="C474" s="8"/>
      <c r="D474" s="8"/>
    </row>
    <row r="475" spans="1:4" ht="12.75" customHeight="1" x14ac:dyDescent="0.2">
      <c r="A475" s="8"/>
      <c r="B475" s="8"/>
      <c r="C475" s="8"/>
      <c r="D475" s="8"/>
    </row>
    <row r="476" spans="1:4" ht="12.75" customHeight="1" x14ac:dyDescent="0.2">
      <c r="A476" s="8"/>
      <c r="B476" s="8"/>
      <c r="C476" s="8"/>
      <c r="D476" s="8"/>
    </row>
    <row r="477" spans="1:4" ht="12.75" customHeight="1" x14ac:dyDescent="0.2">
      <c r="A477" s="8"/>
      <c r="B477" s="8"/>
      <c r="C477" s="8"/>
      <c r="D477" s="8"/>
    </row>
    <row r="478" spans="1:4" ht="12.75" customHeight="1" x14ac:dyDescent="0.2">
      <c r="A478" s="8"/>
      <c r="B478" s="8"/>
      <c r="C478" s="8"/>
      <c r="D478" s="8"/>
    </row>
    <row r="479" spans="1:4" ht="12.75" customHeight="1" x14ac:dyDescent="0.2">
      <c r="A479" s="8"/>
      <c r="B479" s="8"/>
      <c r="C479" s="8"/>
      <c r="D479" s="8"/>
    </row>
    <row r="480" spans="1:4" ht="12.75" customHeight="1" x14ac:dyDescent="0.2">
      <c r="A480" s="8"/>
      <c r="B480" s="8"/>
      <c r="C480" s="8"/>
      <c r="D480" s="8"/>
    </row>
    <row r="481" spans="1:4" ht="12.75" customHeight="1" x14ac:dyDescent="0.2">
      <c r="A481" s="8"/>
      <c r="B481" s="8"/>
      <c r="C481" s="8"/>
      <c r="D481" s="8"/>
    </row>
    <row r="482" spans="1:4" ht="12.75" customHeight="1" x14ac:dyDescent="0.2">
      <c r="A482" s="8"/>
      <c r="B482" s="8"/>
      <c r="C482" s="8"/>
      <c r="D482" s="8"/>
    </row>
    <row r="483" spans="1:4" ht="12.75" customHeight="1" x14ac:dyDescent="0.2">
      <c r="A483" s="8"/>
      <c r="B483" s="8"/>
      <c r="C483" s="8"/>
      <c r="D483" s="8"/>
    </row>
    <row r="484" spans="1:4" ht="12.75" customHeight="1" x14ac:dyDescent="0.2">
      <c r="A484" s="8"/>
      <c r="B484" s="8"/>
      <c r="C484" s="8"/>
      <c r="D484" s="8"/>
    </row>
    <row r="485" spans="1:4" ht="12.75" customHeight="1" x14ac:dyDescent="0.2">
      <c r="A485" s="8"/>
      <c r="B485" s="8"/>
      <c r="C485" s="8"/>
      <c r="D485" s="8"/>
    </row>
    <row r="486" spans="1:4" ht="12.75" customHeight="1" x14ac:dyDescent="0.2">
      <c r="A486" s="8"/>
      <c r="B486" s="8"/>
      <c r="C486" s="8"/>
      <c r="D486" s="8"/>
    </row>
    <row r="487" spans="1:4" ht="12.75" customHeight="1" x14ac:dyDescent="0.2">
      <c r="A487" s="8"/>
      <c r="B487" s="8"/>
      <c r="C487" s="8"/>
      <c r="D487" s="8"/>
    </row>
    <row r="488" spans="1:4" ht="12.75" customHeight="1" x14ac:dyDescent="0.2">
      <c r="A488" s="8"/>
      <c r="B488" s="8"/>
      <c r="C488" s="8"/>
      <c r="D488" s="8"/>
    </row>
    <row r="489" spans="1:4" ht="12.75" customHeight="1" x14ac:dyDescent="0.2">
      <c r="A489" s="8"/>
      <c r="B489" s="8"/>
      <c r="C489" s="8"/>
      <c r="D489" s="8"/>
    </row>
    <row r="490" spans="1:4" ht="12.75" customHeight="1" x14ac:dyDescent="0.2">
      <c r="A490" s="8"/>
      <c r="B490" s="8"/>
      <c r="C490" s="8"/>
      <c r="D490" s="8"/>
    </row>
    <row r="491" spans="1:4" ht="12.75" customHeight="1" x14ac:dyDescent="0.2">
      <c r="A491" s="8"/>
      <c r="B491" s="8"/>
      <c r="C491" s="8"/>
      <c r="D491" s="8"/>
    </row>
    <row r="492" spans="1:4" ht="12.75" customHeight="1" x14ac:dyDescent="0.2">
      <c r="A492" s="8"/>
      <c r="B492" s="8"/>
      <c r="C492" s="8"/>
      <c r="D492" s="8"/>
    </row>
    <row r="493" spans="1:4" ht="12.75" customHeight="1" x14ac:dyDescent="0.2">
      <c r="A493" s="8"/>
      <c r="B493" s="8"/>
      <c r="C493" s="8"/>
      <c r="D493" s="8"/>
    </row>
    <row r="494" spans="1:4" ht="12.75" customHeight="1" x14ac:dyDescent="0.2">
      <c r="A494" s="8"/>
      <c r="B494" s="8"/>
      <c r="C494" s="8"/>
      <c r="D494" s="8"/>
    </row>
    <row r="495" spans="1:4" ht="12.75" customHeight="1" x14ac:dyDescent="0.2">
      <c r="A495" s="8"/>
      <c r="B495" s="8"/>
      <c r="C495" s="8"/>
      <c r="D495" s="8"/>
    </row>
    <row r="496" spans="1:4" ht="12.75" customHeight="1" x14ac:dyDescent="0.2">
      <c r="A496" s="8"/>
      <c r="B496" s="8"/>
      <c r="C496" s="8"/>
      <c r="D496" s="8"/>
    </row>
    <row r="497" spans="1:4" ht="12.75" customHeight="1" x14ac:dyDescent="0.2">
      <c r="A497" s="8"/>
      <c r="B497" s="8"/>
      <c r="C497" s="8"/>
      <c r="D497" s="8"/>
    </row>
    <row r="498" spans="1:4" ht="12.75" customHeight="1" x14ac:dyDescent="0.2">
      <c r="A498" s="8"/>
      <c r="B498" s="8"/>
      <c r="C498" s="8"/>
      <c r="D498" s="8"/>
    </row>
    <row r="499" spans="1:4" ht="12.75" customHeight="1" x14ac:dyDescent="0.2">
      <c r="A499" s="8"/>
      <c r="B499" s="8"/>
      <c r="C499" s="8"/>
      <c r="D499" s="8"/>
    </row>
    <row r="500" spans="1:4" ht="12.75" customHeight="1" x14ac:dyDescent="0.2">
      <c r="A500" s="8"/>
      <c r="B500" s="8"/>
      <c r="C500" s="8"/>
      <c r="D500" s="8"/>
    </row>
    <row r="501" spans="1:4" ht="12.75" customHeight="1" x14ac:dyDescent="0.2">
      <c r="A501" s="8"/>
      <c r="B501" s="8"/>
      <c r="C501" s="8"/>
      <c r="D501" s="8"/>
    </row>
    <row r="502" spans="1:4" ht="12.75" customHeight="1" x14ac:dyDescent="0.2">
      <c r="A502" s="8"/>
      <c r="B502" s="8"/>
      <c r="C502" s="8"/>
      <c r="D502" s="8"/>
    </row>
    <row r="503" spans="1:4" ht="12.75" customHeight="1" x14ac:dyDescent="0.2">
      <c r="A503" s="8"/>
      <c r="B503" s="8"/>
      <c r="C503" s="8"/>
      <c r="D503" s="8"/>
    </row>
    <row r="504" spans="1:4" ht="12.75" customHeight="1" x14ac:dyDescent="0.2">
      <c r="A504" s="8"/>
      <c r="B504" s="8"/>
      <c r="C504" s="8"/>
      <c r="D504" s="8"/>
    </row>
    <row r="505" spans="1:4" ht="12.75" customHeight="1" x14ac:dyDescent="0.2">
      <c r="A505" s="8"/>
      <c r="B505" s="8"/>
      <c r="C505" s="8"/>
      <c r="D505" s="8"/>
    </row>
    <row r="506" spans="1:4" ht="12.75" customHeight="1" x14ac:dyDescent="0.2">
      <c r="A506" s="8"/>
      <c r="B506" s="8"/>
      <c r="C506" s="8"/>
      <c r="D506" s="8"/>
    </row>
    <row r="507" spans="1:4" ht="12.75" customHeight="1" x14ac:dyDescent="0.2">
      <c r="A507" s="8"/>
      <c r="B507" s="8"/>
      <c r="C507" s="8"/>
      <c r="D507" s="8"/>
    </row>
    <row r="508" spans="1:4" ht="12.75" customHeight="1" x14ac:dyDescent="0.2">
      <c r="A508" s="8"/>
      <c r="B508" s="8"/>
      <c r="C508" s="8"/>
      <c r="D508" s="8"/>
    </row>
    <row r="509" spans="1:4" ht="12.75" customHeight="1" x14ac:dyDescent="0.2">
      <c r="A509" s="8"/>
      <c r="B509" s="8"/>
      <c r="C509" s="8"/>
      <c r="D509" s="8"/>
    </row>
    <row r="510" spans="1:4" ht="12.75" customHeight="1" x14ac:dyDescent="0.2">
      <c r="A510" s="8"/>
      <c r="B510" s="8"/>
      <c r="C510" s="8"/>
      <c r="D510" s="8"/>
    </row>
    <row r="511" spans="1:4" ht="12.75" customHeight="1" x14ac:dyDescent="0.2">
      <c r="A511" s="8"/>
      <c r="B511" s="8"/>
      <c r="C511" s="8"/>
      <c r="D511" s="8"/>
    </row>
    <row r="512" spans="1:4" ht="12.75" customHeight="1" x14ac:dyDescent="0.2">
      <c r="A512" s="8"/>
      <c r="B512" s="8"/>
      <c r="C512" s="8"/>
      <c r="D512" s="8"/>
    </row>
    <row r="513" spans="1:4" ht="12.75" customHeight="1" x14ac:dyDescent="0.2">
      <c r="A513" s="8"/>
      <c r="B513" s="8"/>
      <c r="C513" s="8"/>
      <c r="D513" s="8"/>
    </row>
    <row r="514" spans="1:4" ht="12.75" customHeight="1" x14ac:dyDescent="0.2">
      <c r="A514" s="8"/>
      <c r="B514" s="8"/>
      <c r="C514" s="8"/>
      <c r="D514" s="8"/>
    </row>
    <row r="515" spans="1:4" ht="12.75" customHeight="1" x14ac:dyDescent="0.2">
      <c r="A515" s="8"/>
      <c r="B515" s="8"/>
      <c r="C515" s="8"/>
      <c r="D515" s="8"/>
    </row>
    <row r="516" spans="1:4" ht="12.75" customHeight="1" x14ac:dyDescent="0.2">
      <c r="A516" s="8"/>
      <c r="B516" s="8"/>
      <c r="C516" s="8"/>
      <c r="D516" s="8"/>
    </row>
    <row r="517" spans="1:4" ht="12.75" customHeight="1" x14ac:dyDescent="0.2">
      <c r="A517" s="8"/>
      <c r="B517" s="8"/>
      <c r="C517" s="8"/>
      <c r="D517" s="8"/>
    </row>
    <row r="518" spans="1:4" ht="12.75" customHeight="1" x14ac:dyDescent="0.2">
      <c r="A518" s="8"/>
      <c r="B518" s="8"/>
      <c r="C518" s="8"/>
      <c r="D518" s="8"/>
    </row>
    <row r="519" spans="1:4" ht="12.75" customHeight="1" x14ac:dyDescent="0.2">
      <c r="A519" s="8"/>
      <c r="B519" s="8"/>
      <c r="C519" s="8"/>
      <c r="D519" s="8"/>
    </row>
    <row r="520" spans="1:4" ht="12.75" customHeight="1" x14ac:dyDescent="0.2">
      <c r="A520" s="8"/>
      <c r="B520" s="8"/>
      <c r="C520" s="8"/>
      <c r="D520" s="8"/>
    </row>
    <row r="521" spans="1:4" ht="12.75" customHeight="1" x14ac:dyDescent="0.2">
      <c r="A521" s="8"/>
      <c r="B521" s="8"/>
      <c r="C521" s="8"/>
      <c r="D521" s="8"/>
    </row>
    <row r="522" spans="1:4" ht="12.75" customHeight="1" x14ac:dyDescent="0.2">
      <c r="A522" s="8"/>
      <c r="B522" s="8"/>
      <c r="C522" s="8"/>
      <c r="D522" s="8"/>
    </row>
    <row r="523" spans="1:4" ht="12.75" customHeight="1" x14ac:dyDescent="0.2">
      <c r="A523" s="8"/>
      <c r="B523" s="8"/>
      <c r="C523" s="8"/>
      <c r="D523" s="8"/>
    </row>
    <row r="524" spans="1:4" ht="12.75" customHeight="1" x14ac:dyDescent="0.2">
      <c r="A524" s="8"/>
      <c r="B524" s="8"/>
      <c r="C524" s="8"/>
      <c r="D524" s="8"/>
    </row>
    <row r="525" spans="1:4" ht="12.75" customHeight="1" x14ac:dyDescent="0.2">
      <c r="A525" s="8"/>
      <c r="B525" s="8"/>
      <c r="C525" s="8"/>
      <c r="D525" s="8"/>
    </row>
    <row r="526" spans="1:4" ht="12.75" customHeight="1" x14ac:dyDescent="0.2">
      <c r="A526" s="8"/>
      <c r="B526" s="8"/>
      <c r="C526" s="8"/>
      <c r="D526" s="8"/>
    </row>
    <row r="527" spans="1:4" ht="12.75" customHeight="1" x14ac:dyDescent="0.2">
      <c r="A527" s="8"/>
      <c r="B527" s="8"/>
      <c r="C527" s="8"/>
      <c r="D527" s="8"/>
    </row>
    <row r="528" spans="1:4" ht="12.75" customHeight="1" x14ac:dyDescent="0.2">
      <c r="A528" s="8"/>
      <c r="B528" s="8"/>
      <c r="C528" s="8"/>
      <c r="D528" s="8"/>
    </row>
    <row r="529" spans="1:4" ht="12.75" customHeight="1" x14ac:dyDescent="0.2">
      <c r="A529" s="8"/>
      <c r="B529" s="8"/>
      <c r="C529" s="8"/>
      <c r="D529" s="8"/>
    </row>
    <row r="530" spans="1:4" ht="12.75" customHeight="1" x14ac:dyDescent="0.2">
      <c r="A530" s="8"/>
      <c r="B530" s="8"/>
      <c r="C530" s="8"/>
      <c r="D530" s="8"/>
    </row>
    <row r="531" spans="1:4" ht="12.75" customHeight="1" x14ac:dyDescent="0.2">
      <c r="A531" s="8"/>
      <c r="B531" s="8"/>
      <c r="C531" s="8"/>
      <c r="D531" s="8"/>
    </row>
    <row r="532" spans="1:4" ht="12.75" customHeight="1" x14ac:dyDescent="0.2">
      <c r="A532" s="8"/>
      <c r="B532" s="8"/>
      <c r="C532" s="8"/>
      <c r="D532" s="8"/>
    </row>
    <row r="533" spans="1:4" ht="12.75" customHeight="1" x14ac:dyDescent="0.2">
      <c r="A533" s="8"/>
      <c r="B533" s="8"/>
      <c r="C533" s="8"/>
      <c r="D533" s="8"/>
    </row>
    <row r="534" spans="1:4" ht="12.75" customHeight="1" x14ac:dyDescent="0.2">
      <c r="A534" s="8"/>
      <c r="B534" s="8"/>
      <c r="C534" s="8"/>
      <c r="D534" s="8"/>
    </row>
    <row r="535" spans="1:4" ht="12.75" customHeight="1" x14ac:dyDescent="0.2">
      <c r="A535" s="8"/>
      <c r="B535" s="8"/>
      <c r="C535" s="8"/>
      <c r="D535" s="8"/>
    </row>
    <row r="536" spans="1:4" ht="12.75" customHeight="1" x14ac:dyDescent="0.2">
      <c r="A536" s="8"/>
      <c r="B536" s="8"/>
      <c r="C536" s="8"/>
      <c r="D536" s="8"/>
    </row>
    <row r="537" spans="1:4" ht="12.75" customHeight="1" x14ac:dyDescent="0.2">
      <c r="A537" s="8"/>
      <c r="B537" s="8"/>
      <c r="C537" s="8"/>
      <c r="D537" s="8"/>
    </row>
    <row r="538" spans="1:4" ht="12.75" customHeight="1" x14ac:dyDescent="0.2">
      <c r="A538" s="8"/>
      <c r="B538" s="8"/>
      <c r="C538" s="8"/>
      <c r="D538" s="8"/>
    </row>
    <row r="539" spans="1:4" ht="12.75" customHeight="1" x14ac:dyDescent="0.2">
      <c r="A539" s="8"/>
      <c r="B539" s="8"/>
      <c r="C539" s="8"/>
      <c r="D539" s="8"/>
    </row>
    <row r="540" spans="1:4" ht="12.75" customHeight="1" x14ac:dyDescent="0.2">
      <c r="A540" s="8"/>
      <c r="B540" s="8"/>
      <c r="C540" s="8"/>
      <c r="D540" s="8"/>
    </row>
    <row r="541" spans="1:4" ht="12.75" customHeight="1" x14ac:dyDescent="0.2">
      <c r="A541" s="8"/>
      <c r="B541" s="8"/>
      <c r="C541" s="8"/>
      <c r="D541" s="8"/>
    </row>
    <row r="542" spans="1:4" ht="12.75" customHeight="1" x14ac:dyDescent="0.2">
      <c r="A542" s="8"/>
      <c r="B542" s="8"/>
      <c r="C542" s="8"/>
      <c r="D542" s="8"/>
    </row>
    <row r="543" spans="1:4" ht="12.75" customHeight="1" x14ac:dyDescent="0.2">
      <c r="A543" s="8"/>
      <c r="B543" s="8"/>
      <c r="C543" s="8"/>
      <c r="D543" s="8"/>
    </row>
    <row r="544" spans="1:4" ht="12.75" customHeight="1" x14ac:dyDescent="0.2">
      <c r="A544" s="8"/>
      <c r="B544" s="8"/>
      <c r="C544" s="8"/>
      <c r="D544" s="8"/>
    </row>
    <row r="545" spans="1:4" ht="12.75" customHeight="1" x14ac:dyDescent="0.2">
      <c r="A545" s="8"/>
      <c r="B545" s="8"/>
      <c r="C545" s="8"/>
      <c r="D545" s="8"/>
    </row>
    <row r="546" spans="1:4" ht="12.75" customHeight="1" x14ac:dyDescent="0.2">
      <c r="A546" s="8"/>
      <c r="B546" s="8"/>
      <c r="C546" s="8"/>
      <c r="D546" s="8"/>
    </row>
    <row r="547" spans="1:4" ht="12.75" customHeight="1" x14ac:dyDescent="0.2">
      <c r="A547" s="8"/>
      <c r="B547" s="8"/>
      <c r="C547" s="8"/>
      <c r="D547" s="8"/>
    </row>
    <row r="548" spans="1:4" ht="12.75" customHeight="1" x14ac:dyDescent="0.2">
      <c r="A548" s="8"/>
      <c r="B548" s="8"/>
      <c r="C548" s="8"/>
      <c r="D548" s="8"/>
    </row>
    <row r="549" spans="1:4" ht="12.75" customHeight="1" x14ac:dyDescent="0.2">
      <c r="A549" s="8"/>
      <c r="B549" s="8"/>
      <c r="C549" s="8"/>
      <c r="D549" s="8"/>
    </row>
    <row r="550" spans="1:4" ht="12.75" customHeight="1" x14ac:dyDescent="0.2">
      <c r="A550" s="8"/>
      <c r="B550" s="8"/>
      <c r="C550" s="8"/>
      <c r="D550" s="8"/>
    </row>
    <row r="551" spans="1:4" ht="12.75" customHeight="1" x14ac:dyDescent="0.2">
      <c r="A551" s="8"/>
      <c r="B551" s="8"/>
      <c r="C551" s="8"/>
      <c r="D551" s="8"/>
    </row>
    <row r="552" spans="1:4" ht="12.75" customHeight="1" x14ac:dyDescent="0.2">
      <c r="A552" s="8"/>
      <c r="B552" s="8"/>
      <c r="C552" s="8"/>
      <c r="D552" s="8"/>
    </row>
    <row r="553" spans="1:4" ht="12.75" customHeight="1" x14ac:dyDescent="0.2">
      <c r="A553" s="8"/>
      <c r="B553" s="8"/>
      <c r="C553" s="8"/>
      <c r="D553" s="8"/>
    </row>
    <row r="554" spans="1:4" ht="12.75" customHeight="1" x14ac:dyDescent="0.2">
      <c r="A554" s="8"/>
      <c r="B554" s="8"/>
      <c r="C554" s="8"/>
      <c r="D554" s="8"/>
    </row>
    <row r="555" spans="1:4" ht="12.75" customHeight="1" x14ac:dyDescent="0.2">
      <c r="A555" s="8"/>
      <c r="B555" s="8"/>
      <c r="C555" s="8"/>
      <c r="D555" s="8"/>
    </row>
    <row r="556" spans="1:4" ht="12.75" customHeight="1" x14ac:dyDescent="0.2">
      <c r="A556" s="8"/>
      <c r="B556" s="8"/>
      <c r="C556" s="8"/>
      <c r="D556" s="8"/>
    </row>
    <row r="557" spans="1:4" ht="12.75" customHeight="1" x14ac:dyDescent="0.2">
      <c r="A557" s="8"/>
      <c r="B557" s="8"/>
      <c r="C557" s="8"/>
      <c r="D557" s="8"/>
    </row>
    <row r="558" spans="1:4" ht="12.75" customHeight="1" x14ac:dyDescent="0.2">
      <c r="A558" s="8"/>
      <c r="B558" s="8"/>
      <c r="C558" s="8"/>
      <c r="D558" s="8"/>
    </row>
    <row r="559" spans="1:4" ht="12.75" customHeight="1" x14ac:dyDescent="0.2">
      <c r="A559" s="8"/>
      <c r="B559" s="8"/>
      <c r="C559" s="8"/>
      <c r="D559" s="8"/>
    </row>
    <row r="560" spans="1:4" ht="12.75" customHeight="1" x14ac:dyDescent="0.2">
      <c r="A560" s="8"/>
      <c r="B560" s="8"/>
      <c r="C560" s="8"/>
      <c r="D560" s="8"/>
    </row>
    <row r="561" spans="1:4" ht="12.75" customHeight="1" x14ac:dyDescent="0.2">
      <c r="A561" s="8"/>
      <c r="B561" s="8"/>
      <c r="C561" s="8"/>
      <c r="D561" s="8"/>
    </row>
    <row r="562" spans="1:4" ht="12.75" customHeight="1" x14ac:dyDescent="0.2">
      <c r="A562" s="8"/>
      <c r="B562" s="8"/>
      <c r="C562" s="8"/>
      <c r="D562" s="8"/>
    </row>
    <row r="563" spans="1:4" ht="12.75" customHeight="1" x14ac:dyDescent="0.2">
      <c r="A563" s="8"/>
      <c r="B563" s="8"/>
      <c r="C563" s="8"/>
      <c r="D563" s="8"/>
    </row>
    <row r="564" spans="1:4" ht="12.75" customHeight="1" x14ac:dyDescent="0.2">
      <c r="A564" s="8"/>
      <c r="B564" s="8"/>
      <c r="C564" s="8"/>
      <c r="D564" s="8"/>
    </row>
    <row r="565" spans="1:4" ht="12.75" customHeight="1" x14ac:dyDescent="0.2">
      <c r="A565" s="8"/>
      <c r="B565" s="8"/>
      <c r="C565" s="8"/>
      <c r="D565" s="8"/>
    </row>
    <row r="566" spans="1:4" ht="12.75" customHeight="1" x14ac:dyDescent="0.2">
      <c r="A566" s="8"/>
      <c r="B566" s="8"/>
      <c r="C566" s="8"/>
      <c r="D566" s="8"/>
    </row>
    <row r="567" spans="1:4" ht="12.75" customHeight="1" x14ac:dyDescent="0.2">
      <c r="A567" s="8"/>
      <c r="B567" s="8"/>
      <c r="C567" s="8"/>
      <c r="D567" s="8"/>
    </row>
    <row r="568" spans="1:4" ht="12.75" customHeight="1" x14ac:dyDescent="0.2">
      <c r="A568" s="8"/>
      <c r="B568" s="8"/>
      <c r="C568" s="8"/>
      <c r="D568" s="8"/>
    </row>
    <row r="569" spans="1:4" ht="12.75" customHeight="1" x14ac:dyDescent="0.2">
      <c r="A569" s="8"/>
      <c r="B569" s="8"/>
      <c r="C569" s="8"/>
      <c r="D569" s="8"/>
    </row>
    <row r="570" spans="1:4" ht="12.75" customHeight="1" x14ac:dyDescent="0.2">
      <c r="A570" s="8"/>
      <c r="B570" s="8"/>
      <c r="C570" s="8"/>
      <c r="D570" s="8"/>
    </row>
    <row r="571" spans="1:4" ht="12.75" customHeight="1" x14ac:dyDescent="0.2">
      <c r="A571" s="8"/>
      <c r="B571" s="8"/>
      <c r="C571" s="8"/>
      <c r="D571" s="8"/>
    </row>
    <row r="572" spans="1:4" ht="12.75" customHeight="1" x14ac:dyDescent="0.2">
      <c r="A572" s="8"/>
      <c r="B572" s="8"/>
      <c r="C572" s="8"/>
      <c r="D572" s="8"/>
    </row>
    <row r="573" spans="1:4" ht="12.75" customHeight="1" x14ac:dyDescent="0.2">
      <c r="A573" s="8"/>
      <c r="B573" s="8"/>
      <c r="C573" s="8"/>
      <c r="D573" s="8"/>
    </row>
    <row r="574" spans="1:4" ht="12.75" customHeight="1" x14ac:dyDescent="0.2">
      <c r="A574" s="8"/>
      <c r="B574" s="8"/>
      <c r="C574" s="8"/>
      <c r="D574" s="8"/>
    </row>
    <row r="575" spans="1:4" ht="12.75" customHeight="1" x14ac:dyDescent="0.2">
      <c r="A575" s="8"/>
      <c r="B575" s="8"/>
      <c r="C575" s="8"/>
      <c r="D575" s="8"/>
    </row>
    <row r="576" spans="1:4" ht="12.75" customHeight="1" x14ac:dyDescent="0.2">
      <c r="A576" s="8"/>
      <c r="B576" s="8"/>
      <c r="C576" s="8"/>
      <c r="D576" s="8"/>
    </row>
    <row r="577" spans="1:4" ht="12.75" customHeight="1" x14ac:dyDescent="0.2">
      <c r="A577" s="8"/>
      <c r="B577" s="8"/>
      <c r="C577" s="8"/>
      <c r="D577" s="8"/>
    </row>
    <row r="578" spans="1:4" ht="12.75" customHeight="1" x14ac:dyDescent="0.2">
      <c r="A578" s="8"/>
      <c r="B578" s="8"/>
      <c r="C578" s="8"/>
      <c r="D578" s="8"/>
    </row>
    <row r="579" spans="1:4" ht="12.75" customHeight="1" x14ac:dyDescent="0.2">
      <c r="A579" s="8"/>
      <c r="B579" s="8"/>
      <c r="C579" s="8"/>
      <c r="D579" s="8"/>
    </row>
    <row r="580" spans="1:4" ht="12.75" customHeight="1" x14ac:dyDescent="0.2">
      <c r="A580" s="8"/>
      <c r="B580" s="8"/>
      <c r="C580" s="8"/>
      <c r="D580" s="8"/>
    </row>
    <row r="581" spans="1:4" ht="12.75" customHeight="1" x14ac:dyDescent="0.2">
      <c r="A581" s="8"/>
      <c r="B581" s="8"/>
      <c r="C581" s="8"/>
      <c r="D581" s="8"/>
    </row>
    <row r="582" spans="1:4" ht="12.75" customHeight="1" x14ac:dyDescent="0.2">
      <c r="A582" s="8"/>
      <c r="B582" s="8"/>
      <c r="C582" s="8"/>
      <c r="D582" s="8"/>
    </row>
    <row r="583" spans="1:4" ht="12.75" customHeight="1" x14ac:dyDescent="0.2">
      <c r="A583" s="8"/>
      <c r="B583" s="8"/>
      <c r="C583" s="8"/>
      <c r="D583" s="8"/>
    </row>
    <row r="584" spans="1:4" ht="12.75" customHeight="1" x14ac:dyDescent="0.2">
      <c r="A584" s="8"/>
      <c r="B584" s="8"/>
      <c r="C584" s="8"/>
      <c r="D584" s="8"/>
    </row>
    <row r="585" spans="1:4" ht="12.75" customHeight="1" x14ac:dyDescent="0.2">
      <c r="A585" s="8"/>
      <c r="B585" s="8"/>
      <c r="C585" s="8"/>
      <c r="D585" s="8"/>
    </row>
    <row r="586" spans="1:4" ht="12.75" customHeight="1" x14ac:dyDescent="0.2">
      <c r="A586" s="8"/>
      <c r="B586" s="8"/>
      <c r="C586" s="8"/>
      <c r="D586" s="8"/>
    </row>
    <row r="587" spans="1:4" ht="12.75" customHeight="1" x14ac:dyDescent="0.2">
      <c r="A587" s="8"/>
      <c r="B587" s="8"/>
      <c r="C587" s="8"/>
      <c r="D587" s="8"/>
    </row>
    <row r="588" spans="1:4" ht="12.75" customHeight="1" x14ac:dyDescent="0.2">
      <c r="A588" s="8"/>
      <c r="B588" s="8"/>
      <c r="C588" s="8"/>
      <c r="D588" s="8"/>
    </row>
    <row r="589" spans="1:4" ht="12.75" customHeight="1" x14ac:dyDescent="0.2">
      <c r="A589" s="8"/>
      <c r="B589" s="8"/>
      <c r="C589" s="8"/>
      <c r="D589" s="8"/>
    </row>
    <row r="590" spans="1:4" ht="12.75" customHeight="1" x14ac:dyDescent="0.2">
      <c r="A590" s="8"/>
      <c r="B590" s="8"/>
      <c r="C590" s="8"/>
      <c r="D590" s="8"/>
    </row>
    <row r="591" spans="1:4" ht="12.75" customHeight="1" x14ac:dyDescent="0.2">
      <c r="A591" s="8"/>
      <c r="B591" s="8"/>
      <c r="C591" s="8"/>
      <c r="D591" s="8"/>
    </row>
    <row r="592" spans="1:4" ht="12.75" customHeight="1" x14ac:dyDescent="0.2">
      <c r="A592" s="8"/>
      <c r="B592" s="8"/>
      <c r="C592" s="8"/>
      <c r="D592" s="8"/>
    </row>
    <row r="593" spans="1:4" ht="12.75" customHeight="1" x14ac:dyDescent="0.2">
      <c r="A593" s="8"/>
      <c r="B593" s="8"/>
      <c r="C593" s="8"/>
      <c r="D593" s="8"/>
    </row>
    <row r="594" spans="1:4" ht="12.75" customHeight="1" x14ac:dyDescent="0.2">
      <c r="A594" s="8"/>
      <c r="B594" s="8"/>
      <c r="C594" s="8"/>
      <c r="D594" s="8"/>
    </row>
    <row r="595" spans="1:4" ht="12.75" customHeight="1" x14ac:dyDescent="0.2">
      <c r="A595" s="8"/>
      <c r="B595" s="8"/>
      <c r="C595" s="8"/>
      <c r="D595" s="8"/>
    </row>
    <row r="596" spans="1:4" ht="12.75" customHeight="1" x14ac:dyDescent="0.2">
      <c r="A596" s="8"/>
      <c r="B596" s="8"/>
      <c r="C596" s="8"/>
      <c r="D596" s="8"/>
    </row>
    <row r="597" spans="1:4" ht="12.75" customHeight="1" x14ac:dyDescent="0.2">
      <c r="A597" s="8"/>
      <c r="B597" s="8"/>
      <c r="C597" s="8"/>
      <c r="D597" s="8"/>
    </row>
    <row r="598" spans="1:4" ht="12.75" customHeight="1" x14ac:dyDescent="0.2">
      <c r="A598" s="8"/>
      <c r="B598" s="8"/>
      <c r="C598" s="8"/>
      <c r="D598" s="8"/>
    </row>
    <row r="599" spans="1:4" ht="12.75" customHeight="1" x14ac:dyDescent="0.2">
      <c r="A599" s="8"/>
      <c r="B599" s="8"/>
      <c r="C599" s="8"/>
      <c r="D599" s="8"/>
    </row>
    <row r="600" spans="1:4" ht="12.75" customHeight="1" x14ac:dyDescent="0.2">
      <c r="A600" s="8"/>
      <c r="B600" s="8"/>
      <c r="C600" s="8"/>
      <c r="D600" s="8"/>
    </row>
    <row r="601" spans="1:4" ht="12.75" customHeight="1" x14ac:dyDescent="0.2">
      <c r="A601" s="8"/>
      <c r="B601" s="8"/>
      <c r="C601" s="8"/>
      <c r="D601" s="8"/>
    </row>
    <row r="602" spans="1:4" ht="12.75" customHeight="1" x14ac:dyDescent="0.2">
      <c r="A602" s="8"/>
      <c r="B602" s="8"/>
      <c r="C602" s="8"/>
      <c r="D602" s="8"/>
    </row>
    <row r="603" spans="1:4" ht="12.75" customHeight="1" x14ac:dyDescent="0.2">
      <c r="A603" s="8"/>
      <c r="B603" s="8"/>
      <c r="C603" s="8"/>
      <c r="D603" s="8"/>
    </row>
    <row r="604" spans="1:4" ht="12.75" customHeight="1" x14ac:dyDescent="0.2">
      <c r="A604" s="8"/>
      <c r="B604" s="8"/>
      <c r="C604" s="8"/>
      <c r="D604" s="8"/>
    </row>
    <row r="605" spans="1:4" ht="12.75" customHeight="1" x14ac:dyDescent="0.2">
      <c r="A605" s="8"/>
      <c r="B605" s="8"/>
      <c r="C605" s="8"/>
      <c r="D605" s="8"/>
    </row>
    <row r="606" spans="1:4" ht="12.75" customHeight="1" x14ac:dyDescent="0.2">
      <c r="A606" s="8"/>
      <c r="B606" s="8"/>
      <c r="C606" s="8"/>
      <c r="D606" s="8"/>
    </row>
    <row r="607" spans="1:4" ht="12.75" customHeight="1" x14ac:dyDescent="0.2">
      <c r="A607" s="8"/>
      <c r="B607" s="8"/>
      <c r="C607" s="8"/>
      <c r="D607" s="8"/>
    </row>
    <row r="608" spans="1:4" ht="12.75" customHeight="1" x14ac:dyDescent="0.2">
      <c r="A608" s="8"/>
      <c r="B608" s="8"/>
      <c r="C608" s="8"/>
      <c r="D608" s="8"/>
    </row>
    <row r="609" spans="1:4" ht="12.75" customHeight="1" x14ac:dyDescent="0.2">
      <c r="A609" s="8"/>
      <c r="B609" s="8"/>
      <c r="C609" s="8"/>
      <c r="D609" s="8"/>
    </row>
    <row r="610" spans="1:4" ht="12.75" customHeight="1" x14ac:dyDescent="0.2">
      <c r="A610" s="8"/>
      <c r="B610" s="8"/>
      <c r="C610" s="8"/>
      <c r="D610" s="8"/>
    </row>
    <row r="611" spans="1:4" ht="12.75" customHeight="1" x14ac:dyDescent="0.2">
      <c r="A611" s="8"/>
      <c r="B611" s="8"/>
      <c r="C611" s="8"/>
      <c r="D611" s="8"/>
    </row>
    <row r="612" spans="1:4" ht="12.75" customHeight="1" x14ac:dyDescent="0.2">
      <c r="A612" s="8"/>
      <c r="B612" s="8"/>
      <c r="C612" s="8"/>
      <c r="D612" s="8"/>
    </row>
    <row r="613" spans="1:4" ht="12.75" customHeight="1" x14ac:dyDescent="0.2">
      <c r="A613" s="8"/>
      <c r="B613" s="8"/>
      <c r="C613" s="8"/>
      <c r="D613" s="8"/>
    </row>
    <row r="614" spans="1:4" ht="12.75" customHeight="1" x14ac:dyDescent="0.2">
      <c r="A614" s="8"/>
      <c r="B614" s="8"/>
      <c r="C614" s="8"/>
      <c r="D614" s="8"/>
    </row>
    <row r="615" spans="1:4" ht="12.75" customHeight="1" x14ac:dyDescent="0.2">
      <c r="A615" s="8"/>
      <c r="B615" s="8"/>
      <c r="C615" s="8"/>
      <c r="D615" s="8"/>
    </row>
    <row r="616" spans="1:4" ht="12.75" customHeight="1" x14ac:dyDescent="0.2">
      <c r="A616" s="8"/>
      <c r="B616" s="8"/>
      <c r="C616" s="8"/>
      <c r="D616" s="8"/>
    </row>
    <row r="617" spans="1:4" ht="12.75" customHeight="1" x14ac:dyDescent="0.2">
      <c r="A617" s="8"/>
      <c r="B617" s="8"/>
      <c r="C617" s="8"/>
      <c r="D617" s="8"/>
    </row>
    <row r="618" spans="1:4" ht="12.75" customHeight="1" x14ac:dyDescent="0.2">
      <c r="A618" s="8"/>
      <c r="B618" s="8"/>
      <c r="C618" s="8"/>
      <c r="D618" s="8"/>
    </row>
    <row r="619" spans="1:4" ht="12.75" customHeight="1" x14ac:dyDescent="0.2">
      <c r="A619" s="8"/>
      <c r="B619" s="8"/>
      <c r="C619" s="8"/>
      <c r="D619" s="8"/>
    </row>
    <row r="620" spans="1:4" ht="12.75" customHeight="1" x14ac:dyDescent="0.2">
      <c r="A620" s="8"/>
      <c r="B620" s="8"/>
      <c r="C620" s="8"/>
      <c r="D620" s="8"/>
    </row>
    <row r="621" spans="1:4" ht="12.75" customHeight="1" x14ac:dyDescent="0.2">
      <c r="A621" s="8"/>
      <c r="B621" s="8"/>
      <c r="C621" s="8"/>
      <c r="D621" s="8"/>
    </row>
    <row r="622" spans="1:4" ht="12.75" customHeight="1" x14ac:dyDescent="0.2">
      <c r="A622" s="8"/>
      <c r="B622" s="8"/>
      <c r="C622" s="8"/>
      <c r="D622" s="8"/>
    </row>
    <row r="623" spans="1:4" ht="12.75" customHeight="1" x14ac:dyDescent="0.2">
      <c r="A623" s="8"/>
      <c r="B623" s="8"/>
      <c r="C623" s="8"/>
      <c r="D623" s="8"/>
    </row>
    <row r="624" spans="1:4" ht="12.75" customHeight="1" x14ac:dyDescent="0.2">
      <c r="A624" s="8"/>
      <c r="B624" s="8"/>
      <c r="C624" s="8"/>
      <c r="D624" s="8"/>
    </row>
    <row r="625" spans="1:4" ht="12.75" customHeight="1" x14ac:dyDescent="0.2">
      <c r="A625" s="8"/>
      <c r="B625" s="8"/>
      <c r="C625" s="8"/>
      <c r="D625" s="8"/>
    </row>
    <row r="626" spans="1:4" ht="12.75" customHeight="1" x14ac:dyDescent="0.2">
      <c r="A626" s="8"/>
      <c r="B626" s="8"/>
      <c r="C626" s="8"/>
      <c r="D626" s="8"/>
    </row>
    <row r="627" spans="1:4" ht="12.75" customHeight="1" x14ac:dyDescent="0.2">
      <c r="A627" s="8"/>
      <c r="B627" s="8"/>
      <c r="C627" s="8"/>
      <c r="D627" s="8"/>
    </row>
    <row r="628" spans="1:4" ht="12.75" customHeight="1" x14ac:dyDescent="0.2">
      <c r="A628" s="8"/>
      <c r="B628" s="8"/>
      <c r="C628" s="8"/>
      <c r="D628" s="8"/>
    </row>
    <row r="629" spans="1:4" ht="12.75" customHeight="1" x14ac:dyDescent="0.2">
      <c r="A629" s="8"/>
      <c r="B629" s="8"/>
      <c r="C629" s="8"/>
      <c r="D629" s="8"/>
    </row>
    <row r="630" spans="1:4" ht="12.75" customHeight="1" x14ac:dyDescent="0.2">
      <c r="A630" s="8"/>
      <c r="B630" s="8"/>
      <c r="C630" s="8"/>
      <c r="D630" s="8"/>
    </row>
    <row r="631" spans="1:4" ht="12.75" customHeight="1" x14ac:dyDescent="0.2">
      <c r="A631" s="8"/>
      <c r="B631" s="8"/>
      <c r="C631" s="8"/>
      <c r="D631" s="8"/>
    </row>
    <row r="632" spans="1:4" ht="12.75" customHeight="1" x14ac:dyDescent="0.2">
      <c r="A632" s="8"/>
      <c r="B632" s="8"/>
      <c r="C632" s="8"/>
      <c r="D632" s="8"/>
    </row>
    <row r="633" spans="1:4" ht="12.75" customHeight="1" x14ac:dyDescent="0.2">
      <c r="A633" s="8"/>
      <c r="B633" s="8"/>
      <c r="C633" s="8"/>
      <c r="D633" s="8"/>
    </row>
    <row r="634" spans="1:4" ht="12.75" customHeight="1" x14ac:dyDescent="0.2">
      <c r="A634" s="8"/>
      <c r="B634" s="8"/>
      <c r="C634" s="8"/>
      <c r="D634" s="8"/>
    </row>
    <row r="635" spans="1:4" ht="12.75" customHeight="1" x14ac:dyDescent="0.2">
      <c r="A635" s="8"/>
      <c r="B635" s="8"/>
      <c r="C635" s="8"/>
      <c r="D635" s="8"/>
    </row>
    <row r="636" spans="1:4" ht="12.75" customHeight="1" x14ac:dyDescent="0.2">
      <c r="A636" s="8"/>
      <c r="B636" s="8"/>
      <c r="C636" s="8"/>
      <c r="D636" s="8"/>
    </row>
    <row r="637" spans="1:4" ht="12.75" customHeight="1" x14ac:dyDescent="0.2">
      <c r="A637" s="8"/>
      <c r="B637" s="8"/>
      <c r="C637" s="8"/>
      <c r="D637" s="8"/>
    </row>
    <row r="638" spans="1:4" ht="12.75" customHeight="1" x14ac:dyDescent="0.2">
      <c r="A638" s="8"/>
      <c r="B638" s="8"/>
      <c r="C638" s="8"/>
      <c r="D638" s="8"/>
    </row>
    <row r="639" spans="1:4" ht="12.75" customHeight="1" x14ac:dyDescent="0.2">
      <c r="A639" s="8"/>
      <c r="B639" s="8"/>
      <c r="C639" s="8"/>
      <c r="D639" s="8"/>
    </row>
    <row r="640" spans="1:4" ht="12.75" customHeight="1" x14ac:dyDescent="0.2">
      <c r="A640" s="8"/>
      <c r="B640" s="8"/>
      <c r="C640" s="8"/>
      <c r="D640" s="8"/>
    </row>
    <row r="641" spans="1:4" ht="12.75" customHeight="1" x14ac:dyDescent="0.2">
      <c r="A641" s="8"/>
      <c r="B641" s="8"/>
      <c r="C641" s="8"/>
      <c r="D641" s="8"/>
    </row>
    <row r="642" spans="1:4" ht="12.75" customHeight="1" x14ac:dyDescent="0.2">
      <c r="A642" s="8"/>
      <c r="B642" s="8"/>
      <c r="C642" s="8"/>
      <c r="D642" s="8"/>
    </row>
    <row r="643" spans="1:4" ht="12.75" customHeight="1" x14ac:dyDescent="0.2">
      <c r="A643" s="8"/>
      <c r="B643" s="8"/>
      <c r="C643" s="8"/>
      <c r="D643" s="8"/>
    </row>
    <row r="644" spans="1:4" ht="12.75" customHeight="1" x14ac:dyDescent="0.2">
      <c r="A644" s="8"/>
      <c r="B644" s="8"/>
      <c r="C644" s="8"/>
      <c r="D644" s="8"/>
    </row>
    <row r="645" spans="1:4" ht="12.75" customHeight="1" x14ac:dyDescent="0.2">
      <c r="A645" s="8"/>
      <c r="B645" s="8"/>
      <c r="C645" s="8"/>
      <c r="D645" s="8"/>
    </row>
    <row r="646" spans="1:4" ht="12.75" customHeight="1" x14ac:dyDescent="0.2">
      <c r="A646" s="8"/>
      <c r="B646" s="8"/>
      <c r="C646" s="8"/>
      <c r="D646" s="8"/>
    </row>
    <row r="647" spans="1:4" ht="12.75" customHeight="1" x14ac:dyDescent="0.2">
      <c r="A647" s="8"/>
      <c r="B647" s="8"/>
      <c r="C647" s="8"/>
      <c r="D647" s="8"/>
    </row>
    <row r="648" spans="1:4" ht="12.75" customHeight="1" x14ac:dyDescent="0.2">
      <c r="A648" s="8"/>
      <c r="B648" s="8"/>
      <c r="C648" s="8"/>
      <c r="D648" s="8"/>
    </row>
    <row r="649" spans="1:4" ht="12.75" customHeight="1" x14ac:dyDescent="0.2">
      <c r="A649" s="8"/>
      <c r="B649" s="8"/>
      <c r="C649" s="8"/>
      <c r="D649" s="8"/>
    </row>
    <row r="650" spans="1:4" ht="12.75" customHeight="1" x14ac:dyDescent="0.2">
      <c r="A650" s="8"/>
      <c r="B650" s="8"/>
      <c r="C650" s="8"/>
      <c r="D650" s="8"/>
    </row>
    <row r="651" spans="1:4" ht="12.75" customHeight="1" x14ac:dyDescent="0.2">
      <c r="A651" s="8"/>
      <c r="B651" s="8"/>
      <c r="C651" s="8"/>
      <c r="D651" s="8"/>
    </row>
    <row r="652" spans="1:4" ht="12.75" customHeight="1" x14ac:dyDescent="0.2">
      <c r="A652" s="8"/>
      <c r="B652" s="8"/>
      <c r="C652" s="8"/>
      <c r="D652" s="8"/>
    </row>
    <row r="653" spans="1:4" ht="12.75" customHeight="1" x14ac:dyDescent="0.2">
      <c r="A653" s="8"/>
      <c r="B653" s="8"/>
      <c r="C653" s="8"/>
      <c r="D653" s="8"/>
    </row>
    <row r="654" spans="1:4" ht="12.75" customHeight="1" x14ac:dyDescent="0.2">
      <c r="A654" s="8"/>
      <c r="B654" s="8"/>
      <c r="C654" s="8"/>
      <c r="D654" s="8"/>
    </row>
    <row r="655" spans="1:4" ht="12.75" customHeight="1" x14ac:dyDescent="0.2">
      <c r="A655" s="8"/>
      <c r="B655" s="8"/>
      <c r="C655" s="8"/>
      <c r="D655" s="8"/>
    </row>
    <row r="656" spans="1:4" ht="12.75" customHeight="1" x14ac:dyDescent="0.2">
      <c r="A656" s="8"/>
      <c r="B656" s="8"/>
      <c r="C656" s="8"/>
      <c r="D656" s="8"/>
    </row>
    <row r="657" spans="1:4" ht="12.75" customHeight="1" x14ac:dyDescent="0.2">
      <c r="A657" s="8"/>
      <c r="B657" s="8"/>
      <c r="C657" s="8"/>
      <c r="D657" s="8"/>
    </row>
    <row r="658" spans="1:4" ht="12.75" customHeight="1" x14ac:dyDescent="0.2">
      <c r="A658" s="8"/>
      <c r="B658" s="8"/>
      <c r="C658" s="8"/>
      <c r="D658" s="8"/>
    </row>
    <row r="659" spans="1:4" ht="12.75" customHeight="1" x14ac:dyDescent="0.2">
      <c r="A659" s="8"/>
      <c r="B659" s="8"/>
      <c r="C659" s="8"/>
      <c r="D659" s="8"/>
    </row>
    <row r="660" spans="1:4" ht="12.75" customHeight="1" x14ac:dyDescent="0.2">
      <c r="A660" s="8"/>
      <c r="B660" s="8"/>
      <c r="C660" s="8"/>
      <c r="D660" s="8"/>
    </row>
    <row r="661" spans="1:4" ht="12.75" customHeight="1" x14ac:dyDescent="0.2">
      <c r="A661" s="8"/>
      <c r="B661" s="8"/>
      <c r="C661" s="8"/>
      <c r="D661" s="8"/>
    </row>
    <row r="662" spans="1:4" ht="12.75" customHeight="1" x14ac:dyDescent="0.2">
      <c r="A662" s="8"/>
      <c r="B662" s="8"/>
      <c r="C662" s="8"/>
      <c r="D662" s="8"/>
    </row>
    <row r="663" spans="1:4" ht="12.75" customHeight="1" x14ac:dyDescent="0.2">
      <c r="A663" s="8"/>
      <c r="B663" s="8"/>
      <c r="C663" s="8"/>
      <c r="D663" s="8"/>
    </row>
    <row r="664" spans="1:4" ht="12.75" customHeight="1" x14ac:dyDescent="0.2">
      <c r="A664" s="8"/>
      <c r="B664" s="8"/>
      <c r="C664" s="8"/>
      <c r="D664" s="8"/>
    </row>
    <row r="665" spans="1:4" ht="12.75" customHeight="1" x14ac:dyDescent="0.2">
      <c r="A665" s="8"/>
      <c r="B665" s="8"/>
      <c r="C665" s="8"/>
      <c r="D665" s="8"/>
    </row>
    <row r="666" spans="1:4" ht="12.75" customHeight="1" x14ac:dyDescent="0.2">
      <c r="A666" s="8"/>
      <c r="B666" s="8"/>
      <c r="C666" s="8"/>
      <c r="D666" s="8"/>
    </row>
    <row r="667" spans="1:4" ht="12.75" customHeight="1" x14ac:dyDescent="0.2">
      <c r="A667" s="8"/>
      <c r="B667" s="8"/>
      <c r="C667" s="8"/>
      <c r="D667" s="8"/>
    </row>
    <row r="668" spans="1:4" ht="12.75" customHeight="1" x14ac:dyDescent="0.2">
      <c r="A668" s="8"/>
      <c r="B668" s="8"/>
      <c r="C668" s="8"/>
      <c r="D668" s="8"/>
    </row>
    <row r="669" spans="1:4" ht="12.75" customHeight="1" x14ac:dyDescent="0.2">
      <c r="A669" s="8"/>
      <c r="B669" s="8"/>
      <c r="C669" s="8"/>
      <c r="D669" s="8"/>
    </row>
    <row r="670" spans="1:4" ht="12.75" customHeight="1" x14ac:dyDescent="0.2">
      <c r="A670" s="8"/>
      <c r="B670" s="8"/>
      <c r="C670" s="8"/>
      <c r="D670" s="8"/>
    </row>
    <row r="671" spans="1:4" ht="12.75" customHeight="1" x14ac:dyDescent="0.2">
      <c r="A671" s="8"/>
      <c r="B671" s="8"/>
      <c r="C671" s="8"/>
      <c r="D671" s="8"/>
    </row>
    <row r="672" spans="1:4" ht="12.75" customHeight="1" x14ac:dyDescent="0.2">
      <c r="A672" s="8"/>
      <c r="B672" s="8"/>
      <c r="C672" s="8"/>
      <c r="D672" s="8"/>
    </row>
    <row r="673" spans="1:4" ht="12.75" customHeight="1" x14ac:dyDescent="0.2">
      <c r="A673" s="8"/>
      <c r="B673" s="8"/>
      <c r="C673" s="8"/>
      <c r="D673" s="8"/>
    </row>
    <row r="674" spans="1:4" ht="12.75" customHeight="1" x14ac:dyDescent="0.2">
      <c r="A674" s="8"/>
      <c r="B674" s="8"/>
      <c r="C674" s="8"/>
      <c r="D674" s="8"/>
    </row>
    <row r="675" spans="1:4" ht="12.75" customHeight="1" x14ac:dyDescent="0.2">
      <c r="A675" s="8"/>
      <c r="B675" s="8"/>
      <c r="C675" s="8"/>
      <c r="D675" s="8"/>
    </row>
    <row r="676" spans="1:4" ht="12.75" customHeight="1" x14ac:dyDescent="0.2">
      <c r="A676" s="8"/>
      <c r="B676" s="8"/>
      <c r="C676" s="8"/>
      <c r="D676" s="8"/>
    </row>
    <row r="677" spans="1:4" ht="12.75" customHeight="1" x14ac:dyDescent="0.2">
      <c r="A677" s="8"/>
      <c r="B677" s="8"/>
      <c r="C677" s="8"/>
      <c r="D677" s="8"/>
    </row>
    <row r="678" spans="1:4" ht="12.75" customHeight="1" x14ac:dyDescent="0.2">
      <c r="A678" s="8"/>
      <c r="B678" s="8"/>
      <c r="C678" s="8"/>
      <c r="D678" s="8"/>
    </row>
    <row r="679" spans="1:4" ht="12.75" customHeight="1" x14ac:dyDescent="0.2">
      <c r="A679" s="8"/>
      <c r="B679" s="8"/>
      <c r="C679" s="8"/>
      <c r="D679" s="8"/>
    </row>
    <row r="680" spans="1:4" ht="12.75" customHeight="1" x14ac:dyDescent="0.2">
      <c r="A680" s="8"/>
      <c r="B680" s="8"/>
      <c r="C680" s="8"/>
      <c r="D680" s="8"/>
    </row>
    <row r="681" spans="1:4" ht="12.75" customHeight="1" x14ac:dyDescent="0.2">
      <c r="A681" s="8"/>
      <c r="B681" s="8"/>
      <c r="C681" s="8"/>
      <c r="D681" s="8"/>
    </row>
    <row r="682" spans="1:4" ht="12.75" customHeight="1" x14ac:dyDescent="0.2">
      <c r="A682" s="8"/>
      <c r="B682" s="8"/>
      <c r="C682" s="8"/>
      <c r="D682" s="8"/>
    </row>
    <row r="683" spans="1:4" ht="12.75" customHeight="1" x14ac:dyDescent="0.2">
      <c r="A683" s="8"/>
      <c r="B683" s="8"/>
      <c r="C683" s="8"/>
      <c r="D683" s="8"/>
    </row>
    <row r="684" spans="1:4" ht="12.75" customHeight="1" x14ac:dyDescent="0.2">
      <c r="A684" s="8"/>
      <c r="B684" s="8"/>
      <c r="C684" s="8"/>
      <c r="D684" s="8"/>
    </row>
    <row r="685" spans="1:4" ht="12.75" customHeight="1" x14ac:dyDescent="0.2">
      <c r="A685" s="8"/>
      <c r="B685" s="8"/>
      <c r="C685" s="8"/>
      <c r="D685" s="8"/>
    </row>
    <row r="686" spans="1:4" ht="12.75" customHeight="1" x14ac:dyDescent="0.2">
      <c r="A686" s="8"/>
      <c r="B686" s="8"/>
      <c r="C686" s="8"/>
      <c r="D686" s="8"/>
    </row>
    <row r="687" spans="1:4" ht="12.75" customHeight="1" x14ac:dyDescent="0.2">
      <c r="A687" s="8"/>
      <c r="B687" s="8"/>
      <c r="C687" s="8"/>
      <c r="D687" s="8"/>
    </row>
    <row r="688" spans="1:4" ht="12.75" customHeight="1" x14ac:dyDescent="0.2">
      <c r="A688" s="8"/>
      <c r="B688" s="8"/>
      <c r="C688" s="8"/>
      <c r="D688" s="8"/>
    </row>
    <row r="689" spans="1:4" ht="12.75" customHeight="1" x14ac:dyDescent="0.2">
      <c r="A689" s="8"/>
      <c r="B689" s="8"/>
      <c r="C689" s="8"/>
      <c r="D689" s="8"/>
    </row>
    <row r="690" spans="1:4" ht="12.75" customHeight="1" x14ac:dyDescent="0.2">
      <c r="A690" s="8"/>
      <c r="B690" s="8"/>
      <c r="C690" s="8"/>
      <c r="D690" s="8"/>
    </row>
    <row r="691" spans="1:4" ht="12.75" customHeight="1" x14ac:dyDescent="0.2">
      <c r="A691" s="8"/>
      <c r="B691" s="8"/>
      <c r="C691" s="8"/>
      <c r="D691" s="8"/>
    </row>
    <row r="692" spans="1:4" ht="12.75" customHeight="1" x14ac:dyDescent="0.2">
      <c r="A692" s="8"/>
      <c r="B692" s="8"/>
      <c r="C692" s="8"/>
      <c r="D692" s="8"/>
    </row>
    <row r="693" spans="1:4" ht="12.75" customHeight="1" x14ac:dyDescent="0.2">
      <c r="A693" s="8"/>
      <c r="B693" s="8"/>
      <c r="C693" s="8"/>
      <c r="D693" s="8"/>
    </row>
    <row r="694" spans="1:4" ht="12.75" customHeight="1" x14ac:dyDescent="0.2">
      <c r="A694" s="8"/>
      <c r="B694" s="8"/>
      <c r="C694" s="8"/>
      <c r="D694" s="8"/>
    </row>
    <row r="695" spans="1:4" ht="12.75" customHeight="1" x14ac:dyDescent="0.2">
      <c r="A695" s="8"/>
      <c r="B695" s="8"/>
      <c r="C695" s="8"/>
      <c r="D695" s="8"/>
    </row>
    <row r="696" spans="1:4" ht="12.75" customHeight="1" x14ac:dyDescent="0.2">
      <c r="A696" s="8"/>
      <c r="B696" s="8"/>
      <c r="C696" s="8"/>
      <c r="D696" s="8"/>
    </row>
    <row r="697" spans="1:4" ht="12.75" customHeight="1" x14ac:dyDescent="0.2">
      <c r="A697" s="8"/>
      <c r="B697" s="8"/>
      <c r="C697" s="8"/>
      <c r="D697" s="8"/>
    </row>
    <row r="698" spans="1:4" ht="12.75" customHeight="1" x14ac:dyDescent="0.2">
      <c r="A698" s="8"/>
      <c r="B698" s="8"/>
      <c r="C698" s="8"/>
      <c r="D698" s="8"/>
    </row>
    <row r="699" spans="1:4" ht="12.75" customHeight="1" x14ac:dyDescent="0.2">
      <c r="A699" s="8"/>
      <c r="B699" s="8"/>
      <c r="C699" s="8"/>
      <c r="D699" s="8"/>
    </row>
    <row r="700" spans="1:4" ht="12.75" customHeight="1" x14ac:dyDescent="0.2">
      <c r="A700" s="8"/>
      <c r="B700" s="8"/>
      <c r="C700" s="8"/>
      <c r="D700" s="8"/>
    </row>
    <row r="701" spans="1:4" ht="12.75" customHeight="1" x14ac:dyDescent="0.2">
      <c r="A701" s="8"/>
      <c r="B701" s="8"/>
      <c r="C701" s="8"/>
      <c r="D701" s="8"/>
    </row>
    <row r="702" spans="1:4" ht="12.75" customHeight="1" x14ac:dyDescent="0.2">
      <c r="A702" s="8"/>
      <c r="B702" s="8"/>
      <c r="C702" s="8"/>
      <c r="D702" s="8"/>
    </row>
    <row r="703" spans="1:4" ht="12.75" customHeight="1" x14ac:dyDescent="0.2">
      <c r="A703" s="8"/>
      <c r="B703" s="8"/>
      <c r="C703" s="8"/>
      <c r="D703" s="8"/>
    </row>
    <row r="704" spans="1:4" ht="12.75" customHeight="1" x14ac:dyDescent="0.2">
      <c r="A704" s="8"/>
      <c r="B704" s="8"/>
      <c r="C704" s="8"/>
      <c r="D704" s="8"/>
    </row>
    <row r="705" spans="1:4" ht="12.75" customHeight="1" x14ac:dyDescent="0.2">
      <c r="A705" s="8"/>
      <c r="B705" s="8"/>
      <c r="C705" s="8"/>
      <c r="D705" s="8"/>
    </row>
    <row r="706" spans="1:4" ht="12.75" customHeight="1" x14ac:dyDescent="0.2">
      <c r="A706" s="8"/>
      <c r="B706" s="8"/>
      <c r="C706" s="8"/>
      <c r="D706" s="8"/>
    </row>
    <row r="707" spans="1:4" ht="12.75" customHeight="1" x14ac:dyDescent="0.2">
      <c r="A707" s="8"/>
      <c r="B707" s="8"/>
      <c r="C707" s="8"/>
      <c r="D707" s="8"/>
    </row>
    <row r="708" spans="1:4" ht="12.75" customHeight="1" x14ac:dyDescent="0.2">
      <c r="A708" s="8"/>
      <c r="B708" s="8"/>
      <c r="C708" s="8"/>
      <c r="D708" s="8"/>
    </row>
    <row r="709" spans="1:4" ht="12.75" customHeight="1" x14ac:dyDescent="0.2">
      <c r="A709" s="8"/>
      <c r="B709" s="8"/>
      <c r="C709" s="8"/>
      <c r="D709" s="8"/>
    </row>
    <row r="710" spans="1:4" ht="12.75" customHeight="1" x14ac:dyDescent="0.2">
      <c r="A710" s="8"/>
      <c r="B710" s="8"/>
      <c r="C710" s="8"/>
      <c r="D710" s="8"/>
    </row>
    <row r="711" spans="1:4" ht="12.75" customHeight="1" x14ac:dyDescent="0.2">
      <c r="A711" s="8"/>
      <c r="B711" s="8"/>
      <c r="C711" s="8"/>
      <c r="D711" s="8"/>
    </row>
    <row r="712" spans="1:4" ht="12.75" customHeight="1" x14ac:dyDescent="0.2">
      <c r="A712" s="8"/>
      <c r="B712" s="8"/>
      <c r="C712" s="8"/>
      <c r="D712" s="8"/>
    </row>
    <row r="713" spans="1:4" ht="12.75" customHeight="1" x14ac:dyDescent="0.2">
      <c r="A713" s="8"/>
      <c r="B713" s="8"/>
      <c r="C713" s="8"/>
      <c r="D713" s="8"/>
    </row>
    <row r="714" spans="1:4" ht="12.75" customHeight="1" x14ac:dyDescent="0.2">
      <c r="A714" s="8"/>
      <c r="B714" s="8"/>
      <c r="C714" s="8"/>
      <c r="D714" s="8"/>
    </row>
    <row r="715" spans="1:4" ht="12.75" customHeight="1" x14ac:dyDescent="0.2">
      <c r="A715" s="8"/>
      <c r="B715" s="8"/>
      <c r="C715" s="8"/>
      <c r="D715" s="8"/>
    </row>
    <row r="716" spans="1:4" ht="12.75" customHeight="1" x14ac:dyDescent="0.2">
      <c r="A716" s="8"/>
      <c r="B716" s="8"/>
      <c r="C716" s="8"/>
      <c r="D716" s="8"/>
    </row>
    <row r="717" spans="1:4" ht="12.75" customHeight="1" x14ac:dyDescent="0.2">
      <c r="A717" s="8"/>
      <c r="B717" s="8"/>
      <c r="C717" s="8"/>
      <c r="D717" s="8"/>
    </row>
    <row r="718" spans="1:4" ht="12.75" customHeight="1" x14ac:dyDescent="0.2">
      <c r="A718" s="8"/>
      <c r="B718" s="8"/>
      <c r="C718" s="8"/>
      <c r="D718" s="8"/>
    </row>
    <row r="719" spans="1:4" ht="12.75" customHeight="1" x14ac:dyDescent="0.2">
      <c r="A719" s="8"/>
      <c r="B719" s="8"/>
      <c r="C719" s="8"/>
      <c r="D719" s="8"/>
    </row>
    <row r="720" spans="1:4" ht="12.75" customHeight="1" x14ac:dyDescent="0.2">
      <c r="A720" s="8"/>
      <c r="B720" s="8"/>
      <c r="C720" s="8"/>
      <c r="D720" s="8"/>
    </row>
    <row r="721" spans="1:4" ht="12.75" customHeight="1" x14ac:dyDescent="0.2">
      <c r="A721" s="8"/>
      <c r="B721" s="8"/>
      <c r="C721" s="8"/>
      <c r="D721" s="8"/>
    </row>
    <row r="722" spans="1:4" ht="12.75" customHeight="1" x14ac:dyDescent="0.2">
      <c r="A722" s="8"/>
      <c r="B722" s="8"/>
      <c r="C722" s="8"/>
      <c r="D722" s="8"/>
    </row>
    <row r="723" spans="1:4" ht="12.75" customHeight="1" x14ac:dyDescent="0.2">
      <c r="A723" s="8"/>
      <c r="B723" s="8"/>
      <c r="C723" s="8"/>
      <c r="D723" s="8"/>
    </row>
    <row r="724" spans="1:4" ht="12.75" customHeight="1" x14ac:dyDescent="0.2">
      <c r="A724" s="8"/>
      <c r="B724" s="8"/>
      <c r="C724" s="8"/>
      <c r="D724" s="8"/>
    </row>
    <row r="725" spans="1:4" ht="12.75" customHeight="1" x14ac:dyDescent="0.2">
      <c r="A725" s="8"/>
      <c r="B725" s="8"/>
      <c r="C725" s="8"/>
      <c r="D725" s="8"/>
    </row>
    <row r="726" spans="1:4" ht="12.75" customHeight="1" x14ac:dyDescent="0.2">
      <c r="A726" s="8"/>
      <c r="B726" s="8"/>
      <c r="C726" s="8"/>
      <c r="D726" s="8"/>
    </row>
    <row r="727" spans="1:4" ht="12.75" customHeight="1" x14ac:dyDescent="0.2">
      <c r="A727" s="8"/>
      <c r="B727" s="8"/>
      <c r="C727" s="8"/>
      <c r="D727" s="8"/>
    </row>
    <row r="728" spans="1:4" ht="12.75" customHeight="1" x14ac:dyDescent="0.2">
      <c r="A728" s="8"/>
      <c r="B728" s="8"/>
      <c r="C728" s="8"/>
      <c r="D728" s="8"/>
    </row>
    <row r="729" spans="1:4" ht="12.75" customHeight="1" x14ac:dyDescent="0.2">
      <c r="A729" s="8"/>
      <c r="B729" s="8"/>
      <c r="C729" s="8"/>
      <c r="D729" s="8"/>
    </row>
    <row r="730" spans="1:4" ht="12.75" customHeight="1" x14ac:dyDescent="0.2">
      <c r="A730" s="8"/>
      <c r="B730" s="8"/>
      <c r="C730" s="8"/>
      <c r="D730" s="8"/>
    </row>
    <row r="731" spans="1:4" ht="12.75" customHeight="1" x14ac:dyDescent="0.2">
      <c r="A731" s="8"/>
      <c r="B731" s="8"/>
      <c r="C731" s="8"/>
      <c r="D731" s="8"/>
    </row>
    <row r="732" spans="1:4" ht="12.75" customHeight="1" x14ac:dyDescent="0.2">
      <c r="A732" s="8"/>
      <c r="B732" s="8"/>
      <c r="C732" s="8"/>
      <c r="D732" s="8"/>
    </row>
    <row r="733" spans="1:4" ht="12.75" customHeight="1" x14ac:dyDescent="0.2">
      <c r="A733" s="8"/>
      <c r="B733" s="8"/>
      <c r="C733" s="8"/>
      <c r="D733" s="8"/>
    </row>
    <row r="734" spans="1:4" ht="12.75" customHeight="1" x14ac:dyDescent="0.2">
      <c r="A734" s="8"/>
      <c r="B734" s="8"/>
      <c r="C734" s="8"/>
      <c r="D734" s="8"/>
    </row>
    <row r="735" spans="1:4" ht="12.75" customHeight="1" x14ac:dyDescent="0.2">
      <c r="A735" s="8"/>
      <c r="B735" s="8"/>
      <c r="C735" s="8"/>
      <c r="D735" s="8"/>
    </row>
    <row r="736" spans="1:4" ht="12.75" customHeight="1" x14ac:dyDescent="0.2">
      <c r="A736" s="8"/>
      <c r="B736" s="8"/>
      <c r="C736" s="8"/>
      <c r="D736" s="8"/>
    </row>
    <row r="737" spans="1:4" ht="12.75" customHeight="1" x14ac:dyDescent="0.2">
      <c r="A737" s="8"/>
      <c r="B737" s="8"/>
      <c r="C737" s="8"/>
      <c r="D737" s="8"/>
    </row>
    <row r="738" spans="1:4" ht="12.75" customHeight="1" x14ac:dyDescent="0.2">
      <c r="A738" s="8"/>
      <c r="B738" s="8"/>
      <c r="C738" s="8"/>
      <c r="D738" s="8"/>
    </row>
    <row r="739" spans="1:4" ht="12.75" customHeight="1" x14ac:dyDescent="0.2">
      <c r="A739" s="8"/>
      <c r="B739" s="8"/>
      <c r="C739" s="8"/>
      <c r="D739" s="8"/>
    </row>
    <row r="740" spans="1:4" ht="12.75" customHeight="1" x14ac:dyDescent="0.2">
      <c r="A740" s="8"/>
      <c r="B740" s="8"/>
      <c r="C740" s="8"/>
      <c r="D740" s="8"/>
    </row>
    <row r="741" spans="1:4" ht="12.75" customHeight="1" x14ac:dyDescent="0.2">
      <c r="A741" s="8"/>
      <c r="B741" s="8"/>
      <c r="C741" s="8"/>
      <c r="D741" s="8"/>
    </row>
    <row r="742" spans="1:4" ht="12.75" customHeight="1" x14ac:dyDescent="0.2">
      <c r="A742" s="8"/>
      <c r="B742" s="8"/>
      <c r="C742" s="8"/>
      <c r="D742" s="8"/>
    </row>
    <row r="743" spans="1:4" ht="12.75" customHeight="1" x14ac:dyDescent="0.2">
      <c r="A743" s="8"/>
      <c r="B743" s="8"/>
      <c r="C743" s="8"/>
      <c r="D743" s="8"/>
    </row>
    <row r="744" spans="1:4" ht="12.75" customHeight="1" x14ac:dyDescent="0.2">
      <c r="A744" s="8"/>
      <c r="B744" s="8"/>
      <c r="C744" s="8"/>
      <c r="D744" s="8"/>
    </row>
    <row r="745" spans="1:4" ht="12.75" customHeight="1" x14ac:dyDescent="0.2">
      <c r="A745" s="8"/>
      <c r="B745" s="8"/>
      <c r="C745" s="8"/>
      <c r="D745" s="8"/>
    </row>
    <row r="746" spans="1:4" ht="12.75" customHeight="1" x14ac:dyDescent="0.2">
      <c r="A746" s="8"/>
      <c r="B746" s="8"/>
      <c r="C746" s="8"/>
      <c r="D746" s="8"/>
    </row>
    <row r="747" spans="1:4" ht="12.75" customHeight="1" x14ac:dyDescent="0.2">
      <c r="A747" s="8"/>
      <c r="B747" s="8"/>
      <c r="C747" s="8"/>
      <c r="D747" s="8"/>
    </row>
    <row r="748" spans="1:4" ht="12.75" customHeight="1" x14ac:dyDescent="0.2">
      <c r="A748" s="8"/>
      <c r="B748" s="8"/>
      <c r="C748" s="8"/>
      <c r="D748" s="8"/>
    </row>
    <row r="749" spans="1:4" ht="12.75" customHeight="1" x14ac:dyDescent="0.2">
      <c r="A749" s="8"/>
      <c r="B749" s="8"/>
      <c r="C749" s="8"/>
      <c r="D749" s="8"/>
    </row>
    <row r="750" spans="1:4" ht="12.75" customHeight="1" x14ac:dyDescent="0.2">
      <c r="A750" s="8"/>
      <c r="B750" s="8"/>
      <c r="C750" s="8"/>
      <c r="D750" s="8"/>
    </row>
    <row r="751" spans="1:4" ht="12.75" customHeight="1" x14ac:dyDescent="0.2">
      <c r="A751" s="8"/>
      <c r="B751" s="8"/>
      <c r="C751" s="8"/>
      <c r="D751" s="8"/>
    </row>
    <row r="752" spans="1:4" ht="12.75" customHeight="1" x14ac:dyDescent="0.2">
      <c r="A752" s="8"/>
      <c r="B752" s="8"/>
      <c r="C752" s="8"/>
      <c r="D752" s="8"/>
    </row>
    <row r="753" spans="1:4" ht="12.75" customHeight="1" x14ac:dyDescent="0.2">
      <c r="A753" s="8"/>
      <c r="B753" s="8"/>
      <c r="C753" s="8"/>
      <c r="D753" s="8"/>
    </row>
    <row r="754" spans="1:4" ht="12.75" customHeight="1" x14ac:dyDescent="0.2">
      <c r="A754" s="8"/>
      <c r="B754" s="8"/>
      <c r="C754" s="8"/>
      <c r="D754" s="8"/>
    </row>
    <row r="755" spans="1:4" ht="12.75" customHeight="1" x14ac:dyDescent="0.2">
      <c r="A755" s="8"/>
      <c r="B755" s="8"/>
      <c r="C755" s="8"/>
      <c r="D755" s="8"/>
    </row>
    <row r="756" spans="1:4" ht="12.75" customHeight="1" x14ac:dyDescent="0.2">
      <c r="A756" s="8"/>
      <c r="B756" s="8"/>
      <c r="C756" s="8"/>
      <c r="D756" s="8"/>
    </row>
    <row r="757" spans="1:4" ht="12.75" customHeight="1" x14ac:dyDescent="0.2">
      <c r="A757" s="8"/>
      <c r="B757" s="8"/>
      <c r="C757" s="8"/>
      <c r="D757" s="8"/>
    </row>
    <row r="758" spans="1:4" ht="12.75" customHeight="1" x14ac:dyDescent="0.2">
      <c r="A758" s="8"/>
      <c r="B758" s="8"/>
      <c r="C758" s="8"/>
      <c r="D758" s="8"/>
    </row>
    <row r="759" spans="1:4" ht="12.75" customHeight="1" x14ac:dyDescent="0.2">
      <c r="A759" s="8"/>
      <c r="B759" s="8"/>
      <c r="C759" s="8"/>
      <c r="D759" s="8"/>
    </row>
    <row r="760" spans="1:4" ht="12.75" customHeight="1" x14ac:dyDescent="0.2">
      <c r="A760" s="8"/>
      <c r="B760" s="8"/>
      <c r="C760" s="8"/>
      <c r="D760" s="8"/>
    </row>
    <row r="761" spans="1:4" ht="12.75" customHeight="1" x14ac:dyDescent="0.2">
      <c r="A761" s="8"/>
      <c r="B761" s="8"/>
      <c r="C761" s="8"/>
      <c r="D761" s="8"/>
    </row>
    <row r="762" spans="1:4" ht="12.75" customHeight="1" x14ac:dyDescent="0.2">
      <c r="A762" s="8"/>
      <c r="B762" s="8"/>
      <c r="C762" s="8"/>
      <c r="D762" s="8"/>
    </row>
    <row r="763" spans="1:4" ht="12.75" customHeight="1" x14ac:dyDescent="0.2">
      <c r="A763" s="8"/>
      <c r="B763" s="8"/>
      <c r="C763" s="8"/>
      <c r="D763" s="8"/>
    </row>
    <row r="764" spans="1:4" ht="12.75" customHeight="1" x14ac:dyDescent="0.2">
      <c r="A764" s="8"/>
      <c r="B764" s="8"/>
      <c r="C764" s="8"/>
      <c r="D764" s="8"/>
    </row>
    <row r="765" spans="1:4" ht="12.75" customHeight="1" x14ac:dyDescent="0.2">
      <c r="A765" s="8"/>
      <c r="B765" s="8"/>
      <c r="C765" s="8"/>
      <c r="D765" s="8"/>
    </row>
    <row r="766" spans="1:4" ht="12.75" customHeight="1" x14ac:dyDescent="0.2">
      <c r="A766" s="8"/>
      <c r="B766" s="8"/>
      <c r="C766" s="8"/>
      <c r="D766" s="8"/>
    </row>
    <row r="767" spans="1:4" ht="12.75" customHeight="1" x14ac:dyDescent="0.2">
      <c r="A767" s="8"/>
      <c r="B767" s="8"/>
      <c r="C767" s="8"/>
      <c r="D767" s="8"/>
    </row>
    <row r="768" spans="1:4" ht="12.75" customHeight="1" x14ac:dyDescent="0.2">
      <c r="A768" s="8"/>
      <c r="B768" s="8"/>
      <c r="C768" s="8"/>
      <c r="D768" s="8"/>
    </row>
    <row r="769" spans="1:4" ht="12.75" customHeight="1" x14ac:dyDescent="0.2">
      <c r="A769" s="8"/>
      <c r="B769" s="8"/>
      <c r="C769" s="8"/>
      <c r="D769" s="8"/>
    </row>
    <row r="770" spans="1:4" ht="12.75" customHeight="1" x14ac:dyDescent="0.2">
      <c r="A770" s="8"/>
      <c r="B770" s="8"/>
      <c r="C770" s="8"/>
      <c r="D770" s="8"/>
    </row>
    <row r="771" spans="1:4" ht="12.75" customHeight="1" x14ac:dyDescent="0.2">
      <c r="A771" s="8"/>
      <c r="B771" s="8"/>
      <c r="C771" s="8"/>
      <c r="D771" s="8"/>
    </row>
    <row r="772" spans="1:4" ht="12.75" customHeight="1" x14ac:dyDescent="0.2">
      <c r="A772" s="8"/>
      <c r="B772" s="8"/>
      <c r="C772" s="8"/>
      <c r="D772" s="8"/>
    </row>
    <row r="773" spans="1:4" ht="12.75" customHeight="1" x14ac:dyDescent="0.2">
      <c r="A773" s="8"/>
      <c r="B773" s="8"/>
      <c r="C773" s="8"/>
      <c r="D773" s="8"/>
    </row>
    <row r="774" spans="1:4" ht="12.75" customHeight="1" x14ac:dyDescent="0.2">
      <c r="A774" s="8"/>
      <c r="B774" s="8"/>
      <c r="C774" s="8"/>
      <c r="D774" s="8"/>
    </row>
    <row r="775" spans="1:4" ht="12.75" customHeight="1" x14ac:dyDescent="0.2">
      <c r="A775" s="8"/>
      <c r="B775" s="8"/>
      <c r="C775" s="8"/>
      <c r="D775" s="8"/>
    </row>
    <row r="776" spans="1:4" ht="12.75" customHeight="1" x14ac:dyDescent="0.2">
      <c r="A776" s="8"/>
      <c r="B776" s="8"/>
      <c r="C776" s="8"/>
      <c r="D776" s="8"/>
    </row>
    <row r="777" spans="1:4" ht="12.75" customHeight="1" x14ac:dyDescent="0.2">
      <c r="A777" s="8"/>
      <c r="B777" s="8"/>
      <c r="C777" s="8"/>
      <c r="D777" s="8"/>
    </row>
    <row r="778" spans="1:4" ht="12.75" customHeight="1" x14ac:dyDescent="0.2">
      <c r="A778" s="8"/>
      <c r="B778" s="8"/>
      <c r="C778" s="8"/>
      <c r="D778" s="8"/>
    </row>
    <row r="779" spans="1:4" ht="12.75" customHeight="1" x14ac:dyDescent="0.2">
      <c r="A779" s="8"/>
      <c r="B779" s="8"/>
      <c r="C779" s="8"/>
      <c r="D779" s="8"/>
    </row>
    <row r="780" spans="1:4" ht="12.75" customHeight="1" x14ac:dyDescent="0.2">
      <c r="A780" s="8"/>
      <c r="B780" s="8"/>
      <c r="C780" s="8"/>
      <c r="D780" s="8"/>
    </row>
    <row r="781" spans="1:4" ht="12.75" customHeight="1" x14ac:dyDescent="0.2">
      <c r="A781" s="8"/>
      <c r="B781" s="8"/>
      <c r="C781" s="8"/>
      <c r="D781" s="8"/>
    </row>
    <row r="782" spans="1:4" ht="12.75" customHeight="1" x14ac:dyDescent="0.2">
      <c r="A782" s="8"/>
      <c r="B782" s="8"/>
      <c r="C782" s="8"/>
      <c r="D782" s="8"/>
    </row>
    <row r="783" spans="1:4" ht="12.75" customHeight="1" x14ac:dyDescent="0.2">
      <c r="A783" s="8"/>
      <c r="B783" s="8"/>
      <c r="C783" s="8"/>
      <c r="D783" s="8"/>
    </row>
    <row r="784" spans="1:4" ht="12.75" customHeight="1" x14ac:dyDescent="0.2">
      <c r="A784" s="8"/>
      <c r="B784" s="8"/>
      <c r="C784" s="8"/>
      <c r="D784" s="8"/>
    </row>
    <row r="785" spans="1:4" ht="12.75" customHeight="1" x14ac:dyDescent="0.2">
      <c r="A785" s="8"/>
      <c r="B785" s="8"/>
      <c r="C785" s="8"/>
      <c r="D785" s="8"/>
    </row>
    <row r="786" spans="1:4" ht="12.75" customHeight="1" x14ac:dyDescent="0.2">
      <c r="A786" s="8"/>
      <c r="B786" s="8"/>
      <c r="C786" s="8"/>
      <c r="D786" s="8"/>
    </row>
    <row r="787" spans="1:4" ht="12.75" customHeight="1" x14ac:dyDescent="0.2">
      <c r="A787" s="8"/>
      <c r="B787" s="8"/>
      <c r="C787" s="8"/>
      <c r="D787" s="8"/>
    </row>
    <row r="788" spans="1:4" ht="12.75" customHeight="1" x14ac:dyDescent="0.2">
      <c r="A788" s="8"/>
      <c r="B788" s="8"/>
      <c r="C788" s="8"/>
      <c r="D788" s="8"/>
    </row>
    <row r="789" spans="1:4" ht="12.75" customHeight="1" x14ac:dyDescent="0.2">
      <c r="A789" s="8"/>
      <c r="B789" s="8"/>
      <c r="C789" s="8"/>
      <c r="D789" s="8"/>
    </row>
    <row r="790" spans="1:4" ht="12.75" customHeight="1" x14ac:dyDescent="0.2">
      <c r="A790" s="8"/>
      <c r="B790" s="8"/>
      <c r="C790" s="8"/>
      <c r="D790" s="8"/>
    </row>
    <row r="791" spans="1:4" ht="12.75" customHeight="1" x14ac:dyDescent="0.2">
      <c r="A791" s="8"/>
      <c r="B791" s="8"/>
      <c r="C791" s="8"/>
      <c r="D791" s="8"/>
    </row>
    <row r="792" spans="1:4" ht="12.75" customHeight="1" x14ac:dyDescent="0.2">
      <c r="A792" s="8"/>
      <c r="B792" s="8"/>
      <c r="C792" s="8"/>
      <c r="D792" s="8"/>
    </row>
    <row r="793" spans="1:4" ht="12.75" customHeight="1" x14ac:dyDescent="0.2">
      <c r="A793" s="8"/>
      <c r="B793" s="8"/>
      <c r="C793" s="8"/>
      <c r="D793" s="8"/>
    </row>
    <row r="794" spans="1:4" ht="12.75" customHeight="1" x14ac:dyDescent="0.2">
      <c r="A794" s="8"/>
      <c r="B794" s="8"/>
      <c r="C794" s="8"/>
      <c r="D794" s="8"/>
    </row>
    <row r="795" spans="1:4" ht="12.75" customHeight="1" x14ac:dyDescent="0.2">
      <c r="A795" s="8"/>
      <c r="B795" s="8"/>
      <c r="C795" s="8"/>
      <c r="D795" s="8"/>
    </row>
    <row r="796" spans="1:4" ht="12.75" customHeight="1" x14ac:dyDescent="0.2">
      <c r="A796" s="8"/>
      <c r="B796" s="8"/>
      <c r="C796" s="8"/>
      <c r="D796" s="8"/>
    </row>
    <row r="797" spans="1:4" ht="12.75" customHeight="1" x14ac:dyDescent="0.2">
      <c r="A797" s="8"/>
      <c r="B797" s="8"/>
      <c r="C797" s="8"/>
      <c r="D797" s="8"/>
    </row>
    <row r="798" spans="1:4" ht="12.75" customHeight="1" x14ac:dyDescent="0.2">
      <c r="A798" s="8"/>
      <c r="B798" s="8"/>
      <c r="C798" s="8"/>
      <c r="D798" s="8"/>
    </row>
    <row r="799" spans="1:4" ht="12.75" customHeight="1" x14ac:dyDescent="0.2">
      <c r="A799" s="8"/>
      <c r="B799" s="8"/>
      <c r="C799" s="8"/>
      <c r="D799" s="8"/>
    </row>
    <row r="800" spans="1:4" ht="12.75" customHeight="1" x14ac:dyDescent="0.2">
      <c r="A800" s="8"/>
      <c r="B800" s="8"/>
      <c r="C800" s="8"/>
      <c r="D800" s="8"/>
    </row>
    <row r="801" spans="1:4" ht="12.75" customHeight="1" x14ac:dyDescent="0.2">
      <c r="A801" s="8"/>
      <c r="B801" s="8"/>
      <c r="C801" s="8"/>
      <c r="D801" s="8"/>
    </row>
    <row r="802" spans="1:4" ht="12.75" customHeight="1" x14ac:dyDescent="0.2">
      <c r="A802" s="8"/>
      <c r="B802" s="8"/>
      <c r="C802" s="8"/>
      <c r="D802" s="8"/>
    </row>
    <row r="803" spans="1:4" ht="12.75" customHeight="1" x14ac:dyDescent="0.2">
      <c r="A803" s="8"/>
      <c r="B803" s="8"/>
      <c r="C803" s="8"/>
      <c r="D803" s="8"/>
    </row>
    <row r="804" spans="1:4" ht="12.75" customHeight="1" x14ac:dyDescent="0.2">
      <c r="A804" s="8"/>
      <c r="B804" s="8"/>
      <c r="C804" s="8"/>
      <c r="D804" s="8"/>
    </row>
    <row r="805" spans="1:4" ht="12.75" customHeight="1" x14ac:dyDescent="0.2">
      <c r="A805" s="8"/>
      <c r="B805" s="8"/>
      <c r="C805" s="8"/>
      <c r="D805" s="8"/>
    </row>
    <row r="806" spans="1:4" ht="12.75" customHeight="1" x14ac:dyDescent="0.2">
      <c r="A806" s="8"/>
      <c r="B806" s="8"/>
      <c r="C806" s="8"/>
      <c r="D806" s="8"/>
    </row>
    <row r="807" spans="1:4" ht="12.75" customHeight="1" x14ac:dyDescent="0.2">
      <c r="A807" s="8"/>
      <c r="B807" s="8"/>
      <c r="C807" s="8"/>
      <c r="D807" s="8"/>
    </row>
    <row r="808" spans="1:4" ht="12.75" customHeight="1" x14ac:dyDescent="0.2">
      <c r="A808" s="8"/>
      <c r="B808" s="8"/>
      <c r="C808" s="8"/>
      <c r="D808" s="8"/>
    </row>
    <row r="809" spans="1:4" ht="12.75" customHeight="1" x14ac:dyDescent="0.2">
      <c r="A809" s="8"/>
      <c r="B809" s="8"/>
      <c r="C809" s="8"/>
      <c r="D809" s="8"/>
    </row>
    <row r="810" spans="1:4" ht="12.75" customHeight="1" x14ac:dyDescent="0.2">
      <c r="A810" s="8"/>
      <c r="B810" s="8"/>
      <c r="C810" s="8"/>
      <c r="D810" s="8"/>
    </row>
    <row r="811" spans="1:4" ht="12.75" customHeight="1" x14ac:dyDescent="0.2">
      <c r="A811" s="8"/>
      <c r="B811" s="8"/>
      <c r="C811" s="8"/>
      <c r="D811" s="8"/>
    </row>
    <row r="812" spans="1:4" ht="12.75" customHeight="1" x14ac:dyDescent="0.2">
      <c r="A812" s="8"/>
      <c r="B812" s="8"/>
      <c r="C812" s="8"/>
      <c r="D812" s="8"/>
    </row>
    <row r="813" spans="1:4" ht="12.75" customHeight="1" x14ac:dyDescent="0.2">
      <c r="A813" s="8"/>
      <c r="B813" s="8"/>
      <c r="C813" s="8"/>
      <c r="D813" s="8"/>
    </row>
    <row r="814" spans="1:4" ht="12.75" customHeight="1" x14ac:dyDescent="0.2">
      <c r="A814" s="8"/>
      <c r="B814" s="8"/>
      <c r="C814" s="8"/>
      <c r="D814" s="8"/>
    </row>
    <row r="815" spans="1:4" ht="12.75" customHeight="1" x14ac:dyDescent="0.2">
      <c r="A815" s="8"/>
      <c r="B815" s="8"/>
      <c r="C815" s="8"/>
      <c r="D815" s="8"/>
    </row>
    <row r="816" spans="1:4" ht="12.75" customHeight="1" x14ac:dyDescent="0.2">
      <c r="A816" s="8"/>
      <c r="B816" s="8"/>
      <c r="C816" s="8"/>
      <c r="D816" s="8"/>
    </row>
    <row r="817" spans="1:4" ht="12.75" customHeight="1" x14ac:dyDescent="0.2">
      <c r="A817" s="8"/>
      <c r="B817" s="8"/>
      <c r="C817" s="8"/>
      <c r="D817" s="8"/>
    </row>
    <row r="818" spans="1:4" ht="12.75" customHeight="1" x14ac:dyDescent="0.2">
      <c r="A818" s="8"/>
      <c r="B818" s="8"/>
      <c r="C818" s="8"/>
      <c r="D818" s="8"/>
    </row>
    <row r="819" spans="1:4" ht="12.75" customHeight="1" x14ac:dyDescent="0.2">
      <c r="A819" s="8"/>
      <c r="B819" s="8"/>
      <c r="C819" s="8"/>
      <c r="D819" s="8"/>
    </row>
    <row r="820" spans="1:4" ht="12.75" customHeight="1" x14ac:dyDescent="0.2">
      <c r="A820" s="8"/>
      <c r="B820" s="8"/>
      <c r="C820" s="8"/>
      <c r="D820" s="8"/>
    </row>
    <row r="821" spans="1:4" ht="12.75" customHeight="1" x14ac:dyDescent="0.2">
      <c r="A821" s="8"/>
      <c r="B821" s="8"/>
      <c r="C821" s="8"/>
      <c r="D821" s="8"/>
    </row>
    <row r="822" spans="1:4" ht="12.75" customHeight="1" x14ac:dyDescent="0.2">
      <c r="A822" s="8"/>
      <c r="B822" s="8"/>
      <c r="C822" s="8"/>
      <c r="D822" s="8"/>
    </row>
    <row r="823" spans="1:4" ht="12.75" customHeight="1" x14ac:dyDescent="0.2">
      <c r="A823" s="8"/>
      <c r="B823" s="8"/>
      <c r="C823" s="8"/>
      <c r="D823" s="8"/>
    </row>
    <row r="824" spans="1:4" ht="12.75" customHeight="1" x14ac:dyDescent="0.2">
      <c r="A824" s="8"/>
      <c r="B824" s="8"/>
      <c r="C824" s="8"/>
      <c r="D824" s="8"/>
    </row>
    <row r="825" spans="1:4" ht="12.75" customHeight="1" x14ac:dyDescent="0.2">
      <c r="A825" s="8"/>
      <c r="B825" s="8"/>
      <c r="C825" s="8"/>
      <c r="D825" s="8"/>
    </row>
    <row r="826" spans="1:4" ht="12.75" customHeight="1" x14ac:dyDescent="0.2">
      <c r="A826" s="8"/>
      <c r="B826" s="8"/>
      <c r="C826" s="8"/>
      <c r="D826" s="8"/>
    </row>
    <row r="827" spans="1:4" ht="12.75" customHeight="1" x14ac:dyDescent="0.2">
      <c r="A827" s="8"/>
      <c r="B827" s="8"/>
      <c r="C827" s="8"/>
      <c r="D827" s="8"/>
    </row>
    <row r="828" spans="1:4" ht="12.75" customHeight="1" x14ac:dyDescent="0.2">
      <c r="A828" s="8"/>
      <c r="B828" s="8"/>
      <c r="C828" s="8"/>
      <c r="D828" s="8"/>
    </row>
    <row r="829" spans="1:4" ht="12.75" customHeight="1" x14ac:dyDescent="0.2">
      <c r="A829" s="8"/>
      <c r="B829" s="8"/>
      <c r="C829" s="8"/>
      <c r="D829" s="8"/>
    </row>
    <row r="830" spans="1:4" ht="12.75" customHeight="1" x14ac:dyDescent="0.2">
      <c r="A830" s="8"/>
      <c r="B830" s="8"/>
      <c r="C830" s="8"/>
      <c r="D830" s="8"/>
    </row>
    <row r="831" spans="1:4" ht="12.75" customHeight="1" x14ac:dyDescent="0.2">
      <c r="A831" s="8"/>
      <c r="B831" s="8"/>
      <c r="C831" s="8"/>
      <c r="D831" s="8"/>
    </row>
    <row r="832" spans="1:4" ht="12.75" customHeight="1" x14ac:dyDescent="0.2">
      <c r="A832" s="8"/>
      <c r="B832" s="8"/>
      <c r="C832" s="8"/>
      <c r="D832" s="8"/>
    </row>
    <row r="833" spans="1:4" ht="12.75" customHeight="1" x14ac:dyDescent="0.2">
      <c r="A833" s="8"/>
      <c r="B833" s="8"/>
      <c r="C833" s="8"/>
      <c r="D833" s="8"/>
    </row>
    <row r="834" spans="1:4" ht="12.75" customHeight="1" x14ac:dyDescent="0.2">
      <c r="A834" s="8"/>
      <c r="B834" s="8"/>
      <c r="C834" s="8"/>
      <c r="D834" s="8"/>
    </row>
    <row r="835" spans="1:4" ht="12.75" customHeight="1" x14ac:dyDescent="0.2">
      <c r="A835" s="8"/>
      <c r="B835" s="8"/>
      <c r="C835" s="8"/>
      <c r="D835" s="8"/>
    </row>
    <row r="836" spans="1:4" ht="12.75" customHeight="1" x14ac:dyDescent="0.2">
      <c r="A836" s="8"/>
      <c r="B836" s="8"/>
      <c r="C836" s="8"/>
      <c r="D836" s="8"/>
    </row>
    <row r="837" spans="1:4" ht="12.75" customHeight="1" x14ac:dyDescent="0.2">
      <c r="A837" s="8"/>
      <c r="B837" s="8"/>
      <c r="C837" s="8"/>
      <c r="D837" s="8"/>
    </row>
    <row r="838" spans="1:4" ht="12.75" customHeight="1" x14ac:dyDescent="0.2">
      <c r="A838" s="8"/>
      <c r="B838" s="8"/>
      <c r="C838" s="8"/>
      <c r="D838" s="8"/>
    </row>
    <row r="839" spans="1:4" ht="12.75" customHeight="1" x14ac:dyDescent="0.2">
      <c r="A839" s="8"/>
      <c r="B839" s="8"/>
      <c r="C839" s="8"/>
      <c r="D839" s="8"/>
    </row>
    <row r="840" spans="1:4" ht="12.75" customHeight="1" x14ac:dyDescent="0.2">
      <c r="A840" s="8"/>
      <c r="B840" s="8"/>
      <c r="C840" s="8"/>
      <c r="D840" s="8"/>
    </row>
    <row r="841" spans="1:4" ht="12.75" customHeight="1" x14ac:dyDescent="0.2">
      <c r="A841" s="8"/>
      <c r="B841" s="8"/>
      <c r="C841" s="8"/>
      <c r="D841" s="8"/>
    </row>
    <row r="842" spans="1:4" ht="12.75" customHeight="1" x14ac:dyDescent="0.2">
      <c r="A842" s="8"/>
      <c r="B842" s="8"/>
      <c r="C842" s="8"/>
      <c r="D842" s="8"/>
    </row>
    <row r="843" spans="1:4" ht="12.75" customHeight="1" x14ac:dyDescent="0.2">
      <c r="A843" s="8"/>
      <c r="B843" s="8"/>
      <c r="C843" s="8"/>
      <c r="D843" s="8"/>
    </row>
    <row r="844" spans="1:4" ht="12.75" customHeight="1" x14ac:dyDescent="0.2">
      <c r="A844" s="8"/>
      <c r="B844" s="8"/>
      <c r="C844" s="8"/>
      <c r="D844" s="8"/>
    </row>
    <row r="845" spans="1:4" ht="12.75" customHeight="1" x14ac:dyDescent="0.2">
      <c r="A845" s="8"/>
      <c r="B845" s="8"/>
      <c r="C845" s="8"/>
      <c r="D845" s="8"/>
    </row>
    <row r="846" spans="1:4" ht="12.75" customHeight="1" x14ac:dyDescent="0.2">
      <c r="A846" s="8"/>
      <c r="B846" s="8"/>
      <c r="C846" s="8"/>
      <c r="D846" s="8"/>
    </row>
    <row r="847" spans="1:4" ht="12.75" customHeight="1" x14ac:dyDescent="0.2">
      <c r="A847" s="8"/>
      <c r="B847" s="8"/>
      <c r="C847" s="8"/>
      <c r="D847" s="8"/>
    </row>
    <row r="848" spans="1:4" ht="12.75" customHeight="1" x14ac:dyDescent="0.2">
      <c r="A848" s="8"/>
      <c r="B848" s="8"/>
      <c r="C848" s="8"/>
      <c r="D848" s="8"/>
    </row>
    <row r="849" spans="1:4" ht="12.75" customHeight="1" x14ac:dyDescent="0.2">
      <c r="A849" s="8"/>
      <c r="B849" s="8"/>
      <c r="C849" s="8"/>
      <c r="D849" s="8"/>
    </row>
    <row r="850" spans="1:4" ht="12.75" customHeight="1" x14ac:dyDescent="0.2">
      <c r="A850" s="8"/>
      <c r="B850" s="8"/>
      <c r="C850" s="8"/>
      <c r="D850" s="8"/>
    </row>
    <row r="851" spans="1:4" ht="12.75" customHeight="1" x14ac:dyDescent="0.2">
      <c r="A851" s="8"/>
      <c r="B851" s="8"/>
      <c r="C851" s="8"/>
      <c r="D851" s="8"/>
    </row>
    <row r="852" spans="1:4" ht="12.75" customHeight="1" x14ac:dyDescent="0.2">
      <c r="A852" s="8"/>
      <c r="B852" s="8"/>
      <c r="C852" s="8"/>
      <c r="D852" s="8"/>
    </row>
    <row r="853" spans="1:4" ht="12.75" customHeight="1" x14ac:dyDescent="0.2">
      <c r="A853" s="8"/>
      <c r="B853" s="8"/>
      <c r="C853" s="8"/>
      <c r="D853" s="8"/>
    </row>
    <row r="854" spans="1:4" ht="12.75" customHeight="1" x14ac:dyDescent="0.2">
      <c r="A854" s="8"/>
      <c r="B854" s="8"/>
      <c r="C854" s="8"/>
      <c r="D854" s="8"/>
    </row>
    <row r="855" spans="1:4" ht="12.75" customHeight="1" x14ac:dyDescent="0.2">
      <c r="A855" s="8"/>
      <c r="B855" s="8"/>
      <c r="C855" s="8"/>
      <c r="D855" s="8"/>
    </row>
    <row r="856" spans="1:4" ht="12.75" customHeight="1" x14ac:dyDescent="0.2">
      <c r="A856" s="8"/>
      <c r="B856" s="8"/>
      <c r="C856" s="8"/>
      <c r="D856" s="8"/>
    </row>
    <row r="857" spans="1:4" ht="12.75" customHeight="1" x14ac:dyDescent="0.2">
      <c r="A857" s="8"/>
      <c r="B857" s="8"/>
      <c r="C857" s="8"/>
      <c r="D857" s="8"/>
    </row>
    <row r="858" spans="1:4" ht="12.75" customHeight="1" x14ac:dyDescent="0.2">
      <c r="A858" s="8"/>
      <c r="B858" s="8"/>
      <c r="C858" s="8"/>
      <c r="D858" s="8"/>
    </row>
    <row r="859" spans="1:4" ht="12.75" customHeight="1" x14ac:dyDescent="0.2">
      <c r="A859" s="8"/>
      <c r="B859" s="8"/>
      <c r="C859" s="8"/>
      <c r="D859" s="8"/>
    </row>
    <row r="860" spans="1:4" ht="12.75" customHeight="1" x14ac:dyDescent="0.2">
      <c r="A860" s="8"/>
      <c r="B860" s="8"/>
      <c r="C860" s="8"/>
      <c r="D860" s="8"/>
    </row>
    <row r="861" spans="1:4" ht="12.75" customHeight="1" x14ac:dyDescent="0.2">
      <c r="A861" s="8"/>
      <c r="B861" s="8"/>
      <c r="C861" s="8"/>
      <c r="D861" s="8"/>
    </row>
    <row r="862" spans="1:4" ht="12.75" customHeight="1" x14ac:dyDescent="0.2">
      <c r="A862" s="8"/>
      <c r="B862" s="8"/>
      <c r="C862" s="8"/>
      <c r="D862" s="8"/>
    </row>
    <row r="863" spans="1:4" ht="12.75" customHeight="1" x14ac:dyDescent="0.2">
      <c r="A863" s="8"/>
      <c r="B863" s="8"/>
      <c r="C863" s="8"/>
      <c r="D863" s="8"/>
    </row>
    <row r="864" spans="1:4" ht="12.75" customHeight="1" x14ac:dyDescent="0.2">
      <c r="A864" s="8"/>
      <c r="B864" s="8"/>
      <c r="C864" s="8"/>
      <c r="D864" s="8"/>
    </row>
    <row r="865" spans="1:4" ht="12.75" customHeight="1" x14ac:dyDescent="0.2">
      <c r="A865" s="8"/>
      <c r="B865" s="8"/>
      <c r="C865" s="8"/>
      <c r="D865" s="8"/>
    </row>
    <row r="866" spans="1:4" ht="12.75" customHeight="1" x14ac:dyDescent="0.2">
      <c r="A866" s="8"/>
      <c r="B866" s="8"/>
      <c r="C866" s="8"/>
      <c r="D866" s="8"/>
    </row>
    <row r="867" spans="1:4" ht="12.75" customHeight="1" x14ac:dyDescent="0.2">
      <c r="A867" s="8"/>
      <c r="B867" s="8"/>
      <c r="C867" s="8"/>
      <c r="D867" s="8"/>
    </row>
    <row r="868" spans="1:4" ht="12.75" customHeight="1" x14ac:dyDescent="0.2">
      <c r="A868" s="8"/>
      <c r="B868" s="8"/>
      <c r="C868" s="8"/>
      <c r="D868" s="8"/>
    </row>
    <row r="869" spans="1:4" ht="12.75" customHeight="1" x14ac:dyDescent="0.2">
      <c r="A869" s="8"/>
      <c r="B869" s="8"/>
      <c r="C869" s="8"/>
      <c r="D869" s="8"/>
    </row>
    <row r="870" spans="1:4" ht="12.75" customHeight="1" x14ac:dyDescent="0.2">
      <c r="A870" s="8"/>
      <c r="B870" s="8"/>
      <c r="C870" s="8"/>
      <c r="D870" s="8"/>
    </row>
    <row r="871" spans="1:4" ht="12.75" customHeight="1" x14ac:dyDescent="0.2">
      <c r="A871" s="8"/>
      <c r="B871" s="8"/>
      <c r="C871" s="8"/>
      <c r="D871" s="8"/>
    </row>
    <row r="872" spans="1:4" ht="12.75" customHeight="1" x14ac:dyDescent="0.2">
      <c r="A872" s="8"/>
      <c r="B872" s="8"/>
      <c r="C872" s="8"/>
      <c r="D872" s="8"/>
    </row>
    <row r="873" spans="1:4" ht="12.75" customHeight="1" x14ac:dyDescent="0.2">
      <c r="A873" s="8"/>
      <c r="B873" s="8"/>
      <c r="C873" s="8"/>
      <c r="D873" s="8"/>
    </row>
    <row r="874" spans="1:4" ht="12.75" customHeight="1" x14ac:dyDescent="0.2">
      <c r="A874" s="8"/>
      <c r="B874" s="8"/>
      <c r="C874" s="8"/>
      <c r="D874" s="8"/>
    </row>
    <row r="875" spans="1:4" ht="12.75" customHeight="1" x14ac:dyDescent="0.2">
      <c r="A875" s="8"/>
      <c r="B875" s="8"/>
      <c r="C875" s="8"/>
      <c r="D875" s="8"/>
    </row>
    <row r="876" spans="1:4" ht="12.75" customHeight="1" x14ac:dyDescent="0.2">
      <c r="A876" s="8"/>
      <c r="B876" s="8"/>
      <c r="C876" s="8"/>
      <c r="D876" s="8"/>
    </row>
    <row r="877" spans="1:4" ht="12.75" customHeight="1" x14ac:dyDescent="0.2">
      <c r="A877" s="8"/>
      <c r="B877" s="8"/>
      <c r="C877" s="8"/>
      <c r="D877" s="8"/>
    </row>
    <row r="878" spans="1:4" ht="12.75" customHeight="1" x14ac:dyDescent="0.2">
      <c r="A878" s="8"/>
      <c r="B878" s="8"/>
      <c r="C878" s="8"/>
      <c r="D878" s="8"/>
    </row>
    <row r="879" spans="1:4" ht="12.75" customHeight="1" x14ac:dyDescent="0.2">
      <c r="A879" s="8"/>
      <c r="B879" s="8"/>
      <c r="C879" s="8"/>
      <c r="D879" s="8"/>
    </row>
    <row r="880" spans="1:4" ht="12.75" customHeight="1" x14ac:dyDescent="0.2">
      <c r="A880" s="8"/>
      <c r="B880" s="8"/>
      <c r="C880" s="8"/>
      <c r="D880" s="8"/>
    </row>
    <row r="881" spans="1:4" ht="12.75" customHeight="1" x14ac:dyDescent="0.2">
      <c r="A881" s="8"/>
      <c r="B881" s="8"/>
      <c r="C881" s="8"/>
      <c r="D881" s="8"/>
    </row>
    <row r="882" spans="1:4" ht="12.75" customHeight="1" x14ac:dyDescent="0.2">
      <c r="A882" s="8"/>
      <c r="B882" s="8"/>
      <c r="C882" s="8"/>
      <c r="D882" s="8"/>
    </row>
    <row r="883" spans="1:4" ht="12.75" customHeight="1" x14ac:dyDescent="0.2">
      <c r="A883" s="8"/>
      <c r="B883" s="8"/>
      <c r="C883" s="8"/>
      <c r="D883" s="8"/>
    </row>
    <row r="884" spans="1:4" ht="12.75" customHeight="1" x14ac:dyDescent="0.2">
      <c r="A884" s="8"/>
      <c r="B884" s="8"/>
      <c r="C884" s="8"/>
      <c r="D884" s="8"/>
    </row>
    <row r="885" spans="1:4" ht="12.75" customHeight="1" x14ac:dyDescent="0.2">
      <c r="A885" s="8"/>
      <c r="B885" s="8"/>
      <c r="C885" s="8"/>
      <c r="D885" s="8"/>
    </row>
    <row r="886" spans="1:4" ht="12.75" customHeight="1" x14ac:dyDescent="0.2">
      <c r="A886" s="8"/>
      <c r="B886" s="8"/>
      <c r="C886" s="8"/>
      <c r="D886" s="8"/>
    </row>
    <row r="887" spans="1:4" ht="12.75" customHeight="1" x14ac:dyDescent="0.2">
      <c r="A887" s="8"/>
      <c r="B887" s="8"/>
      <c r="C887" s="8"/>
      <c r="D887" s="8"/>
    </row>
    <row r="888" spans="1:4" ht="12.75" customHeight="1" x14ac:dyDescent="0.2">
      <c r="A888" s="8"/>
      <c r="B888" s="8"/>
      <c r="C888" s="8"/>
      <c r="D888" s="8"/>
    </row>
    <row r="889" spans="1:4" ht="12.75" customHeight="1" x14ac:dyDescent="0.2">
      <c r="A889" s="8"/>
      <c r="B889" s="8"/>
      <c r="C889" s="8"/>
      <c r="D889" s="8"/>
    </row>
    <row r="890" spans="1:4" ht="12.75" customHeight="1" x14ac:dyDescent="0.2">
      <c r="A890" s="8"/>
      <c r="B890" s="8"/>
      <c r="C890" s="8"/>
      <c r="D890" s="8"/>
    </row>
    <row r="891" spans="1:4" ht="12.75" customHeight="1" x14ac:dyDescent="0.2">
      <c r="A891" s="8"/>
      <c r="B891" s="8"/>
      <c r="C891" s="8"/>
      <c r="D891" s="8"/>
    </row>
    <row r="892" spans="1:4" ht="12.75" customHeight="1" x14ac:dyDescent="0.2">
      <c r="A892" s="8"/>
      <c r="B892" s="8"/>
      <c r="C892" s="8"/>
      <c r="D892" s="8"/>
    </row>
    <row r="893" spans="1:4" ht="12.75" customHeight="1" x14ac:dyDescent="0.2">
      <c r="A893" s="8"/>
      <c r="B893" s="8"/>
      <c r="C893" s="8"/>
      <c r="D893" s="8"/>
    </row>
    <row r="894" spans="1:4" ht="12.75" customHeight="1" x14ac:dyDescent="0.2">
      <c r="A894" s="8"/>
      <c r="B894" s="8"/>
      <c r="C894" s="8"/>
      <c r="D894" s="8"/>
    </row>
    <row r="895" spans="1:4" ht="12.75" customHeight="1" x14ac:dyDescent="0.2">
      <c r="A895" s="8"/>
      <c r="B895" s="8"/>
      <c r="C895" s="8"/>
      <c r="D895" s="8"/>
    </row>
    <row r="896" spans="1:4" ht="12.75" customHeight="1" x14ac:dyDescent="0.2">
      <c r="A896" s="8"/>
      <c r="B896" s="8"/>
      <c r="C896" s="8"/>
      <c r="D896" s="8"/>
    </row>
    <row r="897" spans="1:4" ht="12.75" customHeight="1" x14ac:dyDescent="0.2">
      <c r="A897" s="8"/>
      <c r="B897" s="8"/>
      <c r="C897" s="8"/>
      <c r="D897" s="8"/>
    </row>
    <row r="898" spans="1:4" ht="12.75" customHeight="1" x14ac:dyDescent="0.2">
      <c r="A898" s="8"/>
      <c r="B898" s="8"/>
      <c r="C898" s="8"/>
      <c r="D898" s="8"/>
    </row>
    <row r="899" spans="1:4" ht="12.75" customHeight="1" x14ac:dyDescent="0.2">
      <c r="A899" s="8"/>
      <c r="B899" s="8"/>
      <c r="C899" s="8"/>
      <c r="D899" s="8"/>
    </row>
    <row r="900" spans="1:4" ht="12.75" customHeight="1" x14ac:dyDescent="0.2">
      <c r="A900" s="8"/>
      <c r="B900" s="8"/>
      <c r="C900" s="8"/>
      <c r="D900" s="8"/>
    </row>
    <row r="901" spans="1:4" ht="12.75" customHeight="1" x14ac:dyDescent="0.2">
      <c r="A901" s="8"/>
      <c r="B901" s="8"/>
      <c r="C901" s="8"/>
      <c r="D901" s="8"/>
    </row>
    <row r="902" spans="1:4" ht="12.75" customHeight="1" x14ac:dyDescent="0.2">
      <c r="A902" s="8"/>
      <c r="B902" s="8"/>
      <c r="C902" s="8"/>
      <c r="D902" s="8"/>
    </row>
    <row r="903" spans="1:4" ht="12.75" customHeight="1" x14ac:dyDescent="0.2">
      <c r="A903" s="8"/>
      <c r="B903" s="8"/>
      <c r="C903" s="8"/>
      <c r="D903" s="8"/>
    </row>
    <row r="904" spans="1:4" ht="12.75" customHeight="1" x14ac:dyDescent="0.2">
      <c r="A904" s="8"/>
      <c r="B904" s="8"/>
      <c r="C904" s="8"/>
      <c r="D904" s="8"/>
    </row>
    <row r="905" spans="1:4" ht="12.75" customHeight="1" x14ac:dyDescent="0.2">
      <c r="A905" s="8"/>
      <c r="B905" s="8"/>
      <c r="C905" s="8"/>
      <c r="D905" s="8"/>
    </row>
    <row r="906" spans="1:4" ht="12.75" customHeight="1" x14ac:dyDescent="0.2">
      <c r="A906" s="8"/>
      <c r="B906" s="8"/>
      <c r="C906" s="8"/>
      <c r="D906" s="8"/>
    </row>
    <row r="907" spans="1:4" ht="12.75" customHeight="1" x14ac:dyDescent="0.2">
      <c r="A907" s="8"/>
      <c r="B907" s="8"/>
      <c r="C907" s="8"/>
      <c r="D907" s="8"/>
    </row>
    <row r="908" spans="1:4" ht="12.75" customHeight="1" x14ac:dyDescent="0.2">
      <c r="A908" s="8"/>
      <c r="B908" s="8"/>
      <c r="C908" s="8"/>
      <c r="D908" s="8"/>
    </row>
    <row r="909" spans="1:4" ht="12.75" customHeight="1" x14ac:dyDescent="0.2">
      <c r="A909" s="8"/>
      <c r="B909" s="8"/>
      <c r="C909" s="8"/>
      <c r="D909" s="8"/>
    </row>
    <row r="910" spans="1:4" ht="12.75" customHeight="1" x14ac:dyDescent="0.2">
      <c r="A910" s="8"/>
      <c r="B910" s="8"/>
      <c r="C910" s="8"/>
      <c r="D910" s="8"/>
    </row>
    <row r="911" spans="1:4" ht="12.75" customHeight="1" x14ac:dyDescent="0.2">
      <c r="A911" s="8"/>
      <c r="B911" s="8"/>
      <c r="C911" s="8"/>
      <c r="D911" s="8"/>
    </row>
    <row r="912" spans="1:4" ht="12.75" customHeight="1" x14ac:dyDescent="0.2">
      <c r="A912" s="8"/>
      <c r="B912" s="8"/>
      <c r="C912" s="8"/>
      <c r="D912" s="8"/>
    </row>
    <row r="913" spans="1:4" ht="12.75" customHeight="1" x14ac:dyDescent="0.2">
      <c r="A913" s="8"/>
      <c r="B913" s="8"/>
      <c r="C913" s="8"/>
      <c r="D913" s="8"/>
    </row>
    <row r="914" spans="1:4" ht="12.75" customHeight="1" x14ac:dyDescent="0.2">
      <c r="A914" s="8"/>
      <c r="B914" s="8"/>
      <c r="C914" s="8"/>
      <c r="D914" s="8"/>
    </row>
    <row r="915" spans="1:4" ht="12.75" customHeight="1" x14ac:dyDescent="0.2">
      <c r="A915" s="8"/>
      <c r="B915" s="8"/>
      <c r="C915" s="8"/>
      <c r="D915" s="8"/>
    </row>
    <row r="916" spans="1:4" ht="12.75" customHeight="1" x14ac:dyDescent="0.2">
      <c r="A916" s="8"/>
      <c r="B916" s="8"/>
      <c r="C916" s="8"/>
      <c r="D916" s="8"/>
    </row>
    <row r="917" spans="1:4" ht="12.75" customHeight="1" x14ac:dyDescent="0.2">
      <c r="A917" s="8"/>
      <c r="B917" s="8"/>
      <c r="C917" s="8"/>
      <c r="D917" s="8"/>
    </row>
    <row r="918" spans="1:4" ht="12.75" customHeight="1" x14ac:dyDescent="0.2">
      <c r="A918" s="8"/>
      <c r="B918" s="8"/>
      <c r="C918" s="8"/>
      <c r="D918" s="8"/>
    </row>
    <row r="919" spans="1:4" ht="12.75" customHeight="1" x14ac:dyDescent="0.2">
      <c r="A919" s="8"/>
      <c r="B919" s="8"/>
      <c r="C919" s="8"/>
      <c r="D919" s="8"/>
    </row>
    <row r="920" spans="1:4" ht="12.75" customHeight="1" x14ac:dyDescent="0.2">
      <c r="A920" s="8"/>
      <c r="B920" s="8"/>
      <c r="C920" s="8"/>
      <c r="D920" s="8"/>
    </row>
    <row r="921" spans="1:4" ht="12.75" customHeight="1" x14ac:dyDescent="0.2">
      <c r="A921" s="8"/>
      <c r="B921" s="8"/>
      <c r="C921" s="8"/>
      <c r="D921" s="8"/>
    </row>
    <row r="922" spans="1:4" ht="12.75" customHeight="1" x14ac:dyDescent="0.2">
      <c r="A922" s="8"/>
      <c r="B922" s="8"/>
      <c r="C922" s="8"/>
      <c r="D922" s="8"/>
    </row>
    <row r="923" spans="1:4" ht="12.75" customHeight="1" x14ac:dyDescent="0.2">
      <c r="A923" s="8"/>
      <c r="B923" s="8"/>
      <c r="C923" s="8"/>
      <c r="D923" s="8"/>
    </row>
    <row r="924" spans="1:4" ht="12.75" customHeight="1" x14ac:dyDescent="0.2">
      <c r="A924" s="8"/>
      <c r="B924" s="8"/>
      <c r="C924" s="8"/>
      <c r="D924" s="8"/>
    </row>
    <row r="925" spans="1:4" ht="12.75" customHeight="1" x14ac:dyDescent="0.2">
      <c r="A925" s="8"/>
      <c r="B925" s="8"/>
      <c r="C925" s="8"/>
      <c r="D925" s="8"/>
    </row>
    <row r="926" spans="1:4" ht="12.75" customHeight="1" x14ac:dyDescent="0.2">
      <c r="A926" s="8"/>
      <c r="B926" s="8"/>
      <c r="C926" s="8"/>
      <c r="D926" s="8"/>
    </row>
    <row r="927" spans="1:4" ht="12.75" customHeight="1" x14ac:dyDescent="0.2">
      <c r="A927" s="8"/>
      <c r="B927" s="8"/>
      <c r="C927" s="8"/>
      <c r="D927" s="8"/>
    </row>
    <row r="928" spans="1:4" ht="12.75" customHeight="1" x14ac:dyDescent="0.2">
      <c r="A928" s="8"/>
      <c r="B928" s="8"/>
      <c r="C928" s="8"/>
      <c r="D928" s="8"/>
    </row>
    <row r="929" spans="1:4" ht="12.75" customHeight="1" x14ac:dyDescent="0.2">
      <c r="A929" s="8"/>
      <c r="B929" s="8"/>
      <c r="C929" s="8"/>
      <c r="D929" s="8"/>
    </row>
    <row r="930" spans="1:4" ht="12.75" customHeight="1" x14ac:dyDescent="0.2">
      <c r="A930" s="8"/>
      <c r="B930" s="8"/>
      <c r="C930" s="8"/>
      <c r="D930" s="8"/>
    </row>
    <row r="931" spans="1:4" ht="12.75" customHeight="1" x14ac:dyDescent="0.2">
      <c r="A931" s="8"/>
      <c r="B931" s="8"/>
      <c r="C931" s="8"/>
      <c r="D931" s="8"/>
    </row>
    <row r="932" spans="1:4" ht="12.75" customHeight="1" x14ac:dyDescent="0.2">
      <c r="A932" s="8"/>
      <c r="B932" s="8"/>
      <c r="C932" s="8"/>
      <c r="D932" s="8"/>
    </row>
    <row r="933" spans="1:4" ht="12.75" customHeight="1" x14ac:dyDescent="0.2">
      <c r="A933" s="8"/>
      <c r="B933" s="8"/>
      <c r="C933" s="8"/>
      <c r="D933" s="8"/>
    </row>
    <row r="934" spans="1:4" ht="12.75" customHeight="1" x14ac:dyDescent="0.2">
      <c r="A934" s="8"/>
      <c r="B934" s="8"/>
      <c r="C934" s="8"/>
      <c r="D934" s="8"/>
    </row>
    <row r="935" spans="1:4" ht="12.75" customHeight="1" x14ac:dyDescent="0.2">
      <c r="A935" s="8"/>
      <c r="B935" s="8"/>
      <c r="C935" s="8"/>
      <c r="D935" s="8"/>
    </row>
    <row r="936" spans="1:4" ht="12.75" customHeight="1" x14ac:dyDescent="0.2">
      <c r="A936" s="8"/>
      <c r="B936" s="8"/>
      <c r="C936" s="8"/>
      <c r="D936" s="8"/>
    </row>
    <row r="937" spans="1:4" ht="12.75" customHeight="1" x14ac:dyDescent="0.2">
      <c r="A937" s="8"/>
      <c r="B937" s="8"/>
      <c r="C937" s="8"/>
      <c r="D937" s="8"/>
    </row>
    <row r="938" spans="1:4" ht="12.75" customHeight="1" x14ac:dyDescent="0.2">
      <c r="A938" s="8"/>
      <c r="B938" s="8"/>
      <c r="C938" s="8"/>
      <c r="D938" s="8"/>
    </row>
    <row r="939" spans="1:4" ht="12.75" customHeight="1" x14ac:dyDescent="0.2">
      <c r="A939" s="8"/>
      <c r="B939" s="8"/>
      <c r="C939" s="8"/>
      <c r="D939" s="8"/>
    </row>
    <row r="940" spans="1:4" ht="12.75" customHeight="1" x14ac:dyDescent="0.2">
      <c r="A940" s="8"/>
      <c r="B940" s="8"/>
      <c r="C940" s="8"/>
      <c r="D940" s="8"/>
    </row>
    <row r="941" spans="1:4" ht="12.75" customHeight="1" x14ac:dyDescent="0.2">
      <c r="A941" s="8"/>
      <c r="B941" s="8"/>
      <c r="C941" s="8"/>
      <c r="D941" s="8"/>
    </row>
    <row r="942" spans="1:4" ht="12.75" customHeight="1" x14ac:dyDescent="0.2">
      <c r="A942" s="8"/>
      <c r="B942" s="8"/>
      <c r="C942" s="8"/>
      <c r="D942" s="8"/>
    </row>
    <row r="943" spans="1:4" ht="12.75" customHeight="1" x14ac:dyDescent="0.2">
      <c r="A943" s="8"/>
      <c r="B943" s="8"/>
      <c r="C943" s="8"/>
      <c r="D943" s="8"/>
    </row>
    <row r="944" spans="1:4" ht="12.75" customHeight="1" x14ac:dyDescent="0.2">
      <c r="A944" s="8"/>
      <c r="B944" s="8"/>
      <c r="C944" s="8"/>
      <c r="D944" s="8"/>
    </row>
    <row r="945" spans="1:4" ht="12.75" customHeight="1" x14ac:dyDescent="0.2">
      <c r="A945" s="8"/>
      <c r="B945" s="8"/>
      <c r="C945" s="8"/>
      <c r="D945" s="8"/>
    </row>
    <row r="946" spans="1:4" ht="12.75" customHeight="1" x14ac:dyDescent="0.2">
      <c r="A946" s="8"/>
      <c r="B946" s="8"/>
      <c r="C946" s="8"/>
      <c r="D946" s="8"/>
    </row>
    <row r="947" spans="1:4" ht="12.75" customHeight="1" x14ac:dyDescent="0.2">
      <c r="A947" s="8"/>
      <c r="B947" s="8"/>
      <c r="C947" s="8"/>
      <c r="D947" s="8"/>
    </row>
    <row r="948" spans="1:4" ht="12.75" customHeight="1" x14ac:dyDescent="0.2">
      <c r="A948" s="8"/>
      <c r="B948" s="8"/>
      <c r="C948" s="8"/>
      <c r="D948" s="8"/>
    </row>
    <row r="949" spans="1:4" ht="12.75" customHeight="1" x14ac:dyDescent="0.2">
      <c r="A949" s="8"/>
      <c r="B949" s="8"/>
      <c r="C949" s="8"/>
      <c r="D949" s="8"/>
    </row>
    <row r="950" spans="1:4" ht="12.75" customHeight="1" x14ac:dyDescent="0.2">
      <c r="A950" s="8"/>
      <c r="B950" s="8"/>
      <c r="C950" s="8"/>
      <c r="D950" s="8"/>
    </row>
    <row r="951" spans="1:4" ht="12.75" customHeight="1" x14ac:dyDescent="0.2">
      <c r="A951" s="8"/>
      <c r="B951" s="8"/>
      <c r="C951" s="8"/>
      <c r="D951" s="8"/>
    </row>
    <row r="952" spans="1:4" ht="12.75" customHeight="1" x14ac:dyDescent="0.2">
      <c r="A952" s="8"/>
      <c r="B952" s="8"/>
      <c r="C952" s="8"/>
      <c r="D952" s="8"/>
    </row>
    <row r="953" spans="1:4" ht="12.75" customHeight="1" x14ac:dyDescent="0.2">
      <c r="A953" s="8"/>
      <c r="B953" s="8"/>
      <c r="C953" s="8"/>
      <c r="D953" s="8"/>
    </row>
    <row r="954" spans="1:4" ht="12.75" customHeight="1" x14ac:dyDescent="0.2">
      <c r="A954" s="8"/>
      <c r="B954" s="8"/>
      <c r="C954" s="8"/>
      <c r="D954" s="8"/>
    </row>
    <row r="955" spans="1:4" ht="12.75" customHeight="1" x14ac:dyDescent="0.2">
      <c r="A955" s="8"/>
      <c r="B955" s="8"/>
      <c r="C955" s="8"/>
      <c r="D955" s="8"/>
    </row>
    <row r="956" spans="1:4" ht="12.75" customHeight="1" x14ac:dyDescent="0.2">
      <c r="A956" s="8"/>
      <c r="B956" s="8"/>
      <c r="C956" s="8"/>
      <c r="D956" s="8"/>
    </row>
    <row r="957" spans="1:4" ht="12.75" customHeight="1" x14ac:dyDescent="0.2">
      <c r="A957" s="8"/>
      <c r="B957" s="8"/>
      <c r="C957" s="8"/>
      <c r="D957" s="8"/>
    </row>
    <row r="958" spans="1:4" ht="12.75" customHeight="1" x14ac:dyDescent="0.2">
      <c r="A958" s="8"/>
      <c r="B958" s="8"/>
      <c r="C958" s="8"/>
      <c r="D958" s="8"/>
    </row>
    <row r="959" spans="1:4" ht="12.75" customHeight="1" x14ac:dyDescent="0.2">
      <c r="A959" s="8"/>
      <c r="B959" s="8"/>
      <c r="C959" s="8"/>
      <c r="D959" s="8"/>
    </row>
    <row r="960" spans="1:4" ht="12.75" customHeight="1" x14ac:dyDescent="0.2">
      <c r="A960" s="8"/>
      <c r="B960" s="8"/>
      <c r="C960" s="8"/>
      <c r="D960" s="8"/>
    </row>
    <row r="961" spans="1:4" ht="12.75" customHeight="1" x14ac:dyDescent="0.2">
      <c r="A961" s="8"/>
      <c r="B961" s="8"/>
      <c r="C961" s="8"/>
      <c r="D961" s="8"/>
    </row>
    <row r="962" spans="1:4" ht="12.75" customHeight="1" x14ac:dyDescent="0.2">
      <c r="A962" s="8"/>
      <c r="B962" s="8"/>
      <c r="C962" s="8"/>
      <c r="D962" s="8"/>
    </row>
    <row r="963" spans="1:4" ht="12.75" customHeight="1" x14ac:dyDescent="0.2">
      <c r="A963" s="8"/>
      <c r="B963" s="8"/>
      <c r="C963" s="8"/>
      <c r="D963" s="8"/>
    </row>
    <row r="964" spans="1:4" ht="12.75" customHeight="1" x14ac:dyDescent="0.2">
      <c r="A964" s="8"/>
      <c r="B964" s="8"/>
      <c r="C964" s="8"/>
      <c r="D964" s="8"/>
    </row>
    <row r="965" spans="1:4" ht="12.75" customHeight="1" x14ac:dyDescent="0.2">
      <c r="A965" s="8"/>
      <c r="B965" s="8"/>
      <c r="C965" s="8"/>
      <c r="D965" s="8"/>
    </row>
    <row r="966" spans="1:4" ht="12.75" customHeight="1" x14ac:dyDescent="0.2">
      <c r="A966" s="8"/>
      <c r="B966" s="8"/>
      <c r="C966" s="8"/>
      <c r="D966" s="8"/>
    </row>
    <row r="967" spans="1:4" ht="12.75" customHeight="1" x14ac:dyDescent="0.2">
      <c r="A967" s="8"/>
      <c r="B967" s="8"/>
      <c r="C967" s="8"/>
      <c r="D967" s="8"/>
    </row>
    <row r="968" spans="1:4" ht="12.75" customHeight="1" x14ac:dyDescent="0.2">
      <c r="A968" s="8"/>
      <c r="B968" s="8"/>
      <c r="C968" s="8"/>
      <c r="D968" s="8"/>
    </row>
    <row r="969" spans="1:4" ht="12.75" customHeight="1" x14ac:dyDescent="0.2">
      <c r="A969" s="8"/>
      <c r="B969" s="8"/>
      <c r="C969" s="8"/>
      <c r="D969" s="8"/>
    </row>
    <row r="970" spans="1:4" ht="12.75" customHeight="1" x14ac:dyDescent="0.2">
      <c r="A970" s="8"/>
      <c r="B970" s="8"/>
      <c r="C970" s="8"/>
      <c r="D970" s="8"/>
    </row>
    <row r="971" spans="1:4" ht="12.75" customHeight="1" x14ac:dyDescent="0.2">
      <c r="A971" s="8"/>
      <c r="B971" s="8"/>
      <c r="C971" s="8"/>
      <c r="D971" s="8"/>
    </row>
    <row r="972" spans="1:4" ht="12.75" customHeight="1" x14ac:dyDescent="0.2">
      <c r="A972" s="8"/>
      <c r="B972" s="8"/>
      <c r="C972" s="8"/>
      <c r="D972" s="8"/>
    </row>
    <row r="973" spans="1:4" ht="12.75" customHeight="1" x14ac:dyDescent="0.2">
      <c r="A973" s="8"/>
      <c r="B973" s="8"/>
      <c r="C973" s="8"/>
      <c r="D973" s="8"/>
    </row>
    <row r="974" spans="1:4" ht="12.75" customHeight="1" x14ac:dyDescent="0.2">
      <c r="A974" s="8"/>
      <c r="B974" s="8"/>
      <c r="C974" s="8"/>
      <c r="D974" s="8"/>
    </row>
    <row r="975" spans="1:4" ht="12.75" customHeight="1" x14ac:dyDescent="0.2">
      <c r="A975" s="8"/>
      <c r="B975" s="8"/>
      <c r="C975" s="8"/>
      <c r="D975" s="8"/>
    </row>
    <row r="976" spans="1:4" ht="12.75" customHeight="1" x14ac:dyDescent="0.2">
      <c r="A976" s="8"/>
      <c r="B976" s="8"/>
      <c r="C976" s="8"/>
      <c r="D976" s="8"/>
    </row>
    <row r="977" spans="1:4" ht="12.75" customHeight="1" x14ac:dyDescent="0.2">
      <c r="A977" s="8"/>
      <c r="B977" s="8"/>
      <c r="C977" s="8"/>
      <c r="D977" s="8"/>
    </row>
    <row r="978" spans="1:4" ht="12.75" customHeight="1" x14ac:dyDescent="0.2">
      <c r="A978" s="8"/>
      <c r="B978" s="8"/>
      <c r="C978" s="8"/>
      <c r="D978" s="8"/>
    </row>
    <row r="979" spans="1:4" ht="12.75" customHeight="1" x14ac:dyDescent="0.2">
      <c r="A979" s="8"/>
      <c r="B979" s="8"/>
      <c r="C979" s="8"/>
      <c r="D979" s="8"/>
    </row>
    <row r="980" spans="1:4" ht="12.75" customHeight="1" x14ac:dyDescent="0.2">
      <c r="A980" s="8"/>
      <c r="B980" s="8"/>
      <c r="C980" s="8"/>
      <c r="D980" s="8"/>
    </row>
    <row r="981" spans="1:4" ht="12.75" customHeight="1" x14ac:dyDescent="0.2">
      <c r="A981" s="8"/>
      <c r="B981" s="8"/>
      <c r="C981" s="8"/>
      <c r="D981" s="8"/>
    </row>
    <row r="982" spans="1:4" ht="12.75" customHeight="1" x14ac:dyDescent="0.2">
      <c r="A982" s="8"/>
      <c r="B982" s="8"/>
      <c r="C982" s="8"/>
      <c r="D982" s="8"/>
    </row>
    <row r="983" spans="1:4" ht="12.75" customHeight="1" x14ac:dyDescent="0.2">
      <c r="A983" s="8"/>
      <c r="B983" s="8"/>
      <c r="C983" s="8"/>
      <c r="D983" s="8"/>
    </row>
    <row r="984" spans="1:4" ht="12.75" customHeight="1" x14ac:dyDescent="0.2">
      <c r="A984" s="8"/>
      <c r="B984" s="8"/>
      <c r="C984" s="8"/>
      <c r="D984" s="8"/>
    </row>
    <row r="985" spans="1:4" ht="12.75" customHeight="1" x14ac:dyDescent="0.2">
      <c r="A985" s="8"/>
      <c r="B985" s="8"/>
      <c r="C985" s="8"/>
      <c r="D985" s="8"/>
    </row>
    <row r="986" spans="1:4" ht="12.75" customHeight="1" x14ac:dyDescent="0.2">
      <c r="A986" s="8"/>
      <c r="B986" s="8"/>
      <c r="C986" s="8"/>
      <c r="D986" s="8"/>
    </row>
    <row r="987" spans="1:4" ht="12.75" customHeight="1" x14ac:dyDescent="0.2">
      <c r="A987" s="8"/>
      <c r="B987" s="8"/>
      <c r="C987" s="8"/>
      <c r="D987" s="8"/>
    </row>
    <row r="988" spans="1:4" ht="12.75" customHeight="1" x14ac:dyDescent="0.2">
      <c r="A988" s="8"/>
      <c r="B988" s="8"/>
      <c r="C988" s="8"/>
      <c r="D988" s="8"/>
    </row>
    <row r="989" spans="1:4" ht="12.75" customHeight="1" x14ac:dyDescent="0.2">
      <c r="A989" s="8"/>
      <c r="B989" s="8"/>
      <c r="C989" s="8"/>
      <c r="D989" s="8"/>
    </row>
    <row r="990" spans="1:4" ht="12.75" customHeight="1" x14ac:dyDescent="0.2">
      <c r="A990" s="8"/>
      <c r="B990" s="8"/>
      <c r="C990" s="8"/>
      <c r="D990" s="8"/>
    </row>
    <row r="991" spans="1:4" ht="12.75" customHeight="1" x14ac:dyDescent="0.2">
      <c r="A991" s="8"/>
      <c r="B991" s="8"/>
      <c r="C991" s="8"/>
      <c r="D991" s="8"/>
    </row>
  </sheetData>
  <mergeCells count="8">
    <mergeCell ref="C11:D11"/>
    <mergeCell ref="C12:D12"/>
    <mergeCell ref="C13:D13"/>
    <mergeCell ref="B2:D2"/>
    <mergeCell ref="C3:D3"/>
    <mergeCell ref="C4:D4"/>
    <mergeCell ref="B5:D5"/>
    <mergeCell ref="B10:D10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E5FB-D5F7-471A-AD93-F61CA1E0395E}">
  <dimension ref="A1:K33"/>
  <sheetViews>
    <sheetView tabSelected="1" workbookViewId="0">
      <selection activeCell="C6" sqref="C6"/>
    </sheetView>
  </sheetViews>
  <sheetFormatPr defaultRowHeight="12.75" x14ac:dyDescent="0.2"/>
  <cols>
    <col min="1" max="1" width="12" bestFit="1" customWidth="1"/>
    <col min="2" max="2" width="22.5703125" bestFit="1" customWidth="1"/>
    <col min="3" max="4" width="22.42578125" bestFit="1" customWidth="1"/>
    <col min="5" max="5" width="22.5703125" bestFit="1" customWidth="1"/>
    <col min="6" max="6" width="23.5703125" customWidth="1"/>
    <col min="9" max="9" width="12" bestFit="1" customWidth="1"/>
    <col min="10" max="10" width="11.7109375" bestFit="1" customWidth="1"/>
    <col min="11" max="11" width="23.5703125" bestFit="1" customWidth="1"/>
  </cols>
  <sheetData>
    <row r="1" spans="1:11" x14ac:dyDescent="0.2">
      <c r="A1" t="s">
        <v>548</v>
      </c>
      <c r="B1" t="s">
        <v>549</v>
      </c>
      <c r="C1" t="s">
        <v>550</v>
      </c>
      <c r="D1" t="s">
        <v>551</v>
      </c>
      <c r="E1" t="s">
        <v>552</v>
      </c>
      <c r="F1" t="s">
        <v>553</v>
      </c>
      <c r="I1" s="80" t="s">
        <v>546</v>
      </c>
      <c r="J1" t="s">
        <v>556</v>
      </c>
      <c r="K1" t="s">
        <v>549</v>
      </c>
    </row>
    <row r="2" spans="1:11" x14ac:dyDescent="0.2">
      <c r="A2">
        <v>470</v>
      </c>
      <c r="B2">
        <v>470</v>
      </c>
      <c r="C2">
        <v>15774.059999999998</v>
      </c>
      <c r="D2">
        <v>22964.079999999998</v>
      </c>
      <c r="E2">
        <v>87452.62999999999</v>
      </c>
      <c r="F2">
        <v>1824.1899999999985</v>
      </c>
      <c r="I2" s="81" t="s">
        <v>480</v>
      </c>
      <c r="J2">
        <v>1</v>
      </c>
      <c r="K2">
        <v>1</v>
      </c>
    </row>
    <row r="3" spans="1:11" x14ac:dyDescent="0.2">
      <c r="I3" s="82">
        <v>43070</v>
      </c>
      <c r="J3">
        <v>186</v>
      </c>
      <c r="K3">
        <v>186</v>
      </c>
    </row>
    <row r="4" spans="1:11" x14ac:dyDescent="0.2">
      <c r="I4" s="82">
        <v>43071</v>
      </c>
      <c r="J4">
        <v>6</v>
      </c>
      <c r="K4">
        <v>6</v>
      </c>
    </row>
    <row r="5" spans="1:11" x14ac:dyDescent="0.2">
      <c r="A5" s="80" t="s">
        <v>546</v>
      </c>
      <c r="B5" t="s">
        <v>554</v>
      </c>
      <c r="I5" s="82">
        <v>43072</v>
      </c>
      <c r="J5">
        <v>4</v>
      </c>
      <c r="K5">
        <v>4</v>
      </c>
    </row>
    <row r="6" spans="1:11" x14ac:dyDescent="0.2">
      <c r="A6" s="81" t="s">
        <v>470</v>
      </c>
      <c r="B6">
        <v>2048.36</v>
      </c>
      <c r="I6" s="82">
        <v>43073</v>
      </c>
      <c r="J6">
        <v>22</v>
      </c>
      <c r="K6">
        <v>22</v>
      </c>
    </row>
    <row r="7" spans="1:11" x14ac:dyDescent="0.2">
      <c r="A7" s="81" t="s">
        <v>473</v>
      </c>
      <c r="B7">
        <v>3663.7399999999989</v>
      </c>
      <c r="I7" s="82">
        <v>43074</v>
      </c>
      <c r="J7">
        <v>16</v>
      </c>
      <c r="K7">
        <v>16</v>
      </c>
    </row>
    <row r="8" spans="1:11" x14ac:dyDescent="0.2">
      <c r="A8" s="81" t="s">
        <v>472</v>
      </c>
      <c r="B8">
        <v>15643.000000000004</v>
      </c>
      <c r="I8" s="82">
        <v>43075</v>
      </c>
      <c r="J8">
        <v>16</v>
      </c>
      <c r="K8">
        <v>16</v>
      </c>
    </row>
    <row r="9" spans="1:11" x14ac:dyDescent="0.2">
      <c r="A9" s="81" t="s">
        <v>471</v>
      </c>
      <c r="B9">
        <v>106659.86</v>
      </c>
      <c r="I9" s="82">
        <v>43076</v>
      </c>
      <c r="J9">
        <v>23</v>
      </c>
      <c r="K9">
        <v>23</v>
      </c>
    </row>
    <row r="10" spans="1:11" x14ac:dyDescent="0.2">
      <c r="A10" s="81" t="s">
        <v>547</v>
      </c>
      <c r="B10">
        <v>128014.96</v>
      </c>
      <c r="I10" s="82">
        <v>43077</v>
      </c>
      <c r="J10">
        <v>7</v>
      </c>
      <c r="K10">
        <v>7</v>
      </c>
    </row>
    <row r="11" spans="1:11" x14ac:dyDescent="0.2">
      <c r="I11" s="82">
        <v>43078</v>
      </c>
      <c r="J11">
        <v>5</v>
      </c>
      <c r="K11">
        <v>5</v>
      </c>
    </row>
    <row r="12" spans="1:11" x14ac:dyDescent="0.2">
      <c r="A12" s="80" t="s">
        <v>546</v>
      </c>
      <c r="B12" t="s">
        <v>555</v>
      </c>
      <c r="I12" s="82">
        <v>43079</v>
      </c>
      <c r="J12">
        <v>4</v>
      </c>
      <c r="K12">
        <v>4</v>
      </c>
    </row>
    <row r="13" spans="1:11" x14ac:dyDescent="0.2">
      <c r="A13" s="81" t="s">
        <v>479</v>
      </c>
      <c r="B13">
        <v>227</v>
      </c>
      <c r="I13" s="82">
        <v>43080</v>
      </c>
      <c r="J13">
        <v>16</v>
      </c>
      <c r="K13">
        <v>16</v>
      </c>
    </row>
    <row r="14" spans="1:11" x14ac:dyDescent="0.2">
      <c r="A14" s="81" t="s">
        <v>470</v>
      </c>
      <c r="B14">
        <v>92</v>
      </c>
      <c r="I14" s="82">
        <v>43081</v>
      </c>
      <c r="J14">
        <v>13</v>
      </c>
      <c r="K14">
        <v>13</v>
      </c>
    </row>
    <row r="15" spans="1:11" x14ac:dyDescent="0.2">
      <c r="A15" s="81" t="s">
        <v>473</v>
      </c>
      <c r="B15">
        <v>26</v>
      </c>
      <c r="I15" s="82">
        <v>43082</v>
      </c>
      <c r="J15">
        <v>17</v>
      </c>
      <c r="K15">
        <v>17</v>
      </c>
    </row>
    <row r="16" spans="1:11" x14ac:dyDescent="0.2">
      <c r="A16" s="81" t="s">
        <v>472</v>
      </c>
      <c r="B16">
        <v>44</v>
      </c>
      <c r="I16" s="82">
        <v>43083</v>
      </c>
      <c r="J16">
        <v>10</v>
      </c>
      <c r="K16">
        <v>10</v>
      </c>
    </row>
    <row r="17" spans="1:11" x14ac:dyDescent="0.2">
      <c r="A17" s="81" t="s">
        <v>471</v>
      </c>
      <c r="B17">
        <v>65</v>
      </c>
      <c r="I17" s="82">
        <v>43084</v>
      </c>
      <c r="J17">
        <v>14</v>
      </c>
      <c r="K17">
        <v>14</v>
      </c>
    </row>
    <row r="18" spans="1:11" x14ac:dyDescent="0.2">
      <c r="A18" s="81" t="s">
        <v>547</v>
      </c>
      <c r="B18">
        <v>454</v>
      </c>
      <c r="I18" s="82">
        <v>43085</v>
      </c>
      <c r="J18">
        <v>7</v>
      </c>
      <c r="K18">
        <v>7</v>
      </c>
    </row>
    <row r="19" spans="1:11" x14ac:dyDescent="0.2">
      <c r="I19" s="82">
        <v>43086</v>
      </c>
      <c r="J19">
        <v>4</v>
      </c>
      <c r="K19">
        <v>4</v>
      </c>
    </row>
    <row r="20" spans="1:11" x14ac:dyDescent="0.2">
      <c r="A20" s="80" t="s">
        <v>546</v>
      </c>
      <c r="B20" t="s">
        <v>550</v>
      </c>
      <c r="C20" t="s">
        <v>551</v>
      </c>
      <c r="D20" t="s">
        <v>552</v>
      </c>
      <c r="E20" t="s">
        <v>553</v>
      </c>
      <c r="F20" t="s">
        <v>554</v>
      </c>
      <c r="I20" s="82">
        <v>43087</v>
      </c>
      <c r="J20">
        <v>9</v>
      </c>
      <c r="K20">
        <v>9</v>
      </c>
    </row>
    <row r="21" spans="1:11" x14ac:dyDescent="0.2">
      <c r="A21" s="81" t="s">
        <v>470</v>
      </c>
      <c r="B21">
        <v>93.94</v>
      </c>
      <c r="C21">
        <v>235.82000000000002</v>
      </c>
      <c r="D21">
        <v>1374.9099999999999</v>
      </c>
      <c r="E21">
        <v>343.69000000000017</v>
      </c>
      <c r="F21">
        <v>2048.36</v>
      </c>
      <c r="I21" s="82">
        <v>43088</v>
      </c>
      <c r="J21">
        <v>12</v>
      </c>
      <c r="K21">
        <v>12</v>
      </c>
    </row>
    <row r="22" spans="1:11" x14ac:dyDescent="0.2">
      <c r="A22" s="81" t="s">
        <v>473</v>
      </c>
      <c r="B22">
        <v>58.95</v>
      </c>
      <c r="C22">
        <v>401.33</v>
      </c>
      <c r="D22">
        <v>3146.0099999999998</v>
      </c>
      <c r="E22">
        <v>57.45</v>
      </c>
      <c r="F22">
        <v>3663.7399999999989</v>
      </c>
      <c r="I22" s="82">
        <v>43089</v>
      </c>
      <c r="J22">
        <v>9</v>
      </c>
      <c r="K22">
        <v>9</v>
      </c>
    </row>
    <row r="23" spans="1:11" x14ac:dyDescent="0.2">
      <c r="A23" s="81" t="s">
        <v>472</v>
      </c>
      <c r="B23">
        <v>1506.87</v>
      </c>
      <c r="C23">
        <v>1909.9299999999998</v>
      </c>
      <c r="D23">
        <v>11512.240000000002</v>
      </c>
      <c r="E23">
        <v>713.95999999999992</v>
      </c>
      <c r="F23">
        <v>15643.000000000004</v>
      </c>
      <c r="I23" s="82">
        <v>43090</v>
      </c>
      <c r="J23">
        <v>16</v>
      </c>
      <c r="K23">
        <v>16</v>
      </c>
    </row>
    <row r="24" spans="1:11" x14ac:dyDescent="0.2">
      <c r="A24" s="81" t="s">
        <v>471</v>
      </c>
      <c r="B24">
        <v>14114.3</v>
      </c>
      <c r="C24">
        <v>20416.999999999996</v>
      </c>
      <c r="D24">
        <v>71419.470000000016</v>
      </c>
      <c r="E24">
        <v>709.0899999999998</v>
      </c>
      <c r="F24">
        <v>106659.86</v>
      </c>
      <c r="I24" s="82">
        <v>43091</v>
      </c>
      <c r="J24">
        <v>27</v>
      </c>
      <c r="K24">
        <v>27</v>
      </c>
    </row>
    <row r="25" spans="1:11" x14ac:dyDescent="0.2">
      <c r="A25" s="81" t="s">
        <v>547</v>
      </c>
      <c r="B25">
        <v>15774.06</v>
      </c>
      <c r="C25">
        <v>22964.079999999994</v>
      </c>
      <c r="D25">
        <v>87452.630000000019</v>
      </c>
      <c r="E25">
        <v>1824.19</v>
      </c>
      <c r="F25">
        <v>128014.96</v>
      </c>
      <c r="I25" s="82">
        <v>43092</v>
      </c>
      <c r="J25">
        <v>9</v>
      </c>
      <c r="K25">
        <v>9</v>
      </c>
    </row>
    <row r="26" spans="1:11" x14ac:dyDescent="0.2">
      <c r="I26" s="82">
        <v>43093</v>
      </c>
      <c r="J26">
        <v>7</v>
      </c>
      <c r="K26">
        <v>7</v>
      </c>
    </row>
    <row r="27" spans="1:11" x14ac:dyDescent="0.2">
      <c r="I27" s="82">
        <v>43094</v>
      </c>
      <c r="J27">
        <v>1</v>
      </c>
      <c r="K27">
        <v>1</v>
      </c>
    </row>
    <row r="28" spans="1:11" x14ac:dyDescent="0.2">
      <c r="I28" s="82">
        <v>43095</v>
      </c>
      <c r="J28">
        <v>7</v>
      </c>
      <c r="K28">
        <v>7</v>
      </c>
    </row>
    <row r="29" spans="1:11" x14ac:dyDescent="0.2">
      <c r="I29" s="82">
        <v>43096</v>
      </c>
      <c r="J29">
        <v>6</v>
      </c>
      <c r="K29">
        <v>6</v>
      </c>
    </row>
    <row r="30" spans="1:11" x14ac:dyDescent="0.2">
      <c r="I30" s="82">
        <v>43097</v>
      </c>
      <c r="J30">
        <v>11</v>
      </c>
      <c r="K30">
        <v>11</v>
      </c>
    </row>
    <row r="31" spans="1:11" x14ac:dyDescent="0.2">
      <c r="I31" s="82">
        <v>43098</v>
      </c>
      <c r="J31">
        <v>9</v>
      </c>
      <c r="K31">
        <v>9</v>
      </c>
    </row>
    <row r="32" spans="1:11" x14ac:dyDescent="0.2">
      <c r="I32" s="82">
        <v>43099</v>
      </c>
      <c r="J32">
        <v>5</v>
      </c>
      <c r="K32">
        <v>5</v>
      </c>
    </row>
    <row r="33" spans="9:11" x14ac:dyDescent="0.2">
      <c r="I33" s="81" t="s">
        <v>547</v>
      </c>
      <c r="J33">
        <v>499</v>
      </c>
      <c r="K33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B409-A7DC-4111-ACD0-4F746F767DF6}">
  <dimension ref="A1:I999"/>
  <sheetViews>
    <sheetView zoomScale="93" zoomScaleNormal="93" workbookViewId="0">
      <selection activeCell="D8" sqref="D8"/>
    </sheetView>
  </sheetViews>
  <sheetFormatPr defaultRowHeight="12.75" x14ac:dyDescent="0.2"/>
  <cols>
    <col min="1" max="1" width="20.85546875" customWidth="1"/>
    <col min="4" max="4" width="12.85546875" customWidth="1"/>
    <col min="5" max="6" width="11.85546875" customWidth="1"/>
    <col min="7" max="8" width="12.85546875" customWidth="1"/>
  </cols>
  <sheetData>
    <row r="1" spans="1:9" x14ac:dyDescent="0.2">
      <c r="A1" s="32"/>
    </row>
    <row r="2" spans="1:9" ht="15.75" x14ac:dyDescent="0.25">
      <c r="A2" s="13" t="s">
        <v>17</v>
      </c>
      <c r="B2" s="13" t="s">
        <v>16</v>
      </c>
      <c r="D2" s="40" t="s">
        <v>510</v>
      </c>
      <c r="E2" s="43" t="s">
        <v>474</v>
      </c>
      <c r="F2" s="40" t="s">
        <v>510</v>
      </c>
      <c r="G2" s="75" t="s">
        <v>475</v>
      </c>
      <c r="H2" s="40" t="s">
        <v>510</v>
      </c>
      <c r="I2" s="77" t="s">
        <v>476</v>
      </c>
    </row>
    <row r="3" spans="1:9" ht="15.75" x14ac:dyDescent="0.2">
      <c r="A3" s="35" t="s">
        <v>23</v>
      </c>
      <c r="B3" s="35">
        <v>1</v>
      </c>
      <c r="D3" s="15" t="s">
        <v>470</v>
      </c>
      <c r="E3" s="74">
        <v>92</v>
      </c>
      <c r="F3" s="15" t="s">
        <v>470</v>
      </c>
      <c r="G3" s="15">
        <v>2048.36</v>
      </c>
      <c r="H3" s="15" t="s">
        <v>470</v>
      </c>
      <c r="I3" s="76">
        <v>1.6000942389858185E-2</v>
      </c>
    </row>
    <row r="4" spans="1:9" ht="15.75" x14ac:dyDescent="0.2">
      <c r="A4" s="14" t="s">
        <v>23</v>
      </c>
      <c r="B4" s="14">
        <v>2</v>
      </c>
      <c r="D4" s="15" t="s">
        <v>471</v>
      </c>
      <c r="E4" s="74">
        <v>65</v>
      </c>
      <c r="F4" s="15" t="s">
        <v>471</v>
      </c>
      <c r="G4" s="15">
        <v>106659.86</v>
      </c>
      <c r="H4" s="15" t="s">
        <v>471</v>
      </c>
      <c r="I4" s="76">
        <v>0.8331827780128197</v>
      </c>
    </row>
    <row r="5" spans="1:9" ht="15.75" x14ac:dyDescent="0.2">
      <c r="A5" s="14" t="s">
        <v>27</v>
      </c>
      <c r="B5" s="14">
        <v>3</v>
      </c>
      <c r="D5" s="15" t="s">
        <v>472</v>
      </c>
      <c r="E5" s="74">
        <v>44</v>
      </c>
      <c r="F5" s="15" t="s">
        <v>472</v>
      </c>
      <c r="G5" s="15">
        <v>15643.000000000004</v>
      </c>
      <c r="H5" s="15" t="s">
        <v>472</v>
      </c>
      <c r="I5" s="76">
        <v>0.12219665576585739</v>
      </c>
    </row>
    <row r="6" spans="1:9" ht="15.75" x14ac:dyDescent="0.2">
      <c r="A6" s="14" t="s">
        <v>29</v>
      </c>
      <c r="B6" s="14">
        <v>4</v>
      </c>
      <c r="D6" s="15" t="s">
        <v>473</v>
      </c>
      <c r="E6" s="74">
        <v>26</v>
      </c>
      <c r="F6" s="15" t="s">
        <v>473</v>
      </c>
      <c r="G6" s="15">
        <v>3663.7399999999989</v>
      </c>
      <c r="H6" s="15" t="s">
        <v>473</v>
      </c>
      <c r="I6" s="76">
        <v>2.8619623831464689E-2</v>
      </c>
    </row>
    <row r="7" spans="1:9" ht="15.75" x14ac:dyDescent="0.2">
      <c r="A7" s="14" t="s">
        <v>35</v>
      </c>
      <c r="B7" s="14">
        <v>5</v>
      </c>
    </row>
    <row r="8" spans="1:9" ht="15.75" x14ac:dyDescent="0.2">
      <c r="A8" s="14" t="s">
        <v>39</v>
      </c>
      <c r="B8" s="14">
        <v>6</v>
      </c>
    </row>
    <row r="9" spans="1:9" ht="15.75" x14ac:dyDescent="0.2">
      <c r="A9" s="14" t="s">
        <v>41</v>
      </c>
      <c r="B9" s="14">
        <v>7</v>
      </c>
    </row>
    <row r="10" spans="1:9" ht="15.75" x14ac:dyDescent="0.2">
      <c r="A10" s="14" t="s">
        <v>43</v>
      </c>
      <c r="B10" s="14">
        <v>12</v>
      </c>
    </row>
    <row r="11" spans="1:9" ht="15.75" x14ac:dyDescent="0.2">
      <c r="A11" s="14" t="s">
        <v>46</v>
      </c>
      <c r="B11" s="14">
        <v>17</v>
      </c>
    </row>
    <row r="12" spans="1:9" ht="15.75" x14ac:dyDescent="0.2">
      <c r="A12" s="14" t="s">
        <v>51</v>
      </c>
      <c r="B12" s="14">
        <v>18</v>
      </c>
    </row>
    <row r="13" spans="1:9" ht="15.75" x14ac:dyDescent="0.2">
      <c r="A13" s="14" t="s">
        <v>54</v>
      </c>
      <c r="B13" s="14">
        <v>19</v>
      </c>
    </row>
    <row r="14" spans="1:9" ht="15.75" x14ac:dyDescent="0.2">
      <c r="A14" s="14" t="s">
        <v>59</v>
      </c>
      <c r="B14" s="14">
        <v>20</v>
      </c>
    </row>
    <row r="15" spans="1:9" ht="15.75" x14ac:dyDescent="0.2">
      <c r="A15" s="14" t="s">
        <v>60</v>
      </c>
      <c r="B15" s="14">
        <v>21</v>
      </c>
    </row>
    <row r="16" spans="1:9" ht="15.75" x14ac:dyDescent="0.2">
      <c r="A16" s="14" t="s">
        <v>63</v>
      </c>
      <c r="B16" s="14">
        <v>22</v>
      </c>
    </row>
    <row r="17" spans="1:2" ht="15.75" x14ac:dyDescent="0.2">
      <c r="A17" s="14" t="s">
        <v>66</v>
      </c>
      <c r="B17" s="14">
        <v>23</v>
      </c>
    </row>
    <row r="18" spans="1:2" ht="15.75" x14ac:dyDescent="0.2">
      <c r="A18" s="14" t="s">
        <v>69</v>
      </c>
      <c r="B18" s="14">
        <v>24</v>
      </c>
    </row>
    <row r="19" spans="1:2" ht="15.75" x14ac:dyDescent="0.2">
      <c r="A19" s="14" t="s">
        <v>72</v>
      </c>
      <c r="B19" s="14">
        <v>25</v>
      </c>
    </row>
    <row r="20" spans="1:2" ht="15.75" x14ac:dyDescent="0.2">
      <c r="A20" s="14" t="s">
        <v>75</v>
      </c>
      <c r="B20" s="14">
        <v>26</v>
      </c>
    </row>
    <row r="21" spans="1:2" ht="15.75" x14ac:dyDescent="0.2">
      <c r="A21" s="14" t="s">
        <v>76</v>
      </c>
      <c r="B21" s="14">
        <v>27</v>
      </c>
    </row>
    <row r="22" spans="1:2" ht="15.75" x14ac:dyDescent="0.2">
      <c r="A22" s="14" t="s">
        <v>79</v>
      </c>
      <c r="B22" s="14">
        <v>28</v>
      </c>
    </row>
    <row r="23" spans="1:2" ht="15.75" x14ac:dyDescent="0.2">
      <c r="A23" s="14" t="s">
        <v>81</v>
      </c>
      <c r="B23" s="14">
        <v>29</v>
      </c>
    </row>
    <row r="24" spans="1:2" ht="15.75" x14ac:dyDescent="0.2">
      <c r="A24" s="14" t="s">
        <v>84</v>
      </c>
      <c r="B24" s="14">
        <v>30</v>
      </c>
    </row>
    <row r="25" spans="1:2" ht="15.75" x14ac:dyDescent="0.2">
      <c r="A25" s="14" t="s">
        <v>86</v>
      </c>
      <c r="B25" s="14">
        <v>31</v>
      </c>
    </row>
    <row r="26" spans="1:2" ht="15.75" x14ac:dyDescent="0.2">
      <c r="A26" s="14" t="s">
        <v>89</v>
      </c>
      <c r="B26" s="14">
        <v>32</v>
      </c>
    </row>
    <row r="27" spans="1:2" ht="15.75" x14ac:dyDescent="0.2">
      <c r="A27" s="14" t="s">
        <v>92</v>
      </c>
      <c r="B27" s="14">
        <v>33</v>
      </c>
    </row>
    <row r="28" spans="1:2" ht="15.75" x14ac:dyDescent="0.2">
      <c r="A28" s="14" t="s">
        <v>94</v>
      </c>
      <c r="B28" s="14">
        <v>34</v>
      </c>
    </row>
    <row r="29" spans="1:2" ht="15.75" x14ac:dyDescent="0.2">
      <c r="A29" s="14" t="s">
        <v>96</v>
      </c>
      <c r="B29" s="14">
        <v>35</v>
      </c>
    </row>
    <row r="30" spans="1:2" ht="15.75" x14ac:dyDescent="0.2">
      <c r="A30" s="14" t="s">
        <v>99</v>
      </c>
      <c r="B30" s="14">
        <v>36</v>
      </c>
    </row>
    <row r="31" spans="1:2" ht="15.75" x14ac:dyDescent="0.2">
      <c r="A31" s="14" t="s">
        <v>102</v>
      </c>
      <c r="B31" s="14">
        <v>37</v>
      </c>
    </row>
    <row r="32" spans="1:2" ht="15.75" x14ac:dyDescent="0.2">
      <c r="A32" s="14" t="s">
        <v>104</v>
      </c>
      <c r="B32" s="14">
        <v>38</v>
      </c>
    </row>
    <row r="33" spans="1:2" ht="15.75" x14ac:dyDescent="0.2">
      <c r="A33" s="14" t="s">
        <v>106</v>
      </c>
      <c r="B33" s="14">
        <v>39</v>
      </c>
    </row>
    <row r="34" spans="1:2" ht="15.75" x14ac:dyDescent="0.2">
      <c r="A34" s="14" t="s">
        <v>108</v>
      </c>
      <c r="B34" s="14">
        <v>40</v>
      </c>
    </row>
    <row r="35" spans="1:2" ht="15.75" x14ac:dyDescent="0.2">
      <c r="A35" s="14" t="s">
        <v>111</v>
      </c>
      <c r="B35" s="14">
        <v>41</v>
      </c>
    </row>
    <row r="36" spans="1:2" ht="15.75" x14ac:dyDescent="0.2">
      <c r="A36" s="14" t="s">
        <v>114</v>
      </c>
      <c r="B36" s="14">
        <v>42</v>
      </c>
    </row>
    <row r="37" spans="1:2" ht="15.75" x14ac:dyDescent="0.2">
      <c r="A37" s="14" t="s">
        <v>115</v>
      </c>
      <c r="B37" s="14">
        <v>43</v>
      </c>
    </row>
    <row r="38" spans="1:2" ht="15.75" x14ac:dyDescent="0.2">
      <c r="A38" s="14" t="s">
        <v>118</v>
      </c>
      <c r="B38" s="14">
        <v>44</v>
      </c>
    </row>
    <row r="39" spans="1:2" ht="15.75" x14ac:dyDescent="0.2">
      <c r="A39" s="14" t="s">
        <v>121</v>
      </c>
      <c r="B39" s="14">
        <v>45</v>
      </c>
    </row>
    <row r="40" spans="1:2" ht="15.75" x14ac:dyDescent="0.2">
      <c r="A40" s="14" t="s">
        <v>123</v>
      </c>
      <c r="B40" s="14">
        <v>46</v>
      </c>
    </row>
    <row r="41" spans="1:2" ht="15.75" x14ac:dyDescent="0.2">
      <c r="A41" s="14" t="s">
        <v>125</v>
      </c>
      <c r="B41" s="14">
        <v>47</v>
      </c>
    </row>
    <row r="42" spans="1:2" ht="15.75" x14ac:dyDescent="0.2">
      <c r="A42" s="14" t="s">
        <v>127</v>
      </c>
      <c r="B42" s="14">
        <v>48</v>
      </c>
    </row>
    <row r="43" spans="1:2" ht="15.75" x14ac:dyDescent="0.2">
      <c r="A43" s="14" t="s">
        <v>130</v>
      </c>
      <c r="B43" s="14">
        <v>49</v>
      </c>
    </row>
    <row r="44" spans="1:2" ht="15.75" x14ac:dyDescent="0.2">
      <c r="A44" s="14" t="s">
        <v>131</v>
      </c>
      <c r="B44" s="14">
        <v>50</v>
      </c>
    </row>
    <row r="45" spans="1:2" ht="15.75" x14ac:dyDescent="0.2">
      <c r="A45" s="14" t="s">
        <v>133</v>
      </c>
      <c r="B45" s="14">
        <v>51</v>
      </c>
    </row>
    <row r="46" spans="1:2" ht="15.75" x14ac:dyDescent="0.2">
      <c r="A46" s="14" t="s">
        <v>136</v>
      </c>
      <c r="B46" s="14">
        <v>52</v>
      </c>
    </row>
    <row r="47" spans="1:2" ht="15.75" x14ac:dyDescent="0.2">
      <c r="A47" s="14" t="s">
        <v>138</v>
      </c>
      <c r="B47" s="14">
        <v>53</v>
      </c>
    </row>
    <row r="48" spans="1:2" ht="15.75" x14ac:dyDescent="0.2">
      <c r="A48" s="14" t="s">
        <v>139</v>
      </c>
      <c r="B48" s="14">
        <v>54</v>
      </c>
    </row>
    <row r="49" spans="1:2" ht="15.75" x14ac:dyDescent="0.2">
      <c r="A49" s="14" t="s">
        <v>140</v>
      </c>
      <c r="B49" s="14">
        <v>55</v>
      </c>
    </row>
    <row r="50" spans="1:2" ht="15.75" x14ac:dyDescent="0.2">
      <c r="A50" s="14" t="s">
        <v>143</v>
      </c>
      <c r="B50" s="14">
        <v>56</v>
      </c>
    </row>
    <row r="51" spans="1:2" ht="15.75" x14ac:dyDescent="0.2">
      <c r="A51" s="14" t="s">
        <v>145</v>
      </c>
      <c r="B51" s="14">
        <v>57</v>
      </c>
    </row>
    <row r="52" spans="1:2" ht="15.75" x14ac:dyDescent="0.2">
      <c r="A52" s="14" t="s">
        <v>148</v>
      </c>
      <c r="B52" s="14">
        <v>58</v>
      </c>
    </row>
    <row r="53" spans="1:2" ht="15.75" x14ac:dyDescent="0.2">
      <c r="A53" s="14" t="s">
        <v>150</v>
      </c>
      <c r="B53" s="14">
        <v>59</v>
      </c>
    </row>
    <row r="54" spans="1:2" ht="15.75" x14ac:dyDescent="0.2">
      <c r="A54" s="14" t="s">
        <v>151</v>
      </c>
      <c r="B54" s="14">
        <v>60</v>
      </c>
    </row>
    <row r="55" spans="1:2" ht="15.75" x14ac:dyDescent="0.2">
      <c r="A55" s="14" t="s">
        <v>153</v>
      </c>
      <c r="B55" s="14">
        <v>61</v>
      </c>
    </row>
    <row r="56" spans="1:2" ht="15.75" x14ac:dyDescent="0.2">
      <c r="A56" s="14" t="s">
        <v>156</v>
      </c>
      <c r="B56" s="14">
        <v>62</v>
      </c>
    </row>
    <row r="57" spans="1:2" ht="15.75" x14ac:dyDescent="0.2">
      <c r="A57" s="14" t="s">
        <v>157</v>
      </c>
      <c r="B57" s="14">
        <v>63</v>
      </c>
    </row>
    <row r="58" spans="1:2" ht="15.75" x14ac:dyDescent="0.2">
      <c r="A58" s="14" t="s">
        <v>159</v>
      </c>
      <c r="B58" s="14">
        <v>64</v>
      </c>
    </row>
    <row r="59" spans="1:2" ht="15.75" x14ac:dyDescent="0.2">
      <c r="A59" s="14" t="s">
        <v>161</v>
      </c>
      <c r="B59" s="14">
        <v>65</v>
      </c>
    </row>
    <row r="60" spans="1:2" ht="15.75" x14ac:dyDescent="0.2">
      <c r="A60" s="14" t="s">
        <v>163</v>
      </c>
      <c r="B60" s="14">
        <v>66</v>
      </c>
    </row>
    <row r="61" spans="1:2" ht="15.75" x14ac:dyDescent="0.2">
      <c r="A61" s="14" t="s">
        <v>165</v>
      </c>
      <c r="B61" s="14">
        <v>67</v>
      </c>
    </row>
    <row r="62" spans="1:2" ht="15.75" x14ac:dyDescent="0.2">
      <c r="A62" s="14" t="s">
        <v>168</v>
      </c>
      <c r="B62" s="14">
        <v>68</v>
      </c>
    </row>
    <row r="63" spans="1:2" ht="15.75" x14ac:dyDescent="0.2">
      <c r="A63" s="14" t="s">
        <v>170</v>
      </c>
      <c r="B63" s="14">
        <v>69</v>
      </c>
    </row>
    <row r="64" spans="1:2" ht="15.75" x14ac:dyDescent="0.2">
      <c r="A64" s="14" t="s">
        <v>173</v>
      </c>
      <c r="B64" s="14">
        <v>70</v>
      </c>
    </row>
    <row r="65" spans="1:2" ht="15.75" x14ac:dyDescent="0.2">
      <c r="A65" s="14" t="s">
        <v>175</v>
      </c>
      <c r="B65" s="14">
        <v>71</v>
      </c>
    </row>
    <row r="66" spans="1:2" ht="15.75" x14ac:dyDescent="0.2">
      <c r="A66" s="14" t="s">
        <v>177</v>
      </c>
      <c r="B66" s="14">
        <v>72</v>
      </c>
    </row>
    <row r="67" spans="1:2" ht="15.75" x14ac:dyDescent="0.2">
      <c r="A67" s="14" t="s">
        <v>179</v>
      </c>
      <c r="B67" s="14">
        <v>73</v>
      </c>
    </row>
    <row r="68" spans="1:2" ht="15.75" x14ac:dyDescent="0.2">
      <c r="A68" s="14" t="s">
        <v>182</v>
      </c>
      <c r="B68" s="14">
        <v>74</v>
      </c>
    </row>
    <row r="69" spans="1:2" ht="15.75" x14ac:dyDescent="0.2">
      <c r="A69" s="14" t="s">
        <v>183</v>
      </c>
      <c r="B69" s="14">
        <v>75</v>
      </c>
    </row>
    <row r="70" spans="1:2" ht="15.75" x14ac:dyDescent="0.2">
      <c r="A70" s="14" t="s">
        <v>185</v>
      </c>
      <c r="B70" s="14">
        <v>76</v>
      </c>
    </row>
    <row r="71" spans="1:2" ht="15.75" x14ac:dyDescent="0.2">
      <c r="A71" s="14" t="s">
        <v>188</v>
      </c>
      <c r="B71" s="14">
        <v>77</v>
      </c>
    </row>
    <row r="72" spans="1:2" ht="15.75" x14ac:dyDescent="0.2">
      <c r="A72" s="14" t="s">
        <v>191</v>
      </c>
      <c r="B72" s="14">
        <v>78</v>
      </c>
    </row>
    <row r="73" spans="1:2" ht="15.75" x14ac:dyDescent="0.2">
      <c r="A73" s="14" t="s">
        <v>193</v>
      </c>
      <c r="B73" s="14">
        <v>79</v>
      </c>
    </row>
    <row r="74" spans="1:2" ht="15.75" x14ac:dyDescent="0.2">
      <c r="A74" s="14" t="s">
        <v>194</v>
      </c>
      <c r="B74" s="14">
        <v>80</v>
      </c>
    </row>
    <row r="75" spans="1:2" ht="15.75" x14ac:dyDescent="0.2">
      <c r="A75" s="14" t="s">
        <v>196</v>
      </c>
      <c r="B75" s="14">
        <v>81</v>
      </c>
    </row>
    <row r="76" spans="1:2" ht="15.75" x14ac:dyDescent="0.2">
      <c r="A76" s="14" t="s">
        <v>197</v>
      </c>
      <c r="B76" s="14">
        <v>82</v>
      </c>
    </row>
    <row r="77" spans="1:2" ht="15.75" x14ac:dyDescent="0.2">
      <c r="A77" s="14" t="s">
        <v>198</v>
      </c>
      <c r="B77" s="14">
        <v>83</v>
      </c>
    </row>
    <row r="78" spans="1:2" ht="15.75" x14ac:dyDescent="0.2">
      <c r="A78" s="14" t="s">
        <v>200</v>
      </c>
      <c r="B78" s="14">
        <v>84</v>
      </c>
    </row>
    <row r="79" spans="1:2" ht="15.75" x14ac:dyDescent="0.2">
      <c r="A79" s="14" t="s">
        <v>202</v>
      </c>
      <c r="B79" s="14">
        <v>85</v>
      </c>
    </row>
    <row r="80" spans="1:2" ht="15.75" x14ac:dyDescent="0.2">
      <c r="A80" s="14" t="s">
        <v>205</v>
      </c>
      <c r="B80" s="14">
        <v>86</v>
      </c>
    </row>
    <row r="81" spans="1:2" ht="15.75" x14ac:dyDescent="0.2">
      <c r="A81" s="14" t="s">
        <v>206</v>
      </c>
      <c r="B81" s="14">
        <v>87</v>
      </c>
    </row>
    <row r="82" spans="1:2" ht="15.75" x14ac:dyDescent="0.2">
      <c r="A82" s="14" t="s">
        <v>208</v>
      </c>
      <c r="B82" s="14">
        <v>88</v>
      </c>
    </row>
    <row r="83" spans="1:2" ht="15.75" x14ac:dyDescent="0.2">
      <c r="A83" s="14" t="s">
        <v>210</v>
      </c>
      <c r="B83" s="14">
        <v>89</v>
      </c>
    </row>
    <row r="84" spans="1:2" ht="15.75" x14ac:dyDescent="0.2">
      <c r="A84" s="14" t="s">
        <v>212</v>
      </c>
      <c r="B84" s="14">
        <v>90</v>
      </c>
    </row>
    <row r="85" spans="1:2" ht="15.75" x14ac:dyDescent="0.2">
      <c r="A85" s="14" t="s">
        <v>214</v>
      </c>
      <c r="B85" s="14">
        <v>91</v>
      </c>
    </row>
    <row r="86" spans="1:2" ht="15.75" x14ac:dyDescent="0.2">
      <c r="A86" s="14" t="s">
        <v>216</v>
      </c>
      <c r="B86" s="14">
        <v>92</v>
      </c>
    </row>
    <row r="87" spans="1:2" ht="15.75" x14ac:dyDescent="0.2">
      <c r="A87" s="14" t="s">
        <v>218</v>
      </c>
      <c r="B87" s="14">
        <v>93</v>
      </c>
    </row>
    <row r="88" spans="1:2" ht="15.75" x14ac:dyDescent="0.2">
      <c r="A88" s="14" t="s">
        <v>219</v>
      </c>
      <c r="B88" s="14">
        <v>94</v>
      </c>
    </row>
    <row r="89" spans="1:2" ht="15.75" x14ac:dyDescent="0.2">
      <c r="A89" s="14" t="s">
        <v>221</v>
      </c>
      <c r="B89" s="14">
        <v>95</v>
      </c>
    </row>
    <row r="90" spans="1:2" ht="15.75" x14ac:dyDescent="0.2">
      <c r="A90" s="14" t="s">
        <v>223</v>
      </c>
      <c r="B90" s="14">
        <v>96</v>
      </c>
    </row>
    <row r="91" spans="1:2" ht="15.75" x14ac:dyDescent="0.2">
      <c r="A91" s="14" t="s">
        <v>225</v>
      </c>
      <c r="B91" s="14">
        <v>97</v>
      </c>
    </row>
    <row r="92" spans="1:2" ht="15.75" x14ac:dyDescent="0.2">
      <c r="A92" s="14" t="s">
        <v>227</v>
      </c>
      <c r="B92" s="14">
        <v>98</v>
      </c>
    </row>
    <row r="93" spans="1:2" ht="15.75" x14ac:dyDescent="0.2">
      <c r="A93" s="14" t="s">
        <v>230</v>
      </c>
      <c r="B93" s="14">
        <v>99</v>
      </c>
    </row>
    <row r="94" spans="1:2" ht="15.75" x14ac:dyDescent="0.2">
      <c r="A94" s="14" t="s">
        <v>232</v>
      </c>
      <c r="B94" s="14">
        <v>100</v>
      </c>
    </row>
    <row r="95" spans="1:2" ht="15.75" x14ac:dyDescent="0.2">
      <c r="A95" s="14" t="s">
        <v>233</v>
      </c>
      <c r="B95" s="14">
        <v>101</v>
      </c>
    </row>
    <row r="96" spans="1:2" ht="15.75" x14ac:dyDescent="0.2">
      <c r="A96" s="14" t="s">
        <v>234</v>
      </c>
      <c r="B96" s="14">
        <v>102</v>
      </c>
    </row>
    <row r="97" spans="1:2" ht="15.75" x14ac:dyDescent="0.2">
      <c r="A97" s="14" t="s">
        <v>235</v>
      </c>
      <c r="B97" s="14">
        <v>103</v>
      </c>
    </row>
    <row r="98" spans="1:2" ht="15.75" x14ac:dyDescent="0.2">
      <c r="A98" s="14" t="s">
        <v>237</v>
      </c>
      <c r="B98" s="14">
        <v>104</v>
      </c>
    </row>
    <row r="99" spans="1:2" ht="15.75" x14ac:dyDescent="0.2">
      <c r="A99" s="14" t="s">
        <v>238</v>
      </c>
      <c r="B99" s="14">
        <v>105</v>
      </c>
    </row>
    <row r="100" spans="1:2" ht="15.75" x14ac:dyDescent="0.2">
      <c r="A100" s="14" t="s">
        <v>240</v>
      </c>
      <c r="B100" s="14">
        <v>106</v>
      </c>
    </row>
    <row r="101" spans="1:2" ht="15.75" x14ac:dyDescent="0.2">
      <c r="A101" s="14" t="s">
        <v>241</v>
      </c>
      <c r="B101" s="14">
        <v>107</v>
      </c>
    </row>
    <row r="102" spans="1:2" ht="15.75" x14ac:dyDescent="0.2">
      <c r="A102" s="14" t="s">
        <v>243</v>
      </c>
      <c r="B102" s="14">
        <v>108</v>
      </c>
    </row>
    <row r="103" spans="1:2" ht="15.75" x14ac:dyDescent="0.2">
      <c r="A103" s="14" t="s">
        <v>245</v>
      </c>
      <c r="B103" s="14">
        <v>109</v>
      </c>
    </row>
    <row r="104" spans="1:2" ht="15.75" x14ac:dyDescent="0.2">
      <c r="A104" s="14" t="s">
        <v>248</v>
      </c>
      <c r="B104" s="14">
        <v>110</v>
      </c>
    </row>
    <row r="105" spans="1:2" ht="15.75" x14ac:dyDescent="0.2">
      <c r="A105" s="14" t="s">
        <v>249</v>
      </c>
      <c r="B105" s="14">
        <v>111</v>
      </c>
    </row>
    <row r="106" spans="1:2" ht="15.75" x14ac:dyDescent="0.2">
      <c r="A106" s="14" t="s">
        <v>252</v>
      </c>
      <c r="B106" s="14">
        <v>112</v>
      </c>
    </row>
    <row r="107" spans="1:2" ht="15.75" x14ac:dyDescent="0.2">
      <c r="A107" s="14" t="s">
        <v>254</v>
      </c>
      <c r="B107" s="14">
        <v>113</v>
      </c>
    </row>
    <row r="108" spans="1:2" ht="15.75" x14ac:dyDescent="0.2">
      <c r="A108" s="14" t="s">
        <v>257</v>
      </c>
      <c r="B108" s="14">
        <v>114</v>
      </c>
    </row>
    <row r="109" spans="1:2" ht="15.75" x14ac:dyDescent="0.2">
      <c r="A109" s="14" t="s">
        <v>260</v>
      </c>
      <c r="B109" s="14">
        <v>115</v>
      </c>
    </row>
    <row r="110" spans="1:2" ht="15.75" x14ac:dyDescent="0.2">
      <c r="A110" s="14" t="s">
        <v>266</v>
      </c>
      <c r="B110" s="14">
        <v>116</v>
      </c>
    </row>
    <row r="111" spans="1:2" ht="15.75" x14ac:dyDescent="0.2">
      <c r="A111" s="14" t="s">
        <v>268</v>
      </c>
      <c r="B111" s="14">
        <v>117</v>
      </c>
    </row>
    <row r="112" spans="1:2" ht="15.75" x14ac:dyDescent="0.2">
      <c r="A112" s="14" t="s">
        <v>269</v>
      </c>
      <c r="B112" s="14">
        <v>118</v>
      </c>
    </row>
    <row r="113" spans="1:2" ht="15.75" x14ac:dyDescent="0.2">
      <c r="A113" s="14" t="s">
        <v>270</v>
      </c>
      <c r="B113" s="14">
        <v>119</v>
      </c>
    </row>
    <row r="114" spans="1:2" ht="15.75" x14ac:dyDescent="0.2">
      <c r="A114" s="14" t="s">
        <v>272</v>
      </c>
      <c r="B114" s="14">
        <v>120</v>
      </c>
    </row>
    <row r="115" spans="1:2" ht="15.75" x14ac:dyDescent="0.2">
      <c r="A115" s="14" t="s">
        <v>273</v>
      </c>
      <c r="B115" s="14">
        <v>121</v>
      </c>
    </row>
    <row r="116" spans="1:2" ht="15.75" x14ac:dyDescent="0.2">
      <c r="A116" s="14" t="s">
        <v>274</v>
      </c>
      <c r="B116" s="14">
        <v>122</v>
      </c>
    </row>
    <row r="117" spans="1:2" ht="15.75" x14ac:dyDescent="0.2">
      <c r="A117" s="14" t="s">
        <v>275</v>
      </c>
      <c r="B117" s="14">
        <v>123</v>
      </c>
    </row>
    <row r="118" spans="1:2" ht="15.75" x14ac:dyDescent="0.2">
      <c r="A118" s="14" t="s">
        <v>277</v>
      </c>
      <c r="B118" s="14">
        <v>124</v>
      </c>
    </row>
    <row r="119" spans="1:2" ht="15.75" x14ac:dyDescent="0.2">
      <c r="A119" s="14" t="s">
        <v>278</v>
      </c>
      <c r="B119" s="14">
        <v>125</v>
      </c>
    </row>
    <row r="120" spans="1:2" ht="15.75" x14ac:dyDescent="0.2">
      <c r="A120" s="14" t="s">
        <v>280</v>
      </c>
      <c r="B120" s="14">
        <v>126</v>
      </c>
    </row>
    <row r="121" spans="1:2" ht="15.75" x14ac:dyDescent="0.2">
      <c r="A121" s="14" t="s">
        <v>281</v>
      </c>
      <c r="B121" s="14">
        <v>127</v>
      </c>
    </row>
    <row r="122" spans="1:2" ht="15.75" x14ac:dyDescent="0.2">
      <c r="A122" s="14" t="s">
        <v>283</v>
      </c>
      <c r="B122" s="14">
        <v>128</v>
      </c>
    </row>
    <row r="123" spans="1:2" ht="15.75" x14ac:dyDescent="0.2">
      <c r="A123" s="14" t="s">
        <v>284</v>
      </c>
      <c r="B123" s="14">
        <v>129</v>
      </c>
    </row>
    <row r="124" spans="1:2" ht="15.75" x14ac:dyDescent="0.2">
      <c r="A124" s="14" t="s">
        <v>285</v>
      </c>
      <c r="B124" s="14">
        <v>130</v>
      </c>
    </row>
    <row r="125" spans="1:2" ht="15.75" x14ac:dyDescent="0.2">
      <c r="A125" s="14" t="s">
        <v>287</v>
      </c>
      <c r="B125" s="14">
        <v>131</v>
      </c>
    </row>
    <row r="126" spans="1:2" ht="15.75" x14ac:dyDescent="0.2">
      <c r="A126" s="14" t="s">
        <v>288</v>
      </c>
      <c r="B126" s="14">
        <v>132</v>
      </c>
    </row>
    <row r="127" spans="1:2" ht="15.75" x14ac:dyDescent="0.2">
      <c r="A127" s="14" t="s">
        <v>289</v>
      </c>
      <c r="B127" s="14">
        <v>133</v>
      </c>
    </row>
    <row r="128" spans="1:2" ht="15.75" x14ac:dyDescent="0.2">
      <c r="A128" s="14" t="s">
        <v>290</v>
      </c>
      <c r="B128" s="14">
        <v>134</v>
      </c>
    </row>
    <row r="129" spans="1:2" ht="15.75" x14ac:dyDescent="0.2">
      <c r="A129" s="14" t="s">
        <v>291</v>
      </c>
      <c r="B129" s="14">
        <v>135</v>
      </c>
    </row>
    <row r="130" spans="1:2" ht="15.75" x14ac:dyDescent="0.2">
      <c r="A130" s="14" t="s">
        <v>293</v>
      </c>
      <c r="B130" s="14">
        <v>136</v>
      </c>
    </row>
    <row r="131" spans="1:2" ht="15.75" x14ac:dyDescent="0.2">
      <c r="A131" s="14" t="s">
        <v>296</v>
      </c>
      <c r="B131" s="14">
        <v>137</v>
      </c>
    </row>
    <row r="132" spans="1:2" ht="15.75" x14ac:dyDescent="0.2">
      <c r="A132" s="14" t="s">
        <v>298</v>
      </c>
      <c r="B132" s="14">
        <v>138</v>
      </c>
    </row>
    <row r="133" spans="1:2" ht="15.75" x14ac:dyDescent="0.2">
      <c r="A133" s="14" t="s">
        <v>300</v>
      </c>
      <c r="B133" s="14">
        <v>139</v>
      </c>
    </row>
    <row r="134" spans="1:2" ht="15.75" x14ac:dyDescent="0.2">
      <c r="A134" s="14" t="s">
        <v>301</v>
      </c>
      <c r="B134" s="14">
        <v>140</v>
      </c>
    </row>
    <row r="135" spans="1:2" ht="15.75" x14ac:dyDescent="0.2">
      <c r="A135" s="14" t="s">
        <v>302</v>
      </c>
      <c r="B135" s="14">
        <v>141</v>
      </c>
    </row>
    <row r="136" spans="1:2" ht="15.75" x14ac:dyDescent="0.2">
      <c r="A136" s="14" t="s">
        <v>304</v>
      </c>
      <c r="B136" s="14">
        <v>142</v>
      </c>
    </row>
    <row r="137" spans="1:2" ht="15.75" x14ac:dyDescent="0.2">
      <c r="A137" s="14" t="s">
        <v>306</v>
      </c>
      <c r="B137" s="14">
        <v>143</v>
      </c>
    </row>
    <row r="138" spans="1:2" ht="15.75" x14ac:dyDescent="0.2">
      <c r="A138" s="14" t="s">
        <v>307</v>
      </c>
      <c r="B138" s="14">
        <v>144</v>
      </c>
    </row>
    <row r="139" spans="1:2" ht="15.75" x14ac:dyDescent="0.2">
      <c r="A139" s="14" t="s">
        <v>309</v>
      </c>
      <c r="B139" s="14">
        <v>145</v>
      </c>
    </row>
    <row r="140" spans="1:2" ht="15.75" x14ac:dyDescent="0.2">
      <c r="A140" s="14" t="s">
        <v>311</v>
      </c>
      <c r="B140" s="14">
        <v>146</v>
      </c>
    </row>
    <row r="141" spans="1:2" ht="15.75" x14ac:dyDescent="0.2">
      <c r="A141" s="14" t="s">
        <v>312</v>
      </c>
      <c r="B141" s="14">
        <v>147</v>
      </c>
    </row>
    <row r="142" spans="1:2" ht="15.75" x14ac:dyDescent="0.2">
      <c r="A142" s="14" t="s">
        <v>314</v>
      </c>
      <c r="B142" s="14">
        <v>148</v>
      </c>
    </row>
    <row r="143" spans="1:2" ht="15.75" x14ac:dyDescent="0.2">
      <c r="A143" s="14" t="s">
        <v>317</v>
      </c>
      <c r="B143" s="14">
        <v>149</v>
      </c>
    </row>
    <row r="144" spans="1:2" ht="15.75" x14ac:dyDescent="0.2">
      <c r="A144" s="14" t="s">
        <v>318</v>
      </c>
      <c r="B144" s="14">
        <v>150</v>
      </c>
    </row>
    <row r="145" spans="1:2" ht="15.75" x14ac:dyDescent="0.2">
      <c r="A145" s="14" t="s">
        <v>319</v>
      </c>
      <c r="B145" s="14">
        <v>151</v>
      </c>
    </row>
    <row r="146" spans="1:2" ht="15.75" x14ac:dyDescent="0.2">
      <c r="A146" s="14" t="s">
        <v>320</v>
      </c>
      <c r="B146" s="14">
        <v>152</v>
      </c>
    </row>
    <row r="147" spans="1:2" ht="15.75" x14ac:dyDescent="0.2">
      <c r="A147" s="14" t="s">
        <v>322</v>
      </c>
      <c r="B147" s="14">
        <v>153</v>
      </c>
    </row>
    <row r="148" spans="1:2" ht="15.75" x14ac:dyDescent="0.2">
      <c r="A148" s="14" t="s">
        <v>323</v>
      </c>
      <c r="B148" s="14">
        <v>154</v>
      </c>
    </row>
    <row r="149" spans="1:2" ht="15.75" x14ac:dyDescent="0.2">
      <c r="A149" s="14" t="s">
        <v>325</v>
      </c>
      <c r="B149" s="14">
        <v>155</v>
      </c>
    </row>
    <row r="150" spans="1:2" ht="15.75" x14ac:dyDescent="0.2">
      <c r="A150" s="14" t="s">
        <v>326</v>
      </c>
      <c r="B150" s="14">
        <v>156</v>
      </c>
    </row>
    <row r="151" spans="1:2" ht="15.75" x14ac:dyDescent="0.2">
      <c r="A151" s="14" t="s">
        <v>328</v>
      </c>
      <c r="B151" s="14">
        <v>157</v>
      </c>
    </row>
    <row r="152" spans="1:2" ht="15.75" x14ac:dyDescent="0.2">
      <c r="A152" s="14" t="s">
        <v>329</v>
      </c>
      <c r="B152" s="14">
        <v>158</v>
      </c>
    </row>
    <row r="153" spans="1:2" ht="15.75" x14ac:dyDescent="0.2">
      <c r="A153" s="14" t="s">
        <v>332</v>
      </c>
      <c r="B153" s="14">
        <v>159</v>
      </c>
    </row>
    <row r="154" spans="1:2" ht="15.75" x14ac:dyDescent="0.2">
      <c r="A154" s="14" t="s">
        <v>333</v>
      </c>
      <c r="B154" s="14">
        <v>160</v>
      </c>
    </row>
    <row r="155" spans="1:2" ht="15.75" x14ac:dyDescent="0.2">
      <c r="A155" s="14" t="s">
        <v>335</v>
      </c>
      <c r="B155" s="14">
        <v>161</v>
      </c>
    </row>
    <row r="156" spans="1:2" ht="15.75" x14ac:dyDescent="0.2">
      <c r="A156" s="14" t="s">
        <v>338</v>
      </c>
      <c r="B156" s="14">
        <v>162</v>
      </c>
    </row>
    <row r="157" spans="1:2" ht="15.75" x14ac:dyDescent="0.2">
      <c r="A157" s="14" t="s">
        <v>340</v>
      </c>
      <c r="B157" s="14">
        <v>163</v>
      </c>
    </row>
    <row r="158" spans="1:2" ht="15.75" x14ac:dyDescent="0.2">
      <c r="A158" s="14" t="s">
        <v>341</v>
      </c>
      <c r="B158" s="14">
        <v>164</v>
      </c>
    </row>
    <row r="159" spans="1:2" ht="15.75" x14ac:dyDescent="0.2">
      <c r="A159" s="14" t="s">
        <v>342</v>
      </c>
      <c r="B159" s="14">
        <v>165</v>
      </c>
    </row>
    <row r="160" spans="1:2" ht="15.75" x14ac:dyDescent="0.2">
      <c r="A160" s="14" t="s">
        <v>344</v>
      </c>
      <c r="B160" s="14">
        <v>166</v>
      </c>
    </row>
    <row r="161" spans="1:2" ht="15.75" x14ac:dyDescent="0.2">
      <c r="A161" s="14" t="s">
        <v>345</v>
      </c>
      <c r="B161" s="14">
        <v>167</v>
      </c>
    </row>
    <row r="162" spans="1:2" ht="15.75" x14ac:dyDescent="0.2">
      <c r="A162" s="14" t="s">
        <v>346</v>
      </c>
      <c r="B162" s="14">
        <v>168</v>
      </c>
    </row>
    <row r="163" spans="1:2" ht="15.75" x14ac:dyDescent="0.2">
      <c r="A163" s="14" t="s">
        <v>349</v>
      </c>
      <c r="B163" s="14">
        <v>169</v>
      </c>
    </row>
    <row r="164" spans="1:2" ht="15.75" x14ac:dyDescent="0.2">
      <c r="A164" s="14" t="s">
        <v>352</v>
      </c>
      <c r="B164" s="14">
        <v>170</v>
      </c>
    </row>
    <row r="165" spans="1:2" ht="15.75" x14ac:dyDescent="0.2">
      <c r="A165" s="14" t="s">
        <v>354</v>
      </c>
      <c r="B165" s="14">
        <v>171</v>
      </c>
    </row>
    <row r="166" spans="1:2" ht="15.75" x14ac:dyDescent="0.2">
      <c r="A166" s="14" t="s">
        <v>357</v>
      </c>
      <c r="B166" s="14">
        <v>172</v>
      </c>
    </row>
    <row r="167" spans="1:2" ht="15.75" x14ac:dyDescent="0.2">
      <c r="A167" s="14" t="s">
        <v>359</v>
      </c>
      <c r="B167" s="14">
        <v>173</v>
      </c>
    </row>
    <row r="168" spans="1:2" ht="15.75" x14ac:dyDescent="0.2">
      <c r="A168" s="14" t="s">
        <v>360</v>
      </c>
      <c r="B168" s="14">
        <v>174</v>
      </c>
    </row>
    <row r="169" spans="1:2" ht="15.75" x14ac:dyDescent="0.2">
      <c r="A169" s="14" t="s">
        <v>362</v>
      </c>
      <c r="B169" s="14">
        <v>175</v>
      </c>
    </row>
    <row r="170" spans="1:2" ht="15.75" x14ac:dyDescent="0.2">
      <c r="A170" s="14" t="s">
        <v>365</v>
      </c>
      <c r="B170" s="14">
        <v>176</v>
      </c>
    </row>
    <row r="171" spans="1:2" ht="15.75" x14ac:dyDescent="0.2">
      <c r="A171" s="14" t="s">
        <v>367</v>
      </c>
      <c r="B171" s="14">
        <v>177</v>
      </c>
    </row>
    <row r="172" spans="1:2" ht="15.75" x14ac:dyDescent="0.2">
      <c r="A172" s="14" t="s">
        <v>369</v>
      </c>
      <c r="B172" s="14">
        <v>178</v>
      </c>
    </row>
    <row r="173" spans="1:2" ht="15.75" x14ac:dyDescent="0.2">
      <c r="A173" s="14" t="s">
        <v>370</v>
      </c>
      <c r="B173" s="14">
        <v>179</v>
      </c>
    </row>
    <row r="174" spans="1:2" ht="15.75" x14ac:dyDescent="0.2">
      <c r="A174" s="14" t="s">
        <v>371</v>
      </c>
      <c r="B174" s="14">
        <v>180</v>
      </c>
    </row>
    <row r="175" spans="1:2" ht="15.75" x14ac:dyDescent="0.2">
      <c r="A175" s="14" t="s">
        <v>374</v>
      </c>
      <c r="B175" s="14">
        <v>181</v>
      </c>
    </row>
    <row r="176" spans="1:2" ht="15.75" x14ac:dyDescent="0.2">
      <c r="A176" s="14" t="s">
        <v>375</v>
      </c>
      <c r="B176" s="14">
        <v>182</v>
      </c>
    </row>
    <row r="177" spans="1:2" ht="15.75" x14ac:dyDescent="0.2">
      <c r="A177" s="14" t="s">
        <v>377</v>
      </c>
      <c r="B177" s="14">
        <v>183</v>
      </c>
    </row>
    <row r="178" spans="1:2" ht="15.75" x14ac:dyDescent="0.2">
      <c r="A178" s="14" t="s">
        <v>379</v>
      </c>
      <c r="B178" s="14">
        <v>184</v>
      </c>
    </row>
    <row r="179" spans="1:2" ht="15.75" x14ac:dyDescent="0.2">
      <c r="A179" s="14" t="s">
        <v>380</v>
      </c>
      <c r="B179" s="14">
        <v>185</v>
      </c>
    </row>
    <row r="180" spans="1:2" ht="15.75" x14ac:dyDescent="0.2">
      <c r="A180" s="14" t="s">
        <v>381</v>
      </c>
      <c r="B180" s="14">
        <v>186</v>
      </c>
    </row>
    <row r="181" spans="1:2" ht="15.75" x14ac:dyDescent="0.2">
      <c r="A181" s="14" t="s">
        <v>382</v>
      </c>
      <c r="B181" s="14">
        <v>187</v>
      </c>
    </row>
    <row r="182" spans="1:2" ht="15.75" x14ac:dyDescent="0.2">
      <c r="A182" s="14" t="s">
        <v>384</v>
      </c>
      <c r="B182" s="14">
        <v>188</v>
      </c>
    </row>
    <row r="183" spans="1:2" ht="15.75" x14ac:dyDescent="0.2">
      <c r="A183" s="14" t="s">
        <v>386</v>
      </c>
      <c r="B183" s="14">
        <v>189</v>
      </c>
    </row>
    <row r="184" spans="1:2" ht="15.75" x14ac:dyDescent="0.2">
      <c r="A184" s="14" t="s">
        <v>389</v>
      </c>
      <c r="B184" s="14">
        <v>190</v>
      </c>
    </row>
    <row r="185" spans="1:2" ht="15.75" x14ac:dyDescent="0.2">
      <c r="A185" s="14" t="s">
        <v>391</v>
      </c>
      <c r="B185" s="14">
        <v>191</v>
      </c>
    </row>
    <row r="186" spans="1:2" ht="15.75" x14ac:dyDescent="0.2">
      <c r="A186" s="14" t="s">
        <v>392</v>
      </c>
      <c r="B186" s="14">
        <v>192</v>
      </c>
    </row>
    <row r="187" spans="1:2" ht="15.75" x14ac:dyDescent="0.2">
      <c r="A187" s="14" t="s">
        <v>393</v>
      </c>
      <c r="B187" s="14">
        <v>193</v>
      </c>
    </row>
    <row r="188" spans="1:2" ht="15.75" x14ac:dyDescent="0.2">
      <c r="A188" s="14" t="s">
        <v>394</v>
      </c>
      <c r="B188" s="14">
        <v>194</v>
      </c>
    </row>
    <row r="189" spans="1:2" ht="15.75" x14ac:dyDescent="0.2">
      <c r="A189" s="14" t="s">
        <v>397</v>
      </c>
      <c r="B189" s="14">
        <v>195</v>
      </c>
    </row>
    <row r="190" spans="1:2" ht="15.75" x14ac:dyDescent="0.2">
      <c r="A190" s="14" t="s">
        <v>398</v>
      </c>
      <c r="B190" s="14">
        <v>196</v>
      </c>
    </row>
    <row r="191" spans="1:2" ht="15.75" x14ac:dyDescent="0.2">
      <c r="A191" s="14" t="s">
        <v>399</v>
      </c>
      <c r="B191" s="14">
        <v>197</v>
      </c>
    </row>
    <row r="192" spans="1:2" ht="15.75" x14ac:dyDescent="0.2">
      <c r="A192" s="14" t="s">
        <v>401</v>
      </c>
      <c r="B192" s="14">
        <v>198</v>
      </c>
    </row>
    <row r="193" spans="1:2" ht="15.75" x14ac:dyDescent="0.2">
      <c r="A193" s="14" t="s">
        <v>403</v>
      </c>
      <c r="B193" s="14">
        <v>199</v>
      </c>
    </row>
    <row r="194" spans="1:2" ht="15.75" x14ac:dyDescent="0.2">
      <c r="A194" s="14" t="s">
        <v>404</v>
      </c>
      <c r="B194" s="14">
        <v>200</v>
      </c>
    </row>
    <row r="195" spans="1:2" ht="15.75" x14ac:dyDescent="0.2">
      <c r="A195" s="14" t="s">
        <v>406</v>
      </c>
      <c r="B195" s="14">
        <v>201</v>
      </c>
    </row>
    <row r="196" spans="1:2" ht="15.75" x14ac:dyDescent="0.2">
      <c r="A196" s="14" t="s">
        <v>408</v>
      </c>
      <c r="B196" s="14">
        <v>202</v>
      </c>
    </row>
    <row r="197" spans="1:2" ht="15.75" x14ac:dyDescent="0.2">
      <c r="A197" s="14" t="s">
        <v>411</v>
      </c>
      <c r="B197" s="14">
        <v>203</v>
      </c>
    </row>
    <row r="198" spans="1:2" ht="15.75" x14ac:dyDescent="0.2">
      <c r="A198" s="14" t="s">
        <v>413</v>
      </c>
      <c r="B198" s="14">
        <v>204</v>
      </c>
    </row>
    <row r="199" spans="1:2" ht="15.75" x14ac:dyDescent="0.2">
      <c r="A199" s="14" t="s">
        <v>416</v>
      </c>
      <c r="B199" s="14">
        <v>205</v>
      </c>
    </row>
    <row r="200" spans="1:2" ht="15.75" x14ac:dyDescent="0.2">
      <c r="A200" s="14" t="s">
        <v>419</v>
      </c>
      <c r="B200" s="14">
        <v>206</v>
      </c>
    </row>
    <row r="201" spans="1:2" ht="15.75" x14ac:dyDescent="0.2">
      <c r="A201" s="14" t="s">
        <v>421</v>
      </c>
      <c r="B201" s="14">
        <v>207</v>
      </c>
    </row>
    <row r="202" spans="1:2" ht="15.75" x14ac:dyDescent="0.2">
      <c r="A202" s="14" t="s">
        <v>423</v>
      </c>
      <c r="B202" s="14">
        <v>208</v>
      </c>
    </row>
    <row r="203" spans="1:2" ht="15.75" x14ac:dyDescent="0.2">
      <c r="A203" s="14" t="s">
        <v>425</v>
      </c>
      <c r="B203" s="14">
        <v>209</v>
      </c>
    </row>
    <row r="204" spans="1:2" ht="15.75" x14ac:dyDescent="0.2">
      <c r="A204" s="14" t="s">
        <v>427</v>
      </c>
      <c r="B204" s="14">
        <v>210</v>
      </c>
    </row>
    <row r="205" spans="1:2" ht="15.75" x14ac:dyDescent="0.2">
      <c r="A205" s="14" t="s">
        <v>428</v>
      </c>
      <c r="B205" s="14">
        <v>211</v>
      </c>
    </row>
    <row r="206" spans="1:2" ht="15.75" x14ac:dyDescent="0.2">
      <c r="A206" s="14" t="s">
        <v>429</v>
      </c>
      <c r="B206" s="14">
        <v>212</v>
      </c>
    </row>
    <row r="207" spans="1:2" ht="15.75" x14ac:dyDescent="0.2">
      <c r="A207" s="14" t="s">
        <v>430</v>
      </c>
      <c r="B207" s="14">
        <v>213</v>
      </c>
    </row>
    <row r="208" spans="1:2" ht="15.75" x14ac:dyDescent="0.2">
      <c r="A208" s="14" t="s">
        <v>432</v>
      </c>
      <c r="B208" s="14">
        <v>214</v>
      </c>
    </row>
    <row r="209" spans="1:2" ht="15.75" x14ac:dyDescent="0.2">
      <c r="A209" s="14" t="s">
        <v>434</v>
      </c>
      <c r="B209" s="14">
        <v>215</v>
      </c>
    </row>
    <row r="210" spans="1:2" ht="15.75" x14ac:dyDescent="0.2">
      <c r="A210" s="14" t="s">
        <v>435</v>
      </c>
      <c r="B210" s="14">
        <v>216</v>
      </c>
    </row>
    <row r="211" spans="1:2" ht="15.75" x14ac:dyDescent="0.2">
      <c r="A211" s="14" t="s">
        <v>437</v>
      </c>
      <c r="B211" s="14">
        <v>217</v>
      </c>
    </row>
    <row r="212" spans="1:2" ht="15.75" x14ac:dyDescent="0.2">
      <c r="A212" s="14" t="s">
        <v>438</v>
      </c>
      <c r="B212" s="14">
        <v>218</v>
      </c>
    </row>
    <row r="213" spans="1:2" ht="15.75" x14ac:dyDescent="0.2">
      <c r="A213" s="14" t="s">
        <v>439</v>
      </c>
      <c r="B213" s="14">
        <v>219</v>
      </c>
    </row>
    <row r="214" spans="1:2" ht="15.75" x14ac:dyDescent="0.2">
      <c r="A214" s="14" t="s">
        <v>441</v>
      </c>
      <c r="B214" s="14">
        <v>220</v>
      </c>
    </row>
    <row r="215" spans="1:2" ht="15.75" x14ac:dyDescent="0.2">
      <c r="A215" s="14" t="s">
        <v>443</v>
      </c>
      <c r="B215" s="14">
        <v>221</v>
      </c>
    </row>
    <row r="216" spans="1:2" ht="15.75" x14ac:dyDescent="0.2">
      <c r="A216" s="14" t="s">
        <v>444</v>
      </c>
      <c r="B216" s="14">
        <v>222</v>
      </c>
    </row>
    <row r="217" spans="1:2" ht="15.75" x14ac:dyDescent="0.2">
      <c r="A217" s="14" t="s">
        <v>446</v>
      </c>
      <c r="B217" s="14">
        <v>223</v>
      </c>
    </row>
    <row r="218" spans="1:2" ht="15.75" x14ac:dyDescent="0.2">
      <c r="A218" s="14" t="s">
        <v>447</v>
      </c>
      <c r="B218" s="14">
        <v>224</v>
      </c>
    </row>
    <row r="219" spans="1:2" ht="15.75" x14ac:dyDescent="0.2">
      <c r="A219" s="14" t="s">
        <v>448</v>
      </c>
      <c r="B219" s="14">
        <v>225</v>
      </c>
    </row>
    <row r="220" spans="1:2" ht="15.75" x14ac:dyDescent="0.2">
      <c r="A220" s="14" t="s">
        <v>449</v>
      </c>
      <c r="B220" s="14">
        <v>226</v>
      </c>
    </row>
    <row r="221" spans="1:2" ht="15.75" x14ac:dyDescent="0.2">
      <c r="A221" s="14" t="s">
        <v>451</v>
      </c>
      <c r="B221" s="14">
        <v>227</v>
      </c>
    </row>
    <row r="222" spans="1:2" ht="15.75" x14ac:dyDescent="0.2">
      <c r="A222" s="14" t="s">
        <v>452</v>
      </c>
      <c r="B222" s="14">
        <v>228</v>
      </c>
    </row>
    <row r="223" spans="1:2" ht="15.75" x14ac:dyDescent="0.2">
      <c r="A223" s="14" t="s">
        <v>454</v>
      </c>
      <c r="B223" s="14">
        <v>229</v>
      </c>
    </row>
    <row r="224" spans="1:2" ht="15.75" x14ac:dyDescent="0.2">
      <c r="A224" s="14" t="s">
        <v>456</v>
      </c>
      <c r="B224" s="14">
        <v>230</v>
      </c>
    </row>
    <row r="225" spans="1:2" ht="15.75" x14ac:dyDescent="0.2">
      <c r="A225" s="14" t="s">
        <v>458</v>
      </c>
      <c r="B225" s="14">
        <v>231</v>
      </c>
    </row>
    <row r="226" spans="1:2" ht="15.75" x14ac:dyDescent="0.2">
      <c r="A226" s="14" t="s">
        <v>460</v>
      </c>
      <c r="B226" s="14">
        <v>232</v>
      </c>
    </row>
    <row r="227" spans="1:2" ht="15.75" x14ac:dyDescent="0.2">
      <c r="A227" s="14" t="s">
        <v>462</v>
      </c>
      <c r="B227" s="14">
        <v>233</v>
      </c>
    </row>
    <row r="228" spans="1:2" ht="15.75" x14ac:dyDescent="0.2">
      <c r="A228" s="14" t="s">
        <v>464</v>
      </c>
      <c r="B228" s="14">
        <v>234</v>
      </c>
    </row>
    <row r="229" spans="1:2" ht="15.75" x14ac:dyDescent="0.2">
      <c r="A229" s="14" t="s">
        <v>466</v>
      </c>
      <c r="B229" s="14">
        <v>235</v>
      </c>
    </row>
    <row r="230" spans="1:2" ht="15.75" x14ac:dyDescent="0.2">
      <c r="A230" s="14" t="s">
        <v>468</v>
      </c>
      <c r="B230" s="14">
        <v>236</v>
      </c>
    </row>
    <row r="231" spans="1:2" ht="15.75" x14ac:dyDescent="0.2">
      <c r="B231" s="14">
        <v>237</v>
      </c>
    </row>
    <row r="232" spans="1:2" ht="15.75" x14ac:dyDescent="0.2">
      <c r="B232" s="14">
        <v>238</v>
      </c>
    </row>
    <row r="233" spans="1:2" ht="15.75" x14ac:dyDescent="0.2">
      <c r="B233" s="14">
        <v>239</v>
      </c>
    </row>
    <row r="234" spans="1:2" ht="15.75" x14ac:dyDescent="0.2">
      <c r="B234" s="14">
        <v>240</v>
      </c>
    </row>
    <row r="235" spans="1:2" ht="15.75" x14ac:dyDescent="0.2">
      <c r="B235" s="14">
        <v>241</v>
      </c>
    </row>
    <row r="236" spans="1:2" ht="15.75" x14ac:dyDescent="0.2">
      <c r="B236" s="14">
        <v>242</v>
      </c>
    </row>
    <row r="237" spans="1:2" ht="15.75" x14ac:dyDescent="0.2">
      <c r="B237" s="14">
        <v>243</v>
      </c>
    </row>
    <row r="238" spans="1:2" ht="15.75" x14ac:dyDescent="0.2">
      <c r="B238" s="14">
        <v>244</v>
      </c>
    </row>
    <row r="239" spans="1:2" ht="15.75" x14ac:dyDescent="0.2">
      <c r="B239" s="14">
        <v>245</v>
      </c>
    </row>
    <row r="240" spans="1:2" ht="15.75" x14ac:dyDescent="0.2">
      <c r="B240" s="14">
        <v>246</v>
      </c>
    </row>
    <row r="241" spans="2:2" ht="15.75" x14ac:dyDescent="0.2">
      <c r="B241" s="14">
        <v>247</v>
      </c>
    </row>
    <row r="242" spans="2:2" ht="15.75" x14ac:dyDescent="0.2">
      <c r="B242" s="14">
        <v>248</v>
      </c>
    </row>
    <row r="243" spans="2:2" ht="15.75" x14ac:dyDescent="0.2">
      <c r="B243" s="14">
        <v>249</v>
      </c>
    </row>
    <row r="244" spans="2:2" ht="15.75" x14ac:dyDescent="0.2">
      <c r="B244" s="14">
        <v>250</v>
      </c>
    </row>
    <row r="245" spans="2:2" ht="15.75" x14ac:dyDescent="0.2">
      <c r="B245" s="14">
        <v>251</v>
      </c>
    </row>
    <row r="246" spans="2:2" ht="15.75" x14ac:dyDescent="0.2">
      <c r="B246" s="14">
        <v>252</v>
      </c>
    </row>
    <row r="247" spans="2:2" ht="15.75" x14ac:dyDescent="0.2">
      <c r="B247" s="14">
        <v>253</v>
      </c>
    </row>
    <row r="248" spans="2:2" ht="15.75" x14ac:dyDescent="0.2">
      <c r="B248" s="14">
        <v>254</v>
      </c>
    </row>
    <row r="249" spans="2:2" ht="15.75" x14ac:dyDescent="0.2">
      <c r="B249" s="14">
        <v>255</v>
      </c>
    </row>
    <row r="250" spans="2:2" ht="15.75" x14ac:dyDescent="0.2">
      <c r="B250" s="14">
        <v>256</v>
      </c>
    </row>
    <row r="251" spans="2:2" ht="15.75" x14ac:dyDescent="0.2">
      <c r="B251" s="14">
        <v>257</v>
      </c>
    </row>
    <row r="252" spans="2:2" ht="15.75" x14ac:dyDescent="0.2">
      <c r="B252" s="14">
        <v>258</v>
      </c>
    </row>
    <row r="253" spans="2:2" ht="15.75" x14ac:dyDescent="0.2">
      <c r="B253" s="14">
        <v>259</v>
      </c>
    </row>
    <row r="254" spans="2:2" ht="15.75" x14ac:dyDescent="0.2">
      <c r="B254" s="14">
        <v>260</v>
      </c>
    </row>
    <row r="255" spans="2:2" ht="15.75" x14ac:dyDescent="0.2">
      <c r="B255" s="14">
        <v>261</v>
      </c>
    </row>
    <row r="256" spans="2:2" ht="15.75" x14ac:dyDescent="0.2">
      <c r="B256" s="14">
        <v>262</v>
      </c>
    </row>
    <row r="257" spans="2:2" ht="15.75" x14ac:dyDescent="0.2">
      <c r="B257" s="14">
        <v>263</v>
      </c>
    </row>
    <row r="258" spans="2:2" ht="15.75" x14ac:dyDescent="0.2">
      <c r="B258" s="14">
        <v>264</v>
      </c>
    </row>
    <row r="259" spans="2:2" ht="15.75" x14ac:dyDescent="0.2">
      <c r="B259" s="14">
        <v>265</v>
      </c>
    </row>
    <row r="260" spans="2:2" ht="15.75" x14ac:dyDescent="0.2">
      <c r="B260" s="14">
        <v>266</v>
      </c>
    </row>
    <row r="261" spans="2:2" ht="15.75" x14ac:dyDescent="0.2">
      <c r="B261" s="14">
        <v>267</v>
      </c>
    </row>
    <row r="262" spans="2:2" ht="15.75" x14ac:dyDescent="0.2">
      <c r="B262" s="14">
        <v>268</v>
      </c>
    </row>
    <row r="263" spans="2:2" ht="15.75" x14ac:dyDescent="0.2">
      <c r="B263" s="14">
        <v>269</v>
      </c>
    </row>
    <row r="264" spans="2:2" ht="15.75" x14ac:dyDescent="0.2">
      <c r="B264" s="14">
        <v>270</v>
      </c>
    </row>
    <row r="265" spans="2:2" ht="15.75" x14ac:dyDescent="0.2">
      <c r="B265" s="14">
        <v>271</v>
      </c>
    </row>
    <row r="266" spans="2:2" ht="15.75" x14ac:dyDescent="0.2">
      <c r="B266" s="14">
        <v>272</v>
      </c>
    </row>
    <row r="267" spans="2:2" ht="15.75" x14ac:dyDescent="0.2">
      <c r="B267" s="14">
        <v>273</v>
      </c>
    </row>
    <row r="268" spans="2:2" ht="15.75" x14ac:dyDescent="0.2">
      <c r="B268" s="14">
        <v>274</v>
      </c>
    </row>
    <row r="269" spans="2:2" ht="15.75" x14ac:dyDescent="0.2">
      <c r="B269" s="14">
        <v>275</v>
      </c>
    </row>
    <row r="270" spans="2:2" ht="15.75" x14ac:dyDescent="0.2">
      <c r="B270" s="14">
        <v>276</v>
      </c>
    </row>
    <row r="271" spans="2:2" ht="15.75" x14ac:dyDescent="0.2">
      <c r="B271" s="14">
        <v>277</v>
      </c>
    </row>
    <row r="272" spans="2:2" ht="15.75" x14ac:dyDescent="0.2">
      <c r="B272" s="14">
        <v>278</v>
      </c>
    </row>
    <row r="273" spans="2:2" ht="15.75" x14ac:dyDescent="0.2">
      <c r="B273" s="14">
        <v>279</v>
      </c>
    </row>
    <row r="274" spans="2:2" ht="15.75" x14ac:dyDescent="0.2">
      <c r="B274" s="14">
        <v>280</v>
      </c>
    </row>
    <row r="275" spans="2:2" ht="15.75" x14ac:dyDescent="0.2">
      <c r="B275" s="14">
        <v>281</v>
      </c>
    </row>
    <row r="276" spans="2:2" ht="15.75" x14ac:dyDescent="0.2">
      <c r="B276" s="14">
        <v>282</v>
      </c>
    </row>
    <row r="277" spans="2:2" ht="15.75" x14ac:dyDescent="0.2">
      <c r="B277" s="14">
        <v>283</v>
      </c>
    </row>
    <row r="278" spans="2:2" ht="15.75" x14ac:dyDescent="0.2">
      <c r="B278" s="14">
        <v>284</v>
      </c>
    </row>
    <row r="279" spans="2:2" ht="15.75" x14ac:dyDescent="0.2">
      <c r="B279" s="14">
        <v>285</v>
      </c>
    </row>
    <row r="280" spans="2:2" ht="15.75" x14ac:dyDescent="0.2">
      <c r="B280" s="14">
        <v>286</v>
      </c>
    </row>
    <row r="281" spans="2:2" ht="15.75" x14ac:dyDescent="0.2">
      <c r="B281" s="14">
        <v>287</v>
      </c>
    </row>
    <row r="282" spans="2:2" ht="15.75" x14ac:dyDescent="0.2">
      <c r="B282" s="14">
        <v>288</v>
      </c>
    </row>
    <row r="283" spans="2:2" ht="15.75" x14ac:dyDescent="0.2">
      <c r="B283" s="14">
        <v>289</v>
      </c>
    </row>
    <row r="284" spans="2:2" ht="15.75" x14ac:dyDescent="0.2">
      <c r="B284" s="14">
        <v>290</v>
      </c>
    </row>
    <row r="285" spans="2:2" ht="15.75" x14ac:dyDescent="0.2">
      <c r="B285" s="14">
        <v>291</v>
      </c>
    </row>
    <row r="286" spans="2:2" ht="15.75" x14ac:dyDescent="0.2">
      <c r="B286" s="14">
        <v>292</v>
      </c>
    </row>
    <row r="287" spans="2:2" ht="15.75" x14ac:dyDescent="0.2">
      <c r="B287" s="14">
        <v>293</v>
      </c>
    </row>
    <row r="288" spans="2:2" ht="15.75" x14ac:dyDescent="0.2">
      <c r="B288" s="14">
        <v>294</v>
      </c>
    </row>
    <row r="289" spans="2:2" ht="15.75" x14ac:dyDescent="0.2">
      <c r="B289" s="14">
        <v>295</v>
      </c>
    </row>
    <row r="290" spans="2:2" ht="15.75" x14ac:dyDescent="0.2">
      <c r="B290" s="14">
        <v>296</v>
      </c>
    </row>
    <row r="291" spans="2:2" ht="15.75" x14ac:dyDescent="0.2">
      <c r="B291" s="14">
        <v>297</v>
      </c>
    </row>
    <row r="292" spans="2:2" ht="15.75" x14ac:dyDescent="0.2">
      <c r="B292" s="14">
        <v>298</v>
      </c>
    </row>
    <row r="293" spans="2:2" ht="15.75" x14ac:dyDescent="0.2">
      <c r="B293" s="14">
        <v>299</v>
      </c>
    </row>
    <row r="294" spans="2:2" ht="15.75" x14ac:dyDescent="0.2">
      <c r="B294" s="14">
        <v>300</v>
      </c>
    </row>
    <row r="295" spans="2:2" ht="15.75" x14ac:dyDescent="0.2">
      <c r="B295" s="14">
        <v>301</v>
      </c>
    </row>
    <row r="296" spans="2:2" ht="15.75" x14ac:dyDescent="0.2">
      <c r="B296" s="14">
        <v>302</v>
      </c>
    </row>
    <row r="297" spans="2:2" ht="15.75" x14ac:dyDescent="0.2">
      <c r="B297" s="14">
        <v>303</v>
      </c>
    </row>
    <row r="298" spans="2:2" ht="15.75" x14ac:dyDescent="0.2">
      <c r="B298" s="14">
        <v>304</v>
      </c>
    </row>
    <row r="299" spans="2:2" ht="15.75" x14ac:dyDescent="0.2">
      <c r="B299" s="14">
        <v>305</v>
      </c>
    </row>
    <row r="300" spans="2:2" ht="15.75" x14ac:dyDescent="0.2">
      <c r="B300" s="14">
        <v>306</v>
      </c>
    </row>
    <row r="301" spans="2:2" ht="15.75" x14ac:dyDescent="0.2">
      <c r="B301" s="14">
        <v>307</v>
      </c>
    </row>
    <row r="302" spans="2:2" ht="15.75" x14ac:dyDescent="0.2">
      <c r="B302" s="14">
        <v>308</v>
      </c>
    </row>
    <row r="303" spans="2:2" ht="15.75" x14ac:dyDescent="0.2">
      <c r="B303" s="14">
        <v>309</v>
      </c>
    </row>
    <row r="304" spans="2:2" ht="15.75" x14ac:dyDescent="0.2">
      <c r="B304" s="14">
        <v>310</v>
      </c>
    </row>
    <row r="305" spans="2:2" ht="15.75" x14ac:dyDescent="0.2">
      <c r="B305" s="14">
        <v>311</v>
      </c>
    </row>
    <row r="306" spans="2:2" ht="15.75" x14ac:dyDescent="0.2">
      <c r="B306" s="14">
        <v>312</v>
      </c>
    </row>
    <row r="307" spans="2:2" ht="15.75" x14ac:dyDescent="0.2">
      <c r="B307" s="14">
        <v>313</v>
      </c>
    </row>
    <row r="308" spans="2:2" ht="15.75" x14ac:dyDescent="0.2">
      <c r="B308" s="14">
        <v>314</v>
      </c>
    </row>
    <row r="309" spans="2:2" ht="15.75" x14ac:dyDescent="0.2">
      <c r="B309" s="14">
        <v>315</v>
      </c>
    </row>
    <row r="310" spans="2:2" ht="15.75" x14ac:dyDescent="0.2">
      <c r="B310" s="14">
        <v>316</v>
      </c>
    </row>
    <row r="311" spans="2:2" ht="15.75" x14ac:dyDescent="0.2">
      <c r="B311" s="14">
        <v>317</v>
      </c>
    </row>
    <row r="312" spans="2:2" ht="15.75" x14ac:dyDescent="0.2">
      <c r="B312" s="14">
        <v>318</v>
      </c>
    </row>
    <row r="313" spans="2:2" ht="15.75" x14ac:dyDescent="0.2">
      <c r="B313" s="14">
        <v>319</v>
      </c>
    </row>
    <row r="314" spans="2:2" ht="15.75" x14ac:dyDescent="0.2">
      <c r="B314" s="14">
        <v>320</v>
      </c>
    </row>
    <row r="315" spans="2:2" ht="15.75" x14ac:dyDescent="0.2">
      <c r="B315" s="14">
        <v>321</v>
      </c>
    </row>
    <row r="316" spans="2:2" ht="15.75" x14ac:dyDescent="0.2">
      <c r="B316" s="14">
        <v>322</v>
      </c>
    </row>
    <row r="317" spans="2:2" ht="15.75" x14ac:dyDescent="0.2">
      <c r="B317" s="14">
        <v>323</v>
      </c>
    </row>
    <row r="318" spans="2:2" ht="15.75" x14ac:dyDescent="0.2">
      <c r="B318" s="14">
        <v>324</v>
      </c>
    </row>
    <row r="319" spans="2:2" ht="15.75" x14ac:dyDescent="0.2">
      <c r="B319" s="14">
        <v>325</v>
      </c>
    </row>
    <row r="320" spans="2:2" ht="15.75" x14ac:dyDescent="0.2">
      <c r="B320" s="14">
        <v>326</v>
      </c>
    </row>
    <row r="321" spans="2:2" ht="15.75" x14ac:dyDescent="0.2">
      <c r="B321" s="14">
        <v>327</v>
      </c>
    </row>
    <row r="322" spans="2:2" ht="15.75" x14ac:dyDescent="0.2">
      <c r="B322" s="14">
        <v>328</v>
      </c>
    </row>
    <row r="323" spans="2:2" ht="15.75" x14ac:dyDescent="0.2">
      <c r="B323" s="14">
        <v>329</v>
      </c>
    </row>
    <row r="324" spans="2:2" ht="15.75" x14ac:dyDescent="0.2">
      <c r="B324" s="14">
        <v>330</v>
      </c>
    </row>
    <row r="325" spans="2:2" ht="15.75" x14ac:dyDescent="0.2">
      <c r="B325" s="14">
        <v>331</v>
      </c>
    </row>
    <row r="326" spans="2:2" ht="15.75" x14ac:dyDescent="0.2">
      <c r="B326" s="14">
        <v>332</v>
      </c>
    </row>
    <row r="327" spans="2:2" ht="15.75" x14ac:dyDescent="0.2">
      <c r="B327" s="14">
        <v>333</v>
      </c>
    </row>
    <row r="328" spans="2:2" ht="15.75" x14ac:dyDescent="0.2">
      <c r="B328" s="14">
        <v>334</v>
      </c>
    </row>
    <row r="329" spans="2:2" ht="15.75" x14ac:dyDescent="0.2">
      <c r="B329" s="14">
        <v>335</v>
      </c>
    </row>
    <row r="330" spans="2:2" ht="15.75" x14ac:dyDescent="0.2">
      <c r="B330" s="14">
        <v>336</v>
      </c>
    </row>
    <row r="331" spans="2:2" ht="15.75" x14ac:dyDescent="0.2">
      <c r="B331" s="14">
        <v>337</v>
      </c>
    </row>
    <row r="332" spans="2:2" ht="15.75" x14ac:dyDescent="0.2">
      <c r="B332" s="14">
        <v>338</v>
      </c>
    </row>
    <row r="333" spans="2:2" ht="15.75" x14ac:dyDescent="0.2">
      <c r="B333" s="14">
        <v>339</v>
      </c>
    </row>
    <row r="334" spans="2:2" ht="15.75" x14ac:dyDescent="0.2">
      <c r="B334" s="14">
        <v>340</v>
      </c>
    </row>
    <row r="335" spans="2:2" ht="15.75" x14ac:dyDescent="0.2">
      <c r="B335" s="14">
        <v>341</v>
      </c>
    </row>
    <row r="336" spans="2:2" ht="15.75" x14ac:dyDescent="0.2">
      <c r="B336" s="14">
        <v>342</v>
      </c>
    </row>
    <row r="337" spans="2:2" ht="15.75" x14ac:dyDescent="0.2">
      <c r="B337" s="14">
        <v>343</v>
      </c>
    </row>
    <row r="338" spans="2:2" ht="15.75" x14ac:dyDescent="0.2">
      <c r="B338" s="14">
        <v>344</v>
      </c>
    </row>
    <row r="339" spans="2:2" ht="15.75" x14ac:dyDescent="0.2">
      <c r="B339" s="14">
        <v>345</v>
      </c>
    </row>
    <row r="340" spans="2:2" ht="15.75" x14ac:dyDescent="0.2">
      <c r="B340" s="14">
        <v>346</v>
      </c>
    </row>
    <row r="341" spans="2:2" ht="15.75" x14ac:dyDescent="0.2">
      <c r="B341" s="14">
        <v>347</v>
      </c>
    </row>
    <row r="342" spans="2:2" ht="15.75" x14ac:dyDescent="0.2">
      <c r="B342" s="14">
        <v>348</v>
      </c>
    </row>
    <row r="343" spans="2:2" ht="15.75" x14ac:dyDescent="0.2">
      <c r="B343" s="14">
        <v>349</v>
      </c>
    </row>
    <row r="344" spans="2:2" ht="15.75" x14ac:dyDescent="0.2">
      <c r="B344" s="14">
        <v>350</v>
      </c>
    </row>
    <row r="345" spans="2:2" ht="15.75" x14ac:dyDescent="0.2">
      <c r="B345" s="14">
        <v>351</v>
      </c>
    </row>
    <row r="346" spans="2:2" ht="15.75" x14ac:dyDescent="0.2">
      <c r="B346" s="14">
        <v>352</v>
      </c>
    </row>
    <row r="347" spans="2:2" ht="15.75" x14ac:dyDescent="0.2">
      <c r="B347" s="14">
        <v>353</v>
      </c>
    </row>
    <row r="348" spans="2:2" ht="15.75" x14ac:dyDescent="0.2">
      <c r="B348" s="14">
        <v>354</v>
      </c>
    </row>
    <row r="349" spans="2:2" ht="15.75" x14ac:dyDescent="0.2">
      <c r="B349" s="14">
        <v>355</v>
      </c>
    </row>
    <row r="350" spans="2:2" ht="15.75" x14ac:dyDescent="0.2">
      <c r="B350" s="14">
        <v>356</v>
      </c>
    </row>
    <row r="351" spans="2:2" ht="15.75" x14ac:dyDescent="0.2">
      <c r="B351" s="14">
        <v>357</v>
      </c>
    </row>
    <row r="352" spans="2:2" ht="15.75" x14ac:dyDescent="0.2">
      <c r="B352" s="14">
        <v>358</v>
      </c>
    </row>
    <row r="353" spans="2:2" ht="15.75" x14ac:dyDescent="0.2">
      <c r="B353" s="14">
        <v>359</v>
      </c>
    </row>
    <row r="354" spans="2:2" ht="15.75" x14ac:dyDescent="0.2">
      <c r="B354" s="14">
        <v>360</v>
      </c>
    </row>
    <row r="355" spans="2:2" ht="15.75" x14ac:dyDescent="0.2">
      <c r="B355" s="14">
        <v>361</v>
      </c>
    </row>
    <row r="356" spans="2:2" ht="15.75" x14ac:dyDescent="0.2">
      <c r="B356" s="14">
        <v>362</v>
      </c>
    </row>
    <row r="357" spans="2:2" ht="15.75" x14ac:dyDescent="0.2">
      <c r="B357" s="14">
        <v>363</v>
      </c>
    </row>
    <row r="358" spans="2:2" ht="15.75" x14ac:dyDescent="0.2">
      <c r="B358" s="14">
        <v>364</v>
      </c>
    </row>
    <row r="359" spans="2:2" ht="15.75" x14ac:dyDescent="0.2">
      <c r="B359" s="14">
        <v>365</v>
      </c>
    </row>
    <row r="360" spans="2:2" ht="15.75" x14ac:dyDescent="0.2">
      <c r="B360" s="14">
        <v>366</v>
      </c>
    </row>
    <row r="361" spans="2:2" ht="15.75" x14ac:dyDescent="0.2">
      <c r="B361" s="14">
        <v>367</v>
      </c>
    </row>
    <row r="362" spans="2:2" ht="15.75" x14ac:dyDescent="0.2">
      <c r="B362" s="14">
        <v>368</v>
      </c>
    </row>
    <row r="363" spans="2:2" ht="15.75" x14ac:dyDescent="0.2">
      <c r="B363" s="14">
        <v>369</v>
      </c>
    </row>
    <row r="364" spans="2:2" ht="15.75" x14ac:dyDescent="0.2">
      <c r="B364" s="14">
        <v>370</v>
      </c>
    </row>
    <row r="365" spans="2:2" ht="15.75" x14ac:dyDescent="0.2">
      <c r="B365" s="14">
        <v>371</v>
      </c>
    </row>
    <row r="366" spans="2:2" ht="15.75" x14ac:dyDescent="0.2">
      <c r="B366" s="14">
        <v>372</v>
      </c>
    </row>
    <row r="367" spans="2:2" ht="15.75" x14ac:dyDescent="0.2">
      <c r="B367" s="14">
        <v>373</v>
      </c>
    </row>
    <row r="368" spans="2:2" ht="15.75" x14ac:dyDescent="0.2">
      <c r="B368" s="14">
        <v>374</v>
      </c>
    </row>
    <row r="369" spans="2:2" ht="15.75" x14ac:dyDescent="0.2">
      <c r="B369" s="14">
        <v>375</v>
      </c>
    </row>
    <row r="370" spans="2:2" ht="15.75" x14ac:dyDescent="0.2">
      <c r="B370" s="14">
        <v>376</v>
      </c>
    </row>
    <row r="371" spans="2:2" ht="15.75" x14ac:dyDescent="0.2">
      <c r="B371" s="14">
        <v>377</v>
      </c>
    </row>
    <row r="372" spans="2:2" ht="15.75" x14ac:dyDescent="0.2">
      <c r="B372" s="14">
        <v>378</v>
      </c>
    </row>
    <row r="373" spans="2:2" ht="15.75" x14ac:dyDescent="0.2">
      <c r="B373" s="14">
        <v>379</v>
      </c>
    </row>
    <row r="374" spans="2:2" ht="15.75" x14ac:dyDescent="0.2">
      <c r="B374" s="14">
        <v>380</v>
      </c>
    </row>
    <row r="375" spans="2:2" ht="15.75" x14ac:dyDescent="0.2">
      <c r="B375" s="14">
        <v>381</v>
      </c>
    </row>
    <row r="376" spans="2:2" ht="15.75" x14ac:dyDescent="0.2">
      <c r="B376" s="14">
        <v>382</v>
      </c>
    </row>
    <row r="377" spans="2:2" ht="15.75" x14ac:dyDescent="0.2">
      <c r="B377" s="14">
        <v>383</v>
      </c>
    </row>
    <row r="378" spans="2:2" ht="15.75" x14ac:dyDescent="0.2">
      <c r="B378" s="14">
        <v>384</v>
      </c>
    </row>
    <row r="379" spans="2:2" ht="15.75" x14ac:dyDescent="0.2">
      <c r="B379" s="14">
        <v>385</v>
      </c>
    </row>
    <row r="380" spans="2:2" ht="15.75" x14ac:dyDescent="0.2">
      <c r="B380" s="14">
        <v>386</v>
      </c>
    </row>
    <row r="381" spans="2:2" ht="15.75" x14ac:dyDescent="0.2">
      <c r="B381" s="14">
        <v>387</v>
      </c>
    </row>
    <row r="382" spans="2:2" ht="15.75" x14ac:dyDescent="0.2">
      <c r="B382" s="14">
        <v>388</v>
      </c>
    </row>
    <row r="383" spans="2:2" ht="15.75" x14ac:dyDescent="0.2">
      <c r="B383" s="14">
        <v>389</v>
      </c>
    </row>
    <row r="384" spans="2:2" ht="15.75" x14ac:dyDescent="0.2">
      <c r="B384" s="14">
        <v>390</v>
      </c>
    </row>
    <row r="385" spans="2:2" ht="15.75" x14ac:dyDescent="0.2">
      <c r="B385" s="14">
        <v>391</v>
      </c>
    </row>
    <row r="386" spans="2:2" ht="15.75" x14ac:dyDescent="0.2">
      <c r="B386" s="14">
        <v>392</v>
      </c>
    </row>
    <row r="387" spans="2:2" ht="15.75" x14ac:dyDescent="0.2">
      <c r="B387" s="14">
        <v>393</v>
      </c>
    </row>
    <row r="388" spans="2:2" ht="15.75" x14ac:dyDescent="0.2">
      <c r="B388" s="14">
        <v>394</v>
      </c>
    </row>
    <row r="389" spans="2:2" ht="15.75" x14ac:dyDescent="0.2">
      <c r="B389" s="14">
        <v>395</v>
      </c>
    </row>
    <row r="390" spans="2:2" ht="15.75" x14ac:dyDescent="0.2">
      <c r="B390" s="14">
        <v>396</v>
      </c>
    </row>
    <row r="391" spans="2:2" ht="15.75" x14ac:dyDescent="0.2">
      <c r="B391" s="14">
        <v>397</v>
      </c>
    </row>
    <row r="392" spans="2:2" ht="15.75" x14ac:dyDescent="0.2">
      <c r="B392" s="14">
        <v>398</v>
      </c>
    </row>
    <row r="393" spans="2:2" ht="15.75" x14ac:dyDescent="0.2">
      <c r="B393" s="14">
        <v>399</v>
      </c>
    </row>
    <row r="394" spans="2:2" ht="15.75" x14ac:dyDescent="0.2">
      <c r="B394" s="14">
        <v>400</v>
      </c>
    </row>
    <row r="395" spans="2:2" ht="15.75" x14ac:dyDescent="0.2">
      <c r="B395" s="14">
        <v>401</v>
      </c>
    </row>
    <row r="396" spans="2:2" ht="15.75" x14ac:dyDescent="0.2">
      <c r="B396" s="14">
        <v>402</v>
      </c>
    </row>
    <row r="397" spans="2:2" ht="15.75" x14ac:dyDescent="0.2">
      <c r="B397" s="14">
        <v>403</v>
      </c>
    </row>
    <row r="398" spans="2:2" ht="15.75" x14ac:dyDescent="0.2">
      <c r="B398" s="14">
        <v>404</v>
      </c>
    </row>
    <row r="399" spans="2:2" ht="15.75" x14ac:dyDescent="0.2">
      <c r="B399" s="14">
        <v>405</v>
      </c>
    </row>
    <row r="400" spans="2:2" ht="15.75" x14ac:dyDescent="0.2">
      <c r="B400" s="14">
        <v>406</v>
      </c>
    </row>
    <row r="401" spans="2:2" ht="15.75" x14ac:dyDescent="0.2">
      <c r="B401" s="14">
        <v>407</v>
      </c>
    </row>
    <row r="402" spans="2:2" ht="15.75" x14ac:dyDescent="0.2">
      <c r="B402" s="14">
        <v>408</v>
      </c>
    </row>
    <row r="403" spans="2:2" ht="15.75" x14ac:dyDescent="0.2">
      <c r="B403" s="14">
        <v>409</v>
      </c>
    </row>
    <row r="404" spans="2:2" ht="15.75" x14ac:dyDescent="0.2">
      <c r="B404" s="14">
        <v>410</v>
      </c>
    </row>
    <row r="405" spans="2:2" ht="15.75" x14ac:dyDescent="0.2">
      <c r="B405" s="14">
        <v>411</v>
      </c>
    </row>
    <row r="406" spans="2:2" ht="15.75" x14ac:dyDescent="0.2">
      <c r="B406" s="14">
        <v>412</v>
      </c>
    </row>
    <row r="407" spans="2:2" ht="15.75" x14ac:dyDescent="0.2">
      <c r="B407" s="14">
        <v>413</v>
      </c>
    </row>
    <row r="408" spans="2:2" ht="15.75" x14ac:dyDescent="0.2">
      <c r="B408" s="14">
        <v>414</v>
      </c>
    </row>
    <row r="409" spans="2:2" ht="15.75" x14ac:dyDescent="0.2">
      <c r="B409" s="14">
        <v>415</v>
      </c>
    </row>
    <row r="410" spans="2:2" ht="15.75" x14ac:dyDescent="0.2">
      <c r="B410" s="14">
        <v>416</v>
      </c>
    </row>
    <row r="411" spans="2:2" ht="15.75" x14ac:dyDescent="0.2">
      <c r="B411" s="14">
        <v>417</v>
      </c>
    </row>
    <row r="412" spans="2:2" ht="15.75" x14ac:dyDescent="0.2">
      <c r="B412" s="14">
        <v>418</v>
      </c>
    </row>
    <row r="413" spans="2:2" ht="15.75" x14ac:dyDescent="0.2">
      <c r="B413" s="14">
        <v>419</v>
      </c>
    </row>
    <row r="414" spans="2:2" ht="15.75" x14ac:dyDescent="0.2">
      <c r="B414" s="14">
        <v>420</v>
      </c>
    </row>
    <row r="415" spans="2:2" ht="15.75" x14ac:dyDescent="0.2">
      <c r="B415" s="14">
        <v>421</v>
      </c>
    </row>
    <row r="416" spans="2:2" ht="15.75" x14ac:dyDescent="0.2">
      <c r="B416" s="14">
        <v>422</v>
      </c>
    </row>
    <row r="417" spans="2:2" ht="15.75" x14ac:dyDescent="0.2">
      <c r="B417" s="14">
        <v>423</v>
      </c>
    </row>
    <row r="418" spans="2:2" ht="15.75" x14ac:dyDescent="0.2">
      <c r="B418" s="14">
        <v>424</v>
      </c>
    </row>
    <row r="419" spans="2:2" ht="15.75" x14ac:dyDescent="0.2">
      <c r="B419" s="14">
        <v>425</v>
      </c>
    </row>
    <row r="420" spans="2:2" ht="15.75" x14ac:dyDescent="0.2">
      <c r="B420" s="14">
        <v>426</v>
      </c>
    </row>
    <row r="421" spans="2:2" ht="15.75" x14ac:dyDescent="0.2">
      <c r="B421" s="14">
        <v>427</v>
      </c>
    </row>
    <row r="422" spans="2:2" ht="15.75" x14ac:dyDescent="0.2">
      <c r="B422" s="14">
        <v>428</v>
      </c>
    </row>
    <row r="423" spans="2:2" ht="15.75" x14ac:dyDescent="0.2">
      <c r="B423" s="14">
        <v>429</v>
      </c>
    </row>
    <row r="424" spans="2:2" ht="15.75" x14ac:dyDescent="0.2">
      <c r="B424" s="14">
        <v>430</v>
      </c>
    </row>
    <row r="425" spans="2:2" ht="15.75" x14ac:dyDescent="0.2">
      <c r="B425" s="14">
        <v>431</v>
      </c>
    </row>
    <row r="426" spans="2:2" ht="15.75" x14ac:dyDescent="0.2">
      <c r="B426" s="14">
        <v>432</v>
      </c>
    </row>
    <row r="427" spans="2:2" ht="15.75" x14ac:dyDescent="0.2">
      <c r="B427" s="14">
        <v>433</v>
      </c>
    </row>
    <row r="428" spans="2:2" ht="15.75" x14ac:dyDescent="0.2">
      <c r="B428" s="14">
        <v>434</v>
      </c>
    </row>
    <row r="429" spans="2:2" ht="15.75" x14ac:dyDescent="0.2">
      <c r="B429" s="14">
        <v>435</v>
      </c>
    </row>
    <row r="430" spans="2:2" ht="15.75" x14ac:dyDescent="0.2">
      <c r="B430" s="14">
        <v>436</v>
      </c>
    </row>
    <row r="431" spans="2:2" ht="15.75" x14ac:dyDescent="0.2">
      <c r="B431" s="14">
        <v>437</v>
      </c>
    </row>
    <row r="432" spans="2:2" ht="15.75" x14ac:dyDescent="0.2">
      <c r="B432" s="14">
        <v>438</v>
      </c>
    </row>
    <row r="433" spans="2:2" ht="15.75" x14ac:dyDescent="0.2">
      <c r="B433" s="14">
        <v>439</v>
      </c>
    </row>
    <row r="434" spans="2:2" ht="15.75" x14ac:dyDescent="0.2">
      <c r="B434" s="14">
        <v>440</v>
      </c>
    </row>
    <row r="435" spans="2:2" ht="15.75" x14ac:dyDescent="0.2">
      <c r="B435" s="14">
        <v>441</v>
      </c>
    </row>
    <row r="436" spans="2:2" ht="15.75" x14ac:dyDescent="0.2">
      <c r="B436" s="14">
        <v>442</v>
      </c>
    </row>
    <row r="437" spans="2:2" ht="15.75" x14ac:dyDescent="0.2">
      <c r="B437" s="14">
        <v>443</v>
      </c>
    </row>
    <row r="438" spans="2:2" ht="15.75" x14ac:dyDescent="0.2">
      <c r="B438" s="14">
        <v>444</v>
      </c>
    </row>
    <row r="439" spans="2:2" ht="15.75" x14ac:dyDescent="0.2">
      <c r="B439" s="14">
        <v>445</v>
      </c>
    </row>
    <row r="440" spans="2:2" ht="15.75" x14ac:dyDescent="0.2">
      <c r="B440" s="14">
        <v>446</v>
      </c>
    </row>
    <row r="441" spans="2:2" ht="15.75" x14ac:dyDescent="0.2">
      <c r="B441" s="14">
        <v>447</v>
      </c>
    </row>
    <row r="442" spans="2:2" ht="15.75" x14ac:dyDescent="0.2">
      <c r="B442" s="14">
        <v>448</v>
      </c>
    </row>
    <row r="443" spans="2:2" ht="15.75" x14ac:dyDescent="0.2">
      <c r="B443" s="14">
        <v>449</v>
      </c>
    </row>
    <row r="444" spans="2:2" ht="15.75" x14ac:dyDescent="0.2">
      <c r="B444" s="14">
        <v>450</v>
      </c>
    </row>
    <row r="445" spans="2:2" ht="15.75" x14ac:dyDescent="0.2">
      <c r="B445" s="14">
        <v>451</v>
      </c>
    </row>
    <row r="446" spans="2:2" ht="15.75" x14ac:dyDescent="0.2">
      <c r="B446" s="14">
        <v>452</v>
      </c>
    </row>
    <row r="447" spans="2:2" ht="15.75" x14ac:dyDescent="0.2">
      <c r="B447" s="14">
        <v>453</v>
      </c>
    </row>
    <row r="448" spans="2:2" ht="15.75" x14ac:dyDescent="0.2">
      <c r="B448" s="14">
        <v>454</v>
      </c>
    </row>
    <row r="449" spans="2:5" ht="15.75" x14ac:dyDescent="0.2">
      <c r="B449" s="14">
        <v>455</v>
      </c>
    </row>
    <row r="450" spans="2:5" ht="15.75" x14ac:dyDescent="0.2">
      <c r="B450" s="14">
        <v>456</v>
      </c>
    </row>
    <row r="451" spans="2:5" ht="15.75" x14ac:dyDescent="0.2">
      <c r="B451" s="14">
        <v>457</v>
      </c>
    </row>
    <row r="452" spans="2:5" ht="15.75" x14ac:dyDescent="0.2">
      <c r="B452" s="14">
        <v>458</v>
      </c>
    </row>
    <row r="453" spans="2:5" ht="15.75" x14ac:dyDescent="0.2">
      <c r="B453" s="14">
        <v>459</v>
      </c>
    </row>
    <row r="454" spans="2:5" ht="15.75" x14ac:dyDescent="0.2">
      <c r="B454" s="14">
        <v>460</v>
      </c>
      <c r="E454" t="s">
        <v>494</v>
      </c>
    </row>
    <row r="455" spans="2:5" ht="15.75" x14ac:dyDescent="0.2">
      <c r="B455" s="14">
        <v>461</v>
      </c>
    </row>
    <row r="456" spans="2:5" ht="15.75" x14ac:dyDescent="0.2">
      <c r="B456" s="14">
        <v>462</v>
      </c>
    </row>
    <row r="457" spans="2:5" ht="15.75" x14ac:dyDescent="0.2">
      <c r="B457" s="14">
        <v>463</v>
      </c>
    </row>
    <row r="458" spans="2:5" ht="15.75" x14ac:dyDescent="0.2">
      <c r="B458" s="14">
        <v>464</v>
      </c>
    </row>
    <row r="459" spans="2:5" ht="15.75" x14ac:dyDescent="0.2">
      <c r="B459" s="14">
        <v>465</v>
      </c>
    </row>
    <row r="460" spans="2:5" ht="15.75" x14ac:dyDescent="0.2">
      <c r="B460" s="14">
        <v>466</v>
      </c>
    </row>
    <row r="461" spans="2:5" ht="15.75" x14ac:dyDescent="0.2">
      <c r="B461" s="14">
        <v>467</v>
      </c>
    </row>
    <row r="462" spans="2:5" ht="15.75" x14ac:dyDescent="0.2">
      <c r="B462" s="14">
        <v>468</v>
      </c>
    </row>
    <row r="463" spans="2:5" ht="15.75" x14ac:dyDescent="0.2">
      <c r="B463" s="14">
        <v>469</v>
      </c>
    </row>
    <row r="464" spans="2:5" ht="15.75" x14ac:dyDescent="0.2">
      <c r="B464" s="14">
        <v>470</v>
      </c>
    </row>
    <row r="465" spans="1:2" x14ac:dyDescent="0.2">
      <c r="B465">
        <f ca="1">COUNT(B3:B465)</f>
        <v>0</v>
      </c>
    </row>
    <row r="473" spans="1:2" x14ac:dyDescent="0.2">
      <c r="A473" s="27"/>
    </row>
    <row r="474" spans="1:2" x14ac:dyDescent="0.2">
      <c r="A474" s="8"/>
    </row>
    <row r="475" spans="1:2" x14ac:dyDescent="0.2">
      <c r="A475" s="8"/>
    </row>
    <row r="476" spans="1:2" x14ac:dyDescent="0.2">
      <c r="A476" s="8"/>
    </row>
    <row r="477" spans="1:2" x14ac:dyDescent="0.2">
      <c r="A477" s="8"/>
    </row>
    <row r="478" spans="1:2" x14ac:dyDescent="0.2">
      <c r="A478" s="8"/>
    </row>
    <row r="479" spans="1:2" x14ac:dyDescent="0.2">
      <c r="A479" s="8"/>
    </row>
    <row r="480" spans="1:2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  <row r="535" spans="1:1" x14ac:dyDescent="0.2">
      <c r="A535" s="8"/>
    </row>
    <row r="536" spans="1:1" x14ac:dyDescent="0.2">
      <c r="A536" s="8"/>
    </row>
    <row r="537" spans="1:1" x14ac:dyDescent="0.2">
      <c r="A537" s="8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  <row r="604" spans="1:1" x14ac:dyDescent="0.2">
      <c r="A604" s="8"/>
    </row>
    <row r="605" spans="1:1" x14ac:dyDescent="0.2">
      <c r="A605" s="8"/>
    </row>
    <row r="606" spans="1:1" x14ac:dyDescent="0.2">
      <c r="A606" s="8"/>
    </row>
    <row r="607" spans="1:1" x14ac:dyDescent="0.2">
      <c r="A607" s="8"/>
    </row>
    <row r="608" spans="1:1" x14ac:dyDescent="0.2">
      <c r="A608" s="8"/>
    </row>
    <row r="609" spans="1:1" x14ac:dyDescent="0.2">
      <c r="A609" s="8"/>
    </row>
    <row r="610" spans="1:1" x14ac:dyDescent="0.2">
      <c r="A610" s="8"/>
    </row>
    <row r="611" spans="1:1" x14ac:dyDescent="0.2">
      <c r="A611" s="8"/>
    </row>
    <row r="612" spans="1:1" x14ac:dyDescent="0.2">
      <c r="A612" s="8"/>
    </row>
    <row r="613" spans="1:1" x14ac:dyDescent="0.2">
      <c r="A613" s="8"/>
    </row>
    <row r="614" spans="1:1" x14ac:dyDescent="0.2">
      <c r="A614" s="8"/>
    </row>
    <row r="615" spans="1:1" x14ac:dyDescent="0.2">
      <c r="A615" s="8"/>
    </row>
    <row r="616" spans="1:1" x14ac:dyDescent="0.2">
      <c r="A616" s="8"/>
    </row>
    <row r="617" spans="1:1" x14ac:dyDescent="0.2">
      <c r="A617" s="8"/>
    </row>
    <row r="618" spans="1:1" x14ac:dyDescent="0.2">
      <c r="A618" s="8"/>
    </row>
    <row r="619" spans="1:1" x14ac:dyDescent="0.2">
      <c r="A619" s="8"/>
    </row>
    <row r="620" spans="1:1" x14ac:dyDescent="0.2">
      <c r="A620" s="8"/>
    </row>
    <row r="621" spans="1:1" x14ac:dyDescent="0.2">
      <c r="A621" s="8"/>
    </row>
    <row r="622" spans="1:1" x14ac:dyDescent="0.2">
      <c r="A622" s="8"/>
    </row>
    <row r="623" spans="1:1" x14ac:dyDescent="0.2">
      <c r="A623" s="8"/>
    </row>
    <row r="624" spans="1:1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  <row r="702" spans="1:1" x14ac:dyDescent="0.2">
      <c r="A702" s="8"/>
    </row>
    <row r="703" spans="1:1" x14ac:dyDescent="0.2">
      <c r="A703" s="8"/>
    </row>
    <row r="704" spans="1:1" x14ac:dyDescent="0.2">
      <c r="A704" s="8"/>
    </row>
    <row r="705" spans="1:1" x14ac:dyDescent="0.2">
      <c r="A705" s="8"/>
    </row>
    <row r="706" spans="1:1" x14ac:dyDescent="0.2">
      <c r="A706" s="8"/>
    </row>
    <row r="707" spans="1:1" x14ac:dyDescent="0.2">
      <c r="A707" s="8"/>
    </row>
    <row r="708" spans="1:1" x14ac:dyDescent="0.2">
      <c r="A708" s="8"/>
    </row>
    <row r="709" spans="1:1" x14ac:dyDescent="0.2">
      <c r="A709" s="8"/>
    </row>
    <row r="710" spans="1:1" x14ac:dyDescent="0.2">
      <c r="A710" s="8"/>
    </row>
    <row r="711" spans="1:1" x14ac:dyDescent="0.2">
      <c r="A711" s="8"/>
    </row>
    <row r="712" spans="1:1" x14ac:dyDescent="0.2">
      <c r="A712" s="8"/>
    </row>
    <row r="713" spans="1:1" x14ac:dyDescent="0.2">
      <c r="A713" s="8"/>
    </row>
    <row r="714" spans="1:1" x14ac:dyDescent="0.2">
      <c r="A714" s="8"/>
    </row>
    <row r="715" spans="1:1" x14ac:dyDescent="0.2">
      <c r="A715" s="8"/>
    </row>
    <row r="716" spans="1:1" x14ac:dyDescent="0.2">
      <c r="A716" s="8"/>
    </row>
    <row r="717" spans="1:1" x14ac:dyDescent="0.2">
      <c r="A717" s="8"/>
    </row>
    <row r="718" spans="1:1" x14ac:dyDescent="0.2">
      <c r="A718" s="8"/>
    </row>
    <row r="719" spans="1:1" x14ac:dyDescent="0.2">
      <c r="A719" s="8"/>
    </row>
    <row r="720" spans="1:1" x14ac:dyDescent="0.2">
      <c r="A720" s="8"/>
    </row>
    <row r="721" spans="1:1" x14ac:dyDescent="0.2">
      <c r="A721" s="8"/>
    </row>
    <row r="722" spans="1:1" x14ac:dyDescent="0.2">
      <c r="A722" s="8"/>
    </row>
    <row r="723" spans="1:1" x14ac:dyDescent="0.2">
      <c r="A723" s="8"/>
    </row>
    <row r="724" spans="1:1" x14ac:dyDescent="0.2">
      <c r="A724" s="8"/>
    </row>
    <row r="725" spans="1:1" x14ac:dyDescent="0.2">
      <c r="A725" s="8"/>
    </row>
    <row r="726" spans="1:1" x14ac:dyDescent="0.2">
      <c r="A726" s="8"/>
    </row>
    <row r="727" spans="1:1" x14ac:dyDescent="0.2">
      <c r="A727" s="8"/>
    </row>
    <row r="728" spans="1:1" x14ac:dyDescent="0.2">
      <c r="A728" s="8"/>
    </row>
    <row r="729" spans="1:1" x14ac:dyDescent="0.2">
      <c r="A729" s="8"/>
    </row>
    <row r="730" spans="1:1" x14ac:dyDescent="0.2">
      <c r="A730" s="8"/>
    </row>
    <row r="731" spans="1:1" x14ac:dyDescent="0.2">
      <c r="A731" s="8"/>
    </row>
    <row r="732" spans="1:1" x14ac:dyDescent="0.2">
      <c r="A732" s="8"/>
    </row>
    <row r="733" spans="1:1" x14ac:dyDescent="0.2">
      <c r="A733" s="8"/>
    </row>
    <row r="734" spans="1:1" x14ac:dyDescent="0.2">
      <c r="A734" s="8"/>
    </row>
    <row r="735" spans="1:1" x14ac:dyDescent="0.2">
      <c r="A735" s="8"/>
    </row>
    <row r="736" spans="1:1" x14ac:dyDescent="0.2">
      <c r="A736" s="8"/>
    </row>
    <row r="737" spans="1:1" x14ac:dyDescent="0.2">
      <c r="A737" s="8"/>
    </row>
    <row r="738" spans="1:1" x14ac:dyDescent="0.2">
      <c r="A738" s="8"/>
    </row>
    <row r="739" spans="1:1" x14ac:dyDescent="0.2">
      <c r="A739" s="8"/>
    </row>
    <row r="740" spans="1:1" x14ac:dyDescent="0.2">
      <c r="A740" s="8"/>
    </row>
    <row r="741" spans="1:1" x14ac:dyDescent="0.2">
      <c r="A741" s="8"/>
    </row>
    <row r="742" spans="1:1" x14ac:dyDescent="0.2">
      <c r="A742" s="8"/>
    </row>
    <row r="743" spans="1:1" x14ac:dyDescent="0.2">
      <c r="A743" s="8"/>
    </row>
    <row r="744" spans="1:1" x14ac:dyDescent="0.2">
      <c r="A744" s="8"/>
    </row>
    <row r="745" spans="1:1" x14ac:dyDescent="0.2">
      <c r="A745" s="8"/>
    </row>
    <row r="746" spans="1:1" x14ac:dyDescent="0.2">
      <c r="A746" s="8"/>
    </row>
    <row r="747" spans="1:1" x14ac:dyDescent="0.2">
      <c r="A747" s="8"/>
    </row>
    <row r="748" spans="1:1" x14ac:dyDescent="0.2">
      <c r="A748" s="8"/>
    </row>
    <row r="749" spans="1:1" x14ac:dyDescent="0.2">
      <c r="A749" s="8"/>
    </row>
    <row r="750" spans="1:1" x14ac:dyDescent="0.2">
      <c r="A750" s="8"/>
    </row>
    <row r="751" spans="1:1" x14ac:dyDescent="0.2">
      <c r="A751" s="8"/>
    </row>
    <row r="752" spans="1:1" x14ac:dyDescent="0.2">
      <c r="A752" s="8"/>
    </row>
    <row r="753" spans="1:1" x14ac:dyDescent="0.2">
      <c r="A753" s="8"/>
    </row>
    <row r="754" spans="1:1" x14ac:dyDescent="0.2">
      <c r="A754" s="8"/>
    </row>
    <row r="755" spans="1:1" x14ac:dyDescent="0.2">
      <c r="A755" s="8"/>
    </row>
    <row r="756" spans="1:1" x14ac:dyDescent="0.2">
      <c r="A756" s="8"/>
    </row>
    <row r="757" spans="1:1" x14ac:dyDescent="0.2">
      <c r="A757" s="8"/>
    </row>
    <row r="758" spans="1:1" x14ac:dyDescent="0.2">
      <c r="A758" s="8"/>
    </row>
    <row r="759" spans="1:1" x14ac:dyDescent="0.2">
      <c r="A759" s="8"/>
    </row>
    <row r="760" spans="1:1" x14ac:dyDescent="0.2">
      <c r="A760" s="8"/>
    </row>
    <row r="761" spans="1:1" x14ac:dyDescent="0.2">
      <c r="A761" s="8"/>
    </row>
    <row r="762" spans="1:1" x14ac:dyDescent="0.2">
      <c r="A762" s="8"/>
    </row>
    <row r="763" spans="1:1" x14ac:dyDescent="0.2">
      <c r="A763" s="8"/>
    </row>
    <row r="764" spans="1:1" x14ac:dyDescent="0.2">
      <c r="A764" s="8"/>
    </row>
    <row r="765" spans="1:1" x14ac:dyDescent="0.2">
      <c r="A765" s="8"/>
    </row>
    <row r="766" spans="1:1" x14ac:dyDescent="0.2">
      <c r="A766" s="8"/>
    </row>
    <row r="767" spans="1:1" x14ac:dyDescent="0.2">
      <c r="A767" s="8"/>
    </row>
    <row r="768" spans="1:1" x14ac:dyDescent="0.2">
      <c r="A768" s="8"/>
    </row>
    <row r="769" spans="1:1" x14ac:dyDescent="0.2">
      <c r="A769" s="8"/>
    </row>
    <row r="770" spans="1:1" x14ac:dyDescent="0.2">
      <c r="A770" s="8"/>
    </row>
    <row r="771" spans="1:1" x14ac:dyDescent="0.2">
      <c r="A771" s="8"/>
    </row>
    <row r="772" spans="1:1" x14ac:dyDescent="0.2">
      <c r="A772" s="8"/>
    </row>
    <row r="773" spans="1:1" x14ac:dyDescent="0.2">
      <c r="A773" s="8"/>
    </row>
    <row r="774" spans="1:1" x14ac:dyDescent="0.2">
      <c r="A774" s="8"/>
    </row>
    <row r="775" spans="1:1" x14ac:dyDescent="0.2">
      <c r="A775" s="8"/>
    </row>
    <row r="776" spans="1:1" x14ac:dyDescent="0.2">
      <c r="A776" s="8"/>
    </row>
    <row r="777" spans="1:1" x14ac:dyDescent="0.2">
      <c r="A777" s="8"/>
    </row>
    <row r="778" spans="1:1" x14ac:dyDescent="0.2">
      <c r="A778" s="8"/>
    </row>
    <row r="779" spans="1:1" x14ac:dyDescent="0.2">
      <c r="A779" s="8"/>
    </row>
    <row r="780" spans="1:1" x14ac:dyDescent="0.2">
      <c r="A780" s="8"/>
    </row>
    <row r="781" spans="1:1" x14ac:dyDescent="0.2">
      <c r="A781" s="8"/>
    </row>
    <row r="782" spans="1:1" x14ac:dyDescent="0.2">
      <c r="A782" s="8"/>
    </row>
    <row r="783" spans="1:1" x14ac:dyDescent="0.2">
      <c r="A783" s="8"/>
    </row>
    <row r="784" spans="1:1" x14ac:dyDescent="0.2">
      <c r="A784" s="8"/>
    </row>
    <row r="785" spans="1:1" x14ac:dyDescent="0.2">
      <c r="A785" s="8"/>
    </row>
    <row r="786" spans="1:1" x14ac:dyDescent="0.2">
      <c r="A786" s="8"/>
    </row>
    <row r="787" spans="1:1" x14ac:dyDescent="0.2">
      <c r="A787" s="8"/>
    </row>
    <row r="788" spans="1:1" x14ac:dyDescent="0.2">
      <c r="A788" s="8"/>
    </row>
    <row r="789" spans="1:1" x14ac:dyDescent="0.2">
      <c r="A789" s="8"/>
    </row>
    <row r="790" spans="1:1" x14ac:dyDescent="0.2">
      <c r="A790" s="8"/>
    </row>
    <row r="791" spans="1:1" x14ac:dyDescent="0.2">
      <c r="A791" s="8"/>
    </row>
    <row r="792" spans="1:1" x14ac:dyDescent="0.2">
      <c r="A792" s="8"/>
    </row>
    <row r="793" spans="1:1" x14ac:dyDescent="0.2">
      <c r="A793" s="8"/>
    </row>
    <row r="794" spans="1:1" x14ac:dyDescent="0.2">
      <c r="A794" s="8"/>
    </row>
    <row r="795" spans="1:1" x14ac:dyDescent="0.2">
      <c r="A795" s="8"/>
    </row>
    <row r="796" spans="1:1" x14ac:dyDescent="0.2">
      <c r="A796" s="8"/>
    </row>
    <row r="797" spans="1:1" x14ac:dyDescent="0.2">
      <c r="A797" s="8"/>
    </row>
    <row r="798" spans="1:1" x14ac:dyDescent="0.2">
      <c r="A798" s="8"/>
    </row>
    <row r="799" spans="1:1" x14ac:dyDescent="0.2">
      <c r="A799" s="8"/>
    </row>
    <row r="800" spans="1:1" x14ac:dyDescent="0.2">
      <c r="A800" s="8"/>
    </row>
    <row r="801" spans="1:1" x14ac:dyDescent="0.2">
      <c r="A801" s="8"/>
    </row>
    <row r="802" spans="1:1" x14ac:dyDescent="0.2">
      <c r="A802" s="8"/>
    </row>
    <row r="803" spans="1:1" x14ac:dyDescent="0.2">
      <c r="A803" s="8"/>
    </row>
    <row r="804" spans="1:1" x14ac:dyDescent="0.2">
      <c r="A804" s="8"/>
    </row>
    <row r="805" spans="1:1" x14ac:dyDescent="0.2">
      <c r="A805" s="8"/>
    </row>
    <row r="806" spans="1:1" x14ac:dyDescent="0.2">
      <c r="A806" s="8"/>
    </row>
    <row r="807" spans="1:1" x14ac:dyDescent="0.2">
      <c r="A807" s="8"/>
    </row>
    <row r="808" spans="1:1" x14ac:dyDescent="0.2">
      <c r="A808" s="8"/>
    </row>
    <row r="809" spans="1:1" x14ac:dyDescent="0.2">
      <c r="A809" s="8"/>
    </row>
    <row r="810" spans="1:1" x14ac:dyDescent="0.2">
      <c r="A810" s="8"/>
    </row>
    <row r="811" spans="1:1" x14ac:dyDescent="0.2">
      <c r="A811" s="8"/>
    </row>
    <row r="812" spans="1:1" x14ac:dyDescent="0.2">
      <c r="A812" s="8"/>
    </row>
    <row r="813" spans="1:1" x14ac:dyDescent="0.2">
      <c r="A813" s="8"/>
    </row>
    <row r="814" spans="1:1" x14ac:dyDescent="0.2">
      <c r="A814" s="8"/>
    </row>
    <row r="815" spans="1:1" x14ac:dyDescent="0.2">
      <c r="A815" s="8"/>
    </row>
    <row r="816" spans="1:1" x14ac:dyDescent="0.2">
      <c r="A816" s="8"/>
    </row>
    <row r="817" spans="1:1" x14ac:dyDescent="0.2">
      <c r="A817" s="8"/>
    </row>
    <row r="818" spans="1:1" x14ac:dyDescent="0.2">
      <c r="A818" s="8"/>
    </row>
    <row r="819" spans="1:1" x14ac:dyDescent="0.2">
      <c r="A819" s="8"/>
    </row>
    <row r="820" spans="1:1" x14ac:dyDescent="0.2">
      <c r="A820" s="8"/>
    </row>
    <row r="821" spans="1:1" x14ac:dyDescent="0.2">
      <c r="A821" s="8"/>
    </row>
    <row r="822" spans="1:1" x14ac:dyDescent="0.2">
      <c r="A822" s="8"/>
    </row>
    <row r="823" spans="1:1" x14ac:dyDescent="0.2">
      <c r="A823" s="8"/>
    </row>
    <row r="824" spans="1:1" x14ac:dyDescent="0.2">
      <c r="A824" s="8"/>
    </row>
    <row r="825" spans="1:1" x14ac:dyDescent="0.2">
      <c r="A825" s="8"/>
    </row>
    <row r="826" spans="1:1" x14ac:dyDescent="0.2">
      <c r="A826" s="8"/>
    </row>
    <row r="827" spans="1:1" x14ac:dyDescent="0.2">
      <c r="A827" s="8"/>
    </row>
    <row r="828" spans="1:1" x14ac:dyDescent="0.2">
      <c r="A828" s="8"/>
    </row>
    <row r="829" spans="1:1" x14ac:dyDescent="0.2">
      <c r="A829" s="8"/>
    </row>
    <row r="830" spans="1:1" x14ac:dyDescent="0.2">
      <c r="A830" s="8"/>
    </row>
    <row r="831" spans="1:1" x14ac:dyDescent="0.2">
      <c r="A831" s="8"/>
    </row>
    <row r="832" spans="1:1" x14ac:dyDescent="0.2">
      <c r="A832" s="8"/>
    </row>
    <row r="833" spans="1:1" x14ac:dyDescent="0.2">
      <c r="A833" s="8"/>
    </row>
    <row r="834" spans="1:1" x14ac:dyDescent="0.2">
      <c r="A834" s="8"/>
    </row>
    <row r="835" spans="1:1" x14ac:dyDescent="0.2">
      <c r="A835" s="8"/>
    </row>
    <row r="836" spans="1:1" x14ac:dyDescent="0.2">
      <c r="A836" s="8"/>
    </row>
    <row r="837" spans="1:1" x14ac:dyDescent="0.2">
      <c r="A837" s="8"/>
    </row>
    <row r="838" spans="1:1" x14ac:dyDescent="0.2">
      <c r="A838" s="8"/>
    </row>
    <row r="839" spans="1:1" x14ac:dyDescent="0.2">
      <c r="A839" s="8"/>
    </row>
    <row r="840" spans="1:1" x14ac:dyDescent="0.2">
      <c r="A840" s="8"/>
    </row>
    <row r="841" spans="1:1" x14ac:dyDescent="0.2">
      <c r="A841" s="8"/>
    </row>
    <row r="842" spans="1:1" x14ac:dyDescent="0.2">
      <c r="A842" s="8"/>
    </row>
    <row r="843" spans="1:1" x14ac:dyDescent="0.2">
      <c r="A843" s="8"/>
    </row>
    <row r="844" spans="1:1" x14ac:dyDescent="0.2">
      <c r="A844" s="8"/>
    </row>
    <row r="845" spans="1:1" x14ac:dyDescent="0.2">
      <c r="A845" s="8"/>
    </row>
    <row r="846" spans="1:1" x14ac:dyDescent="0.2">
      <c r="A846" s="8"/>
    </row>
    <row r="847" spans="1:1" x14ac:dyDescent="0.2">
      <c r="A847" s="8"/>
    </row>
    <row r="848" spans="1:1" x14ac:dyDescent="0.2">
      <c r="A848" s="8"/>
    </row>
    <row r="849" spans="1:1" x14ac:dyDescent="0.2">
      <c r="A849" s="8"/>
    </row>
    <row r="850" spans="1:1" x14ac:dyDescent="0.2">
      <c r="A850" s="8"/>
    </row>
    <row r="851" spans="1:1" x14ac:dyDescent="0.2">
      <c r="A851" s="8"/>
    </row>
    <row r="852" spans="1:1" x14ac:dyDescent="0.2">
      <c r="A852" s="8"/>
    </row>
    <row r="853" spans="1:1" x14ac:dyDescent="0.2">
      <c r="A853" s="8"/>
    </row>
    <row r="854" spans="1:1" x14ac:dyDescent="0.2">
      <c r="A854" s="8"/>
    </row>
    <row r="855" spans="1:1" x14ac:dyDescent="0.2">
      <c r="A855" s="8"/>
    </row>
    <row r="856" spans="1:1" x14ac:dyDescent="0.2">
      <c r="A856" s="8"/>
    </row>
    <row r="857" spans="1:1" x14ac:dyDescent="0.2">
      <c r="A857" s="8"/>
    </row>
    <row r="858" spans="1:1" x14ac:dyDescent="0.2">
      <c r="A858" s="8"/>
    </row>
    <row r="859" spans="1:1" x14ac:dyDescent="0.2">
      <c r="A859" s="8"/>
    </row>
    <row r="860" spans="1:1" x14ac:dyDescent="0.2">
      <c r="A860" s="8"/>
    </row>
    <row r="861" spans="1:1" x14ac:dyDescent="0.2">
      <c r="A861" s="8"/>
    </row>
    <row r="862" spans="1:1" x14ac:dyDescent="0.2">
      <c r="A862" s="8"/>
    </row>
    <row r="863" spans="1:1" x14ac:dyDescent="0.2">
      <c r="A863" s="8"/>
    </row>
    <row r="864" spans="1:1" x14ac:dyDescent="0.2">
      <c r="A864" s="8"/>
    </row>
    <row r="865" spans="1:1" x14ac:dyDescent="0.2">
      <c r="A865" s="8"/>
    </row>
    <row r="866" spans="1:1" x14ac:dyDescent="0.2">
      <c r="A866" s="8"/>
    </row>
    <row r="867" spans="1:1" x14ac:dyDescent="0.2">
      <c r="A867" s="8"/>
    </row>
    <row r="868" spans="1:1" x14ac:dyDescent="0.2">
      <c r="A868" s="8"/>
    </row>
    <row r="869" spans="1:1" x14ac:dyDescent="0.2">
      <c r="A869" s="8"/>
    </row>
    <row r="870" spans="1:1" x14ac:dyDescent="0.2">
      <c r="A870" s="8"/>
    </row>
    <row r="871" spans="1:1" x14ac:dyDescent="0.2">
      <c r="A871" s="8"/>
    </row>
    <row r="872" spans="1:1" x14ac:dyDescent="0.2">
      <c r="A872" s="8"/>
    </row>
    <row r="873" spans="1:1" x14ac:dyDescent="0.2">
      <c r="A873" s="8"/>
    </row>
    <row r="874" spans="1:1" x14ac:dyDescent="0.2">
      <c r="A874" s="8"/>
    </row>
    <row r="875" spans="1:1" x14ac:dyDescent="0.2">
      <c r="A875" s="8"/>
    </row>
    <row r="876" spans="1:1" x14ac:dyDescent="0.2">
      <c r="A876" s="8"/>
    </row>
    <row r="877" spans="1:1" x14ac:dyDescent="0.2">
      <c r="A877" s="8"/>
    </row>
    <row r="878" spans="1:1" x14ac:dyDescent="0.2">
      <c r="A878" s="8"/>
    </row>
    <row r="879" spans="1:1" x14ac:dyDescent="0.2">
      <c r="A879" s="8"/>
    </row>
    <row r="880" spans="1:1" x14ac:dyDescent="0.2">
      <c r="A880" s="8"/>
    </row>
    <row r="881" spans="1:1" x14ac:dyDescent="0.2">
      <c r="A881" s="8"/>
    </row>
    <row r="882" spans="1:1" x14ac:dyDescent="0.2">
      <c r="A882" s="8"/>
    </row>
    <row r="883" spans="1:1" x14ac:dyDescent="0.2">
      <c r="A883" s="8"/>
    </row>
    <row r="884" spans="1:1" x14ac:dyDescent="0.2">
      <c r="A884" s="8"/>
    </row>
    <row r="885" spans="1:1" x14ac:dyDescent="0.2">
      <c r="A885" s="8"/>
    </row>
    <row r="886" spans="1:1" x14ac:dyDescent="0.2">
      <c r="A886" s="8"/>
    </row>
    <row r="887" spans="1:1" x14ac:dyDescent="0.2">
      <c r="A887" s="8"/>
    </row>
    <row r="888" spans="1:1" x14ac:dyDescent="0.2">
      <c r="A888" s="8"/>
    </row>
    <row r="889" spans="1:1" x14ac:dyDescent="0.2">
      <c r="A889" s="8"/>
    </row>
    <row r="890" spans="1:1" x14ac:dyDescent="0.2">
      <c r="A890" s="8"/>
    </row>
    <row r="891" spans="1:1" x14ac:dyDescent="0.2">
      <c r="A891" s="8"/>
    </row>
    <row r="892" spans="1:1" x14ac:dyDescent="0.2">
      <c r="A892" s="8"/>
    </row>
    <row r="893" spans="1:1" x14ac:dyDescent="0.2">
      <c r="A893" s="8"/>
    </row>
    <row r="894" spans="1:1" x14ac:dyDescent="0.2">
      <c r="A894" s="8"/>
    </row>
    <row r="895" spans="1:1" x14ac:dyDescent="0.2">
      <c r="A895" s="8"/>
    </row>
    <row r="896" spans="1:1" x14ac:dyDescent="0.2">
      <c r="A896" s="8"/>
    </row>
    <row r="897" spans="1:1" x14ac:dyDescent="0.2">
      <c r="A897" s="8"/>
    </row>
    <row r="898" spans="1:1" x14ac:dyDescent="0.2">
      <c r="A898" s="8"/>
    </row>
    <row r="899" spans="1:1" x14ac:dyDescent="0.2">
      <c r="A899" s="8"/>
    </row>
    <row r="900" spans="1:1" x14ac:dyDescent="0.2">
      <c r="A900" s="8"/>
    </row>
    <row r="901" spans="1:1" x14ac:dyDescent="0.2">
      <c r="A901" s="8"/>
    </row>
    <row r="902" spans="1:1" x14ac:dyDescent="0.2">
      <c r="A902" s="8"/>
    </row>
    <row r="903" spans="1:1" x14ac:dyDescent="0.2">
      <c r="A903" s="8"/>
    </row>
    <row r="904" spans="1:1" x14ac:dyDescent="0.2">
      <c r="A904" s="8"/>
    </row>
    <row r="905" spans="1:1" x14ac:dyDescent="0.2">
      <c r="A905" s="8"/>
    </row>
    <row r="906" spans="1:1" x14ac:dyDescent="0.2">
      <c r="A906" s="8"/>
    </row>
    <row r="907" spans="1:1" x14ac:dyDescent="0.2">
      <c r="A907" s="8"/>
    </row>
    <row r="908" spans="1:1" x14ac:dyDescent="0.2">
      <c r="A908" s="8"/>
    </row>
    <row r="909" spans="1:1" x14ac:dyDescent="0.2">
      <c r="A909" s="8"/>
    </row>
    <row r="910" spans="1:1" x14ac:dyDescent="0.2">
      <c r="A910" s="8"/>
    </row>
    <row r="911" spans="1:1" x14ac:dyDescent="0.2">
      <c r="A911" s="8"/>
    </row>
    <row r="912" spans="1:1" x14ac:dyDescent="0.2">
      <c r="A912" s="8"/>
    </row>
    <row r="913" spans="1:1" x14ac:dyDescent="0.2">
      <c r="A913" s="8"/>
    </row>
    <row r="914" spans="1:1" x14ac:dyDescent="0.2">
      <c r="A914" s="8"/>
    </row>
    <row r="915" spans="1:1" x14ac:dyDescent="0.2">
      <c r="A915" s="8"/>
    </row>
    <row r="916" spans="1:1" x14ac:dyDescent="0.2">
      <c r="A916" s="8"/>
    </row>
    <row r="917" spans="1:1" x14ac:dyDescent="0.2">
      <c r="A917" s="8"/>
    </row>
    <row r="918" spans="1:1" x14ac:dyDescent="0.2">
      <c r="A918" s="8"/>
    </row>
    <row r="919" spans="1:1" x14ac:dyDescent="0.2">
      <c r="A919" s="8"/>
    </row>
    <row r="920" spans="1:1" x14ac:dyDescent="0.2">
      <c r="A920" s="8"/>
    </row>
    <row r="921" spans="1:1" x14ac:dyDescent="0.2">
      <c r="A921" s="8"/>
    </row>
    <row r="922" spans="1:1" x14ac:dyDescent="0.2">
      <c r="A922" s="8"/>
    </row>
    <row r="923" spans="1:1" x14ac:dyDescent="0.2">
      <c r="A923" s="8"/>
    </row>
    <row r="924" spans="1:1" x14ac:dyDescent="0.2">
      <c r="A924" s="8"/>
    </row>
    <row r="925" spans="1:1" x14ac:dyDescent="0.2">
      <c r="A925" s="8"/>
    </row>
    <row r="926" spans="1:1" x14ac:dyDescent="0.2">
      <c r="A926" s="8"/>
    </row>
    <row r="927" spans="1:1" x14ac:dyDescent="0.2">
      <c r="A927" s="8"/>
    </row>
    <row r="928" spans="1:1" x14ac:dyDescent="0.2">
      <c r="A928" s="8"/>
    </row>
    <row r="929" spans="1:1" x14ac:dyDescent="0.2">
      <c r="A929" s="8"/>
    </row>
    <row r="930" spans="1:1" x14ac:dyDescent="0.2">
      <c r="A930" s="8"/>
    </row>
    <row r="931" spans="1:1" x14ac:dyDescent="0.2">
      <c r="A931" s="8"/>
    </row>
    <row r="932" spans="1:1" x14ac:dyDescent="0.2">
      <c r="A932" s="8"/>
    </row>
    <row r="933" spans="1:1" x14ac:dyDescent="0.2">
      <c r="A933" s="8"/>
    </row>
    <row r="934" spans="1:1" x14ac:dyDescent="0.2">
      <c r="A934" s="8"/>
    </row>
    <row r="935" spans="1:1" x14ac:dyDescent="0.2">
      <c r="A935" s="8"/>
    </row>
    <row r="936" spans="1:1" x14ac:dyDescent="0.2">
      <c r="A936" s="8"/>
    </row>
    <row r="937" spans="1:1" x14ac:dyDescent="0.2">
      <c r="A937" s="8"/>
    </row>
    <row r="938" spans="1:1" x14ac:dyDescent="0.2">
      <c r="A938" s="8"/>
    </row>
    <row r="939" spans="1:1" x14ac:dyDescent="0.2">
      <c r="A939" s="8"/>
    </row>
    <row r="940" spans="1:1" x14ac:dyDescent="0.2">
      <c r="A940" s="8"/>
    </row>
    <row r="941" spans="1:1" x14ac:dyDescent="0.2">
      <c r="A941" s="8"/>
    </row>
    <row r="942" spans="1:1" x14ac:dyDescent="0.2">
      <c r="A942" s="8"/>
    </row>
    <row r="943" spans="1:1" x14ac:dyDescent="0.2">
      <c r="A943" s="8"/>
    </row>
    <row r="944" spans="1:1" x14ac:dyDescent="0.2">
      <c r="A944" s="8"/>
    </row>
    <row r="945" spans="1:1" x14ac:dyDescent="0.2">
      <c r="A945" s="8"/>
    </row>
    <row r="946" spans="1:1" x14ac:dyDescent="0.2">
      <c r="A946" s="8"/>
    </row>
    <row r="947" spans="1:1" x14ac:dyDescent="0.2">
      <c r="A947" s="8"/>
    </row>
    <row r="948" spans="1:1" x14ac:dyDescent="0.2">
      <c r="A948" s="8"/>
    </row>
    <row r="949" spans="1:1" x14ac:dyDescent="0.2">
      <c r="A949" s="8"/>
    </row>
    <row r="950" spans="1:1" x14ac:dyDescent="0.2">
      <c r="A950" s="8"/>
    </row>
    <row r="951" spans="1:1" x14ac:dyDescent="0.2">
      <c r="A951" s="8"/>
    </row>
    <row r="952" spans="1:1" x14ac:dyDescent="0.2">
      <c r="A952" s="8"/>
    </row>
    <row r="953" spans="1:1" x14ac:dyDescent="0.2">
      <c r="A953" s="8"/>
    </row>
    <row r="954" spans="1:1" x14ac:dyDescent="0.2">
      <c r="A954" s="8"/>
    </row>
    <row r="955" spans="1:1" x14ac:dyDescent="0.2">
      <c r="A955" s="8"/>
    </row>
    <row r="956" spans="1:1" x14ac:dyDescent="0.2">
      <c r="A956" s="8"/>
    </row>
    <row r="957" spans="1:1" x14ac:dyDescent="0.2">
      <c r="A957" s="8"/>
    </row>
    <row r="958" spans="1:1" x14ac:dyDescent="0.2">
      <c r="A958" s="8"/>
    </row>
    <row r="959" spans="1:1" x14ac:dyDescent="0.2">
      <c r="A959" s="8"/>
    </row>
    <row r="960" spans="1:1" x14ac:dyDescent="0.2">
      <c r="A960" s="8"/>
    </row>
    <row r="961" spans="1:1" x14ac:dyDescent="0.2">
      <c r="A961" s="8"/>
    </row>
    <row r="962" spans="1:1" x14ac:dyDescent="0.2">
      <c r="A962" s="8"/>
    </row>
    <row r="963" spans="1:1" x14ac:dyDescent="0.2">
      <c r="A963" s="8"/>
    </row>
    <row r="964" spans="1:1" x14ac:dyDescent="0.2">
      <c r="A964" s="8"/>
    </row>
    <row r="965" spans="1:1" x14ac:dyDescent="0.2">
      <c r="A965" s="8"/>
    </row>
    <row r="966" spans="1:1" x14ac:dyDescent="0.2">
      <c r="A966" s="8"/>
    </row>
    <row r="967" spans="1:1" x14ac:dyDescent="0.2">
      <c r="A967" s="8"/>
    </row>
    <row r="968" spans="1:1" x14ac:dyDescent="0.2">
      <c r="A968" s="8"/>
    </row>
    <row r="969" spans="1:1" x14ac:dyDescent="0.2">
      <c r="A969" s="8"/>
    </row>
    <row r="970" spans="1:1" x14ac:dyDescent="0.2">
      <c r="A970" s="8"/>
    </row>
    <row r="971" spans="1:1" x14ac:dyDescent="0.2">
      <c r="A971" s="8"/>
    </row>
    <row r="972" spans="1:1" x14ac:dyDescent="0.2">
      <c r="A972" s="8"/>
    </row>
    <row r="973" spans="1:1" x14ac:dyDescent="0.2">
      <c r="A973" s="8"/>
    </row>
    <row r="974" spans="1:1" x14ac:dyDescent="0.2">
      <c r="A974" s="8"/>
    </row>
    <row r="975" spans="1:1" x14ac:dyDescent="0.2">
      <c r="A975" s="8"/>
    </row>
    <row r="976" spans="1:1" x14ac:dyDescent="0.2">
      <c r="A976" s="8"/>
    </row>
    <row r="977" spans="1:1" x14ac:dyDescent="0.2">
      <c r="A977" s="8"/>
    </row>
    <row r="978" spans="1:1" x14ac:dyDescent="0.2">
      <c r="A978" s="8"/>
    </row>
    <row r="979" spans="1:1" x14ac:dyDescent="0.2">
      <c r="A979" s="8"/>
    </row>
    <row r="980" spans="1:1" x14ac:dyDescent="0.2">
      <c r="A980" s="8"/>
    </row>
    <row r="981" spans="1:1" x14ac:dyDescent="0.2">
      <c r="A981" s="8"/>
    </row>
    <row r="982" spans="1:1" x14ac:dyDescent="0.2">
      <c r="A982" s="8"/>
    </row>
    <row r="983" spans="1:1" x14ac:dyDescent="0.2">
      <c r="A983" s="8"/>
    </row>
    <row r="984" spans="1:1" x14ac:dyDescent="0.2">
      <c r="A984" s="8"/>
    </row>
    <row r="985" spans="1:1" x14ac:dyDescent="0.2">
      <c r="A985" s="8"/>
    </row>
    <row r="986" spans="1:1" x14ac:dyDescent="0.2">
      <c r="A986" s="8"/>
    </row>
    <row r="987" spans="1:1" x14ac:dyDescent="0.2">
      <c r="A987" s="8"/>
    </row>
    <row r="988" spans="1:1" x14ac:dyDescent="0.2">
      <c r="A988" s="8"/>
    </row>
    <row r="989" spans="1:1" x14ac:dyDescent="0.2">
      <c r="A989" s="8"/>
    </row>
    <row r="990" spans="1:1" x14ac:dyDescent="0.2">
      <c r="A990" s="8"/>
    </row>
    <row r="991" spans="1:1" x14ac:dyDescent="0.2">
      <c r="A991" s="8"/>
    </row>
    <row r="992" spans="1:1" x14ac:dyDescent="0.2">
      <c r="A992" s="8"/>
    </row>
    <row r="993" spans="1:1" x14ac:dyDescent="0.2">
      <c r="A993" s="8"/>
    </row>
    <row r="994" spans="1:1" x14ac:dyDescent="0.2">
      <c r="A994" s="8"/>
    </row>
    <row r="995" spans="1:1" x14ac:dyDescent="0.2">
      <c r="A995" s="8"/>
    </row>
    <row r="996" spans="1:1" x14ac:dyDescent="0.2">
      <c r="A996" s="8"/>
    </row>
    <row r="997" spans="1:1" x14ac:dyDescent="0.2">
      <c r="A997" s="8"/>
    </row>
    <row r="998" spans="1:1" x14ac:dyDescent="0.2">
      <c r="A998" s="8"/>
    </row>
    <row r="999" spans="1:1" x14ac:dyDescent="0.2">
      <c r="A99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8" sqref="D18"/>
    </sheetView>
  </sheetViews>
  <sheetFormatPr defaultColWidth="14.42578125" defaultRowHeight="15" customHeight="1" x14ac:dyDescent="0.2"/>
  <cols>
    <col min="1" max="1" width="14.85546875" customWidth="1"/>
    <col min="2" max="2" width="20.85546875" customWidth="1"/>
    <col min="3" max="3" width="31.140625" customWidth="1"/>
    <col min="4" max="5" width="28.7109375" customWidth="1"/>
    <col min="6" max="6" width="25.5703125" customWidth="1"/>
    <col min="7" max="7" width="24.42578125" customWidth="1"/>
    <col min="8" max="8" width="27.42578125" customWidth="1"/>
    <col min="9" max="9" width="19.85546875" customWidth="1"/>
    <col min="10" max="10" width="17.7109375" customWidth="1"/>
    <col min="11" max="11" width="14.28515625" customWidth="1"/>
    <col min="12" max="12" width="19.42578125" customWidth="1"/>
    <col min="13" max="13" width="18.85546875" customWidth="1"/>
    <col min="14" max="24" width="14.28515625" customWidth="1"/>
  </cols>
  <sheetData>
    <row r="1" spans="1:24" s="34" customFormat="1" ht="15.75" customHeight="1" x14ac:dyDescent="0.2">
      <c r="A1" s="31" t="s">
        <v>15</v>
      </c>
      <c r="B1" s="32"/>
      <c r="C1" s="32"/>
      <c r="D1" s="32"/>
      <c r="E1" s="32"/>
      <c r="F1" s="32"/>
      <c r="G1" s="32"/>
      <c r="H1" s="32"/>
      <c r="I1" s="32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s="22" customFormat="1" ht="15.75" customHeight="1" x14ac:dyDescent="0.2">
      <c r="A2" s="13" t="s">
        <v>16</v>
      </c>
      <c r="B2" s="13" t="s">
        <v>17</v>
      </c>
      <c r="C2" s="13" t="s">
        <v>18</v>
      </c>
      <c r="D2" s="13" t="s">
        <v>19</v>
      </c>
      <c r="E2" s="13" t="s">
        <v>20</v>
      </c>
      <c r="F2" s="13" t="s">
        <v>21</v>
      </c>
      <c r="G2" s="13" t="s">
        <v>22</v>
      </c>
      <c r="H2" s="30" t="s">
        <v>480</v>
      </c>
      <c r="I2" s="30" t="s">
        <v>481</v>
      </c>
      <c r="J2" s="29" t="s">
        <v>482</v>
      </c>
      <c r="K2" s="26"/>
      <c r="L2" s="26"/>
      <c r="M2" s="26"/>
      <c r="N2" s="26"/>
      <c r="O2" s="26"/>
      <c r="P2" s="26"/>
      <c r="Q2" s="26"/>
      <c r="R2" s="26"/>
      <c r="S2" s="38"/>
      <c r="T2" s="26"/>
      <c r="U2" s="26"/>
      <c r="V2" s="26"/>
      <c r="W2" s="26"/>
      <c r="X2" s="26"/>
    </row>
    <row r="3" spans="1:24" s="34" customFormat="1" ht="15.75" customHeight="1" x14ac:dyDescent="0.2">
      <c r="A3" s="35">
        <v>1</v>
      </c>
      <c r="B3" s="35" t="s">
        <v>23</v>
      </c>
      <c r="C3" s="35" t="s">
        <v>24</v>
      </c>
      <c r="D3" s="35">
        <v>0</v>
      </c>
      <c r="E3" s="35">
        <v>0.19</v>
      </c>
      <c r="F3" s="35">
        <v>0</v>
      </c>
      <c r="G3" s="35">
        <v>0</v>
      </c>
      <c r="H3" s="36">
        <v>43070</v>
      </c>
      <c r="I3" s="36">
        <v>43070</v>
      </c>
      <c r="J3" s="14">
        <f>I3-H3</f>
        <v>0</v>
      </c>
      <c r="K3" s="37"/>
      <c r="L3" s="37"/>
      <c r="M3" s="37"/>
      <c r="N3" s="37"/>
      <c r="O3" s="37"/>
      <c r="P3" s="37"/>
      <c r="Q3" s="37"/>
      <c r="R3" s="37"/>
      <c r="S3" s="37"/>
      <c r="T3" s="33"/>
      <c r="U3" s="33"/>
      <c r="V3" s="33"/>
      <c r="W3" s="33"/>
      <c r="X3" s="33"/>
    </row>
    <row r="4" spans="1:24" ht="15.75" customHeight="1" x14ac:dyDescent="0.2">
      <c r="A4" s="14">
        <v>2</v>
      </c>
      <c r="B4" s="14" t="s">
        <v>23</v>
      </c>
      <c r="C4" s="14" t="s">
        <v>25</v>
      </c>
      <c r="D4" s="14">
        <v>0</v>
      </c>
      <c r="E4" s="14">
        <v>0</v>
      </c>
      <c r="F4" s="14">
        <v>0.31</v>
      </c>
      <c r="G4" s="14">
        <v>0</v>
      </c>
      <c r="H4" s="28">
        <v>43087</v>
      </c>
      <c r="I4" s="28">
        <v>43087</v>
      </c>
      <c r="J4" s="14">
        <f t="shared" ref="J4:J67" si="0">I4-H4</f>
        <v>0</v>
      </c>
      <c r="K4" s="12"/>
      <c r="L4" s="12"/>
      <c r="M4" s="12"/>
      <c r="N4" s="12"/>
      <c r="O4" s="12"/>
      <c r="P4" s="12"/>
      <c r="Q4" s="12"/>
      <c r="R4" s="12"/>
      <c r="S4" s="12"/>
      <c r="T4" s="8"/>
      <c r="U4" s="8"/>
      <c r="V4" s="8"/>
      <c r="W4" s="8"/>
      <c r="X4" s="8"/>
    </row>
    <row r="5" spans="1:24" ht="15.75" customHeight="1" x14ac:dyDescent="0.2">
      <c r="A5" s="14">
        <v>3</v>
      </c>
      <c r="B5" s="14" t="s">
        <v>23</v>
      </c>
      <c r="C5" s="14" t="s">
        <v>26</v>
      </c>
      <c r="D5" s="14">
        <v>0</v>
      </c>
      <c r="E5" s="14">
        <v>0</v>
      </c>
      <c r="F5" s="14">
        <v>0.46</v>
      </c>
      <c r="G5" s="14">
        <v>0</v>
      </c>
      <c r="H5" s="28">
        <v>43076</v>
      </c>
      <c r="I5" s="28">
        <v>43076</v>
      </c>
      <c r="J5" s="14">
        <f t="shared" si="0"/>
        <v>0</v>
      </c>
      <c r="K5" s="12"/>
      <c r="L5" s="12"/>
      <c r="M5" s="12"/>
      <c r="N5" s="12"/>
      <c r="O5" s="12"/>
      <c r="P5" s="12"/>
      <c r="Q5" s="12"/>
      <c r="R5" s="12"/>
      <c r="S5" s="12"/>
      <c r="T5" s="8"/>
      <c r="U5" s="8"/>
      <c r="V5" s="8"/>
      <c r="W5" s="8"/>
      <c r="X5" s="8"/>
    </row>
    <row r="6" spans="1:24" ht="15.75" customHeight="1" x14ac:dyDescent="0.2">
      <c r="A6" s="14">
        <v>4</v>
      </c>
      <c r="B6" s="14" t="s">
        <v>27</v>
      </c>
      <c r="C6" s="14" t="s">
        <v>28</v>
      </c>
      <c r="D6" s="14">
        <v>0</v>
      </c>
      <c r="E6" s="14">
        <v>0</v>
      </c>
      <c r="F6" s="14">
        <v>1.07</v>
      </c>
      <c r="G6" s="14">
        <v>0</v>
      </c>
      <c r="H6" s="28">
        <v>43093</v>
      </c>
      <c r="I6" s="28">
        <v>43094</v>
      </c>
      <c r="J6" s="14">
        <f t="shared" si="0"/>
        <v>1</v>
      </c>
      <c r="K6" s="12"/>
      <c r="L6" s="12"/>
      <c r="M6" s="12"/>
      <c r="N6" s="12"/>
      <c r="O6" s="12"/>
      <c r="P6" s="12"/>
      <c r="Q6" s="12"/>
      <c r="R6" s="12"/>
      <c r="S6" s="12"/>
      <c r="T6" s="8"/>
      <c r="U6" s="8"/>
      <c r="V6" s="8"/>
      <c r="W6" s="8"/>
      <c r="X6" s="8"/>
    </row>
    <row r="7" spans="1:24" ht="15.75" customHeight="1" x14ac:dyDescent="0.2">
      <c r="A7" s="14">
        <v>5</v>
      </c>
      <c r="B7" s="14" t="s">
        <v>29</v>
      </c>
      <c r="C7" s="14" t="s">
        <v>30</v>
      </c>
      <c r="D7" s="14">
        <v>0</v>
      </c>
      <c r="E7" s="14">
        <v>0</v>
      </c>
      <c r="F7" s="14">
        <v>1.18</v>
      </c>
      <c r="G7" s="14">
        <v>0</v>
      </c>
      <c r="H7" s="28">
        <v>43075</v>
      </c>
      <c r="I7" s="28">
        <v>43089</v>
      </c>
      <c r="J7" s="14">
        <f t="shared" si="0"/>
        <v>14</v>
      </c>
      <c r="K7" s="12"/>
      <c r="L7" s="12"/>
      <c r="M7" s="12"/>
      <c r="N7" s="12"/>
      <c r="O7" s="12"/>
      <c r="P7" s="12"/>
      <c r="Q7" s="12"/>
      <c r="R7" s="12"/>
      <c r="S7" s="12"/>
      <c r="T7" s="8"/>
      <c r="U7" s="8"/>
      <c r="V7" s="8"/>
      <c r="W7" s="8"/>
      <c r="X7" s="8"/>
    </row>
    <row r="8" spans="1:24" ht="15.75" customHeight="1" x14ac:dyDescent="0.2">
      <c r="A8" s="14">
        <v>6</v>
      </c>
      <c r="B8" s="14" t="s">
        <v>29</v>
      </c>
      <c r="C8" s="14" t="s">
        <v>31</v>
      </c>
      <c r="D8" s="14">
        <v>0</v>
      </c>
      <c r="E8" s="14">
        <v>0</v>
      </c>
      <c r="F8" s="14">
        <v>1.47</v>
      </c>
      <c r="G8" s="14">
        <v>0</v>
      </c>
      <c r="H8" s="28">
        <v>43093</v>
      </c>
      <c r="I8" s="28">
        <v>43098</v>
      </c>
      <c r="J8" s="14">
        <f t="shared" si="0"/>
        <v>5</v>
      </c>
      <c r="K8" s="12"/>
      <c r="L8" s="12"/>
      <c r="M8" s="12"/>
      <c r="N8" s="12"/>
      <c r="O8" s="12"/>
      <c r="P8" s="12"/>
      <c r="Q8" s="12"/>
      <c r="R8" s="12"/>
      <c r="S8" s="12"/>
      <c r="T8" s="8"/>
      <c r="U8" s="8"/>
      <c r="V8" s="8"/>
      <c r="W8" s="8"/>
      <c r="X8" s="8"/>
    </row>
    <row r="9" spans="1:24" ht="15.75" customHeight="1" x14ac:dyDescent="0.2">
      <c r="A9" s="14">
        <v>1</v>
      </c>
      <c r="B9" s="14" t="s">
        <v>23</v>
      </c>
      <c r="C9" s="14" t="s">
        <v>24</v>
      </c>
      <c r="D9" s="14">
        <v>0</v>
      </c>
      <c r="E9" s="14">
        <v>0</v>
      </c>
      <c r="F9" s="14">
        <v>2.1800000000000002</v>
      </c>
      <c r="G9" s="14">
        <v>0</v>
      </c>
      <c r="H9" s="28">
        <v>43070</v>
      </c>
      <c r="I9" s="28">
        <v>43070</v>
      </c>
      <c r="J9" s="14">
        <f t="shared" si="0"/>
        <v>0</v>
      </c>
      <c r="K9" s="12"/>
      <c r="L9" s="12"/>
      <c r="M9" s="12"/>
      <c r="N9" s="12"/>
      <c r="O9" s="12"/>
      <c r="P9" s="12"/>
      <c r="Q9" s="12"/>
      <c r="R9" s="12"/>
      <c r="S9" s="12"/>
      <c r="T9" s="8"/>
      <c r="U9" s="8"/>
      <c r="V9" s="8"/>
      <c r="W9" s="8"/>
      <c r="X9" s="8"/>
    </row>
    <row r="10" spans="1:24" ht="15.75" customHeight="1" x14ac:dyDescent="0.2">
      <c r="A10" s="14">
        <v>2</v>
      </c>
      <c r="B10" s="14" t="s">
        <v>23</v>
      </c>
      <c r="C10" s="14" t="s">
        <v>24</v>
      </c>
      <c r="D10" s="14">
        <v>0</v>
      </c>
      <c r="E10" s="14">
        <v>0</v>
      </c>
      <c r="F10" s="14">
        <v>2.69</v>
      </c>
      <c r="G10" s="14">
        <v>0</v>
      </c>
      <c r="H10" s="28">
        <v>43070</v>
      </c>
      <c r="I10" s="28">
        <v>43070</v>
      </c>
      <c r="J10" s="14">
        <f t="shared" si="0"/>
        <v>0</v>
      </c>
      <c r="K10" s="12"/>
      <c r="L10" s="12"/>
      <c r="M10" s="12"/>
      <c r="N10" s="12"/>
      <c r="O10" s="12"/>
      <c r="P10" s="12"/>
      <c r="Q10" s="12"/>
      <c r="R10" s="12"/>
      <c r="S10" s="12"/>
      <c r="T10" s="8"/>
      <c r="U10" s="8"/>
      <c r="V10" s="8"/>
      <c r="W10" s="8"/>
      <c r="X10" s="8"/>
    </row>
    <row r="11" spans="1:24" ht="15.75" customHeight="1" x14ac:dyDescent="0.2">
      <c r="A11" s="14">
        <v>3</v>
      </c>
      <c r="B11" s="14" t="s">
        <v>23</v>
      </c>
      <c r="C11" s="14" t="s">
        <v>32</v>
      </c>
      <c r="D11" s="14">
        <v>0</v>
      </c>
      <c r="E11" s="14">
        <v>0</v>
      </c>
      <c r="F11" s="14">
        <v>2.97</v>
      </c>
      <c r="G11" s="14">
        <v>0</v>
      </c>
      <c r="H11" s="28">
        <v>43095</v>
      </c>
      <c r="I11" s="28">
        <v>43099</v>
      </c>
      <c r="J11" s="14">
        <f t="shared" si="0"/>
        <v>4</v>
      </c>
      <c r="K11" s="12"/>
      <c r="L11" s="12"/>
      <c r="M11" s="12"/>
      <c r="N11" s="12"/>
      <c r="O11" s="12"/>
      <c r="P11" s="12"/>
      <c r="Q11" s="12"/>
      <c r="R11" s="12"/>
      <c r="S11" s="12"/>
      <c r="T11" s="8"/>
      <c r="U11" s="8"/>
      <c r="V11" s="8"/>
      <c r="W11" s="8"/>
      <c r="X11" s="8"/>
    </row>
    <row r="12" spans="1:24" ht="15.75" customHeight="1" x14ac:dyDescent="0.2">
      <c r="A12" s="14">
        <v>4</v>
      </c>
      <c r="B12" s="14" t="s">
        <v>27</v>
      </c>
      <c r="C12" s="14" t="s">
        <v>24</v>
      </c>
      <c r="D12" s="14">
        <v>0</v>
      </c>
      <c r="E12" s="14">
        <v>0</v>
      </c>
      <c r="F12" s="14">
        <v>2.99</v>
      </c>
      <c r="G12" s="14">
        <v>0</v>
      </c>
      <c r="H12" s="28">
        <v>43070</v>
      </c>
      <c r="I12" s="28">
        <v>43070</v>
      </c>
      <c r="J12" s="14">
        <f t="shared" si="0"/>
        <v>0</v>
      </c>
      <c r="K12" s="12"/>
      <c r="L12" s="12"/>
      <c r="M12" s="12"/>
      <c r="N12" s="12"/>
      <c r="O12" s="12"/>
      <c r="P12" s="12"/>
      <c r="Q12" s="12"/>
      <c r="R12" s="12"/>
      <c r="S12" s="12"/>
      <c r="T12" s="8"/>
      <c r="U12" s="8"/>
      <c r="V12" s="8"/>
      <c r="W12" s="8"/>
      <c r="X12" s="8"/>
    </row>
    <row r="13" spans="1:24" ht="15.75" customHeight="1" x14ac:dyDescent="0.2">
      <c r="A13" s="14">
        <v>5</v>
      </c>
      <c r="B13" s="14" t="s">
        <v>29</v>
      </c>
      <c r="C13" s="14" t="s">
        <v>33</v>
      </c>
      <c r="D13" s="14">
        <v>0</v>
      </c>
      <c r="E13" s="14">
        <v>0</v>
      </c>
      <c r="F13" s="14">
        <v>4.2699999999999996</v>
      </c>
      <c r="G13" s="14">
        <v>0</v>
      </c>
      <c r="H13" s="28">
        <v>43088</v>
      </c>
      <c r="I13" s="28">
        <v>43099</v>
      </c>
      <c r="J13" s="14">
        <f t="shared" si="0"/>
        <v>11</v>
      </c>
      <c r="K13" s="12"/>
      <c r="L13" s="12"/>
      <c r="M13" s="12"/>
      <c r="N13" s="12"/>
      <c r="O13" s="12"/>
      <c r="P13" s="12"/>
      <c r="Q13" s="12"/>
      <c r="R13" s="12"/>
      <c r="S13" s="12"/>
      <c r="T13" s="8"/>
      <c r="U13" s="8"/>
      <c r="V13" s="8"/>
      <c r="W13" s="8"/>
      <c r="X13" s="8"/>
    </row>
    <row r="14" spans="1:24" ht="15.75" customHeight="1" x14ac:dyDescent="0.2">
      <c r="A14" s="14">
        <v>6</v>
      </c>
      <c r="B14" s="14" t="s">
        <v>29</v>
      </c>
      <c r="C14" s="14" t="s">
        <v>34</v>
      </c>
      <c r="D14" s="14">
        <v>0</v>
      </c>
      <c r="E14" s="14">
        <v>0</v>
      </c>
      <c r="F14" s="14">
        <v>5.01</v>
      </c>
      <c r="G14" s="14">
        <v>0</v>
      </c>
      <c r="H14" s="28">
        <v>43090</v>
      </c>
      <c r="I14" s="28">
        <v>43091</v>
      </c>
      <c r="J14" s="14">
        <f t="shared" si="0"/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8"/>
      <c r="U14" s="8"/>
      <c r="V14" s="8"/>
      <c r="W14" s="8"/>
      <c r="X14" s="8"/>
    </row>
    <row r="15" spans="1:24" ht="15.75" customHeight="1" x14ac:dyDescent="0.2">
      <c r="A15" s="14">
        <v>7</v>
      </c>
      <c r="B15" s="14" t="s">
        <v>35</v>
      </c>
      <c r="C15" s="14" t="s">
        <v>36</v>
      </c>
      <c r="D15" s="14">
        <v>0</v>
      </c>
      <c r="E15" s="14">
        <v>0</v>
      </c>
      <c r="F15" s="14">
        <v>6.82</v>
      </c>
      <c r="G15" s="14">
        <v>0</v>
      </c>
      <c r="H15" s="28">
        <v>43098</v>
      </c>
      <c r="I15" s="28">
        <v>43099</v>
      </c>
      <c r="J15" s="14">
        <f t="shared" si="0"/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8"/>
      <c r="U15" s="8"/>
      <c r="V15" s="8"/>
      <c r="W15" s="8"/>
      <c r="X15" s="8"/>
    </row>
    <row r="16" spans="1:24" ht="15.75" customHeight="1" x14ac:dyDescent="0.2">
      <c r="A16" s="14">
        <v>1</v>
      </c>
      <c r="B16" s="14" t="s">
        <v>23</v>
      </c>
      <c r="C16" s="14" t="s">
        <v>37</v>
      </c>
      <c r="D16" s="14">
        <v>0</v>
      </c>
      <c r="E16" s="14">
        <v>0</v>
      </c>
      <c r="F16" s="14">
        <v>6.79</v>
      </c>
      <c r="G16" s="14">
        <v>0</v>
      </c>
      <c r="H16" s="28">
        <v>43070</v>
      </c>
      <c r="I16" s="28">
        <v>43071</v>
      </c>
      <c r="J16" s="14">
        <f t="shared" si="0"/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8"/>
      <c r="U16" s="8"/>
      <c r="V16" s="8"/>
      <c r="W16" s="8"/>
      <c r="X16" s="8"/>
    </row>
    <row r="17" spans="1:24" ht="15.75" customHeight="1" x14ac:dyDescent="0.2">
      <c r="A17" s="14">
        <v>1</v>
      </c>
      <c r="B17" s="14" t="s">
        <v>23</v>
      </c>
      <c r="C17" s="14" t="s">
        <v>38</v>
      </c>
      <c r="D17" s="14">
        <v>0</v>
      </c>
      <c r="E17" s="14">
        <v>0</v>
      </c>
      <c r="F17" s="14">
        <v>8.65</v>
      </c>
      <c r="G17" s="14">
        <v>0</v>
      </c>
      <c r="H17" s="28">
        <v>43070</v>
      </c>
      <c r="I17" s="28">
        <v>43092</v>
      </c>
      <c r="J17" s="14">
        <f t="shared" si="0"/>
        <v>22</v>
      </c>
      <c r="K17" s="12"/>
      <c r="L17" s="12"/>
      <c r="M17" s="12"/>
      <c r="N17" s="12"/>
      <c r="O17" s="12"/>
      <c r="P17" s="12"/>
      <c r="Q17" s="12"/>
      <c r="R17" s="12"/>
      <c r="S17" s="12"/>
      <c r="T17" s="8"/>
      <c r="U17" s="8"/>
      <c r="V17" s="8"/>
      <c r="W17" s="8"/>
      <c r="X17" s="8"/>
    </row>
    <row r="18" spans="1:24" ht="15.75" customHeight="1" x14ac:dyDescent="0.2">
      <c r="A18" s="14">
        <v>12</v>
      </c>
      <c r="B18" s="14" t="s">
        <v>39</v>
      </c>
      <c r="C18" s="14" t="s">
        <v>40</v>
      </c>
      <c r="D18" s="14">
        <v>0</v>
      </c>
      <c r="E18" s="14">
        <v>0</v>
      </c>
      <c r="F18" s="14">
        <v>8.91</v>
      </c>
      <c r="G18" s="14">
        <v>0</v>
      </c>
      <c r="H18" s="28">
        <v>43085</v>
      </c>
      <c r="I18" s="28">
        <v>43086</v>
      </c>
      <c r="J18" s="14">
        <f t="shared" si="0"/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8"/>
      <c r="X18" s="8"/>
    </row>
    <row r="19" spans="1:24" ht="15.75" customHeight="1" x14ac:dyDescent="0.2">
      <c r="A19" s="14">
        <v>17</v>
      </c>
      <c r="B19" s="14" t="s">
        <v>41</v>
      </c>
      <c r="C19" s="14" t="s">
        <v>42</v>
      </c>
      <c r="D19" s="14">
        <v>0</v>
      </c>
      <c r="E19" s="14">
        <v>9.7200000000000006</v>
      </c>
      <c r="F19" s="14">
        <v>0</v>
      </c>
      <c r="G19" s="14">
        <v>0</v>
      </c>
      <c r="H19" s="28">
        <v>43087</v>
      </c>
      <c r="I19" s="28">
        <v>43100</v>
      </c>
      <c r="J19" s="14">
        <f t="shared" si="0"/>
        <v>13</v>
      </c>
      <c r="K19" s="12"/>
      <c r="L19" s="12"/>
      <c r="M19" s="12"/>
      <c r="N19" s="12"/>
      <c r="O19" s="12"/>
      <c r="P19" s="12"/>
      <c r="Q19" s="12"/>
      <c r="R19" s="12"/>
      <c r="S19" s="12"/>
      <c r="T19" s="8"/>
      <c r="U19" s="8"/>
      <c r="V19" s="8"/>
      <c r="W19" s="8"/>
      <c r="X19" s="8"/>
    </row>
    <row r="20" spans="1:24" ht="15.75" customHeight="1" x14ac:dyDescent="0.2">
      <c r="A20" s="14">
        <v>18</v>
      </c>
      <c r="B20" s="14" t="s">
        <v>41</v>
      </c>
      <c r="C20" s="14" t="s">
        <v>24</v>
      </c>
      <c r="D20" s="14">
        <v>0</v>
      </c>
      <c r="E20" s="14">
        <v>10.52</v>
      </c>
      <c r="F20" s="14">
        <v>0</v>
      </c>
      <c r="G20" s="14">
        <v>0</v>
      </c>
      <c r="H20" s="28">
        <v>43070</v>
      </c>
      <c r="I20" s="28">
        <v>43070</v>
      </c>
      <c r="J20" s="14">
        <f t="shared" si="0"/>
        <v>0</v>
      </c>
      <c r="K20" s="12"/>
      <c r="L20" s="12"/>
      <c r="M20" s="12"/>
      <c r="N20" s="12"/>
      <c r="O20" s="12"/>
      <c r="P20" s="12"/>
      <c r="Q20" s="12"/>
      <c r="R20" s="12"/>
      <c r="S20" s="12"/>
      <c r="T20" s="8"/>
      <c r="U20" s="8"/>
      <c r="V20" s="8"/>
      <c r="W20" s="8"/>
      <c r="X20" s="8"/>
    </row>
    <row r="21" spans="1:24" ht="15.75" customHeight="1" x14ac:dyDescent="0.2">
      <c r="A21" s="14">
        <v>19</v>
      </c>
      <c r="B21" s="14" t="s">
        <v>43</v>
      </c>
      <c r="C21" s="14" t="s">
        <v>44</v>
      </c>
      <c r="D21" s="14">
        <v>0</v>
      </c>
      <c r="E21" s="14">
        <v>0</v>
      </c>
      <c r="F21" s="14">
        <v>11.26</v>
      </c>
      <c r="G21" s="14">
        <v>0</v>
      </c>
      <c r="H21" s="28">
        <v>43070</v>
      </c>
      <c r="I21" s="28">
        <v>43072</v>
      </c>
      <c r="J21" s="14">
        <f t="shared" si="0"/>
        <v>2</v>
      </c>
      <c r="K21" s="12"/>
      <c r="L21" s="12"/>
      <c r="M21" s="12"/>
      <c r="N21" s="12"/>
      <c r="O21" s="12"/>
      <c r="P21" s="12"/>
      <c r="Q21" s="12"/>
      <c r="R21" s="12"/>
      <c r="S21" s="12"/>
      <c r="T21" s="8"/>
      <c r="U21" s="8"/>
      <c r="V21" s="8"/>
      <c r="W21" s="8"/>
      <c r="X21" s="8"/>
    </row>
    <row r="22" spans="1:24" ht="15.75" customHeight="1" x14ac:dyDescent="0.2">
      <c r="A22" s="14">
        <v>20</v>
      </c>
      <c r="B22" s="14" t="s">
        <v>43</v>
      </c>
      <c r="C22" s="14" t="s">
        <v>45</v>
      </c>
      <c r="D22" s="14">
        <v>0</v>
      </c>
      <c r="E22" s="14">
        <v>11.36</v>
      </c>
      <c r="F22" s="14">
        <v>0</v>
      </c>
      <c r="G22" s="14">
        <v>0</v>
      </c>
      <c r="H22" s="28">
        <v>43077</v>
      </c>
      <c r="I22" s="28">
        <v>43100</v>
      </c>
      <c r="J22" s="14">
        <f t="shared" si="0"/>
        <v>23</v>
      </c>
      <c r="K22" s="12"/>
      <c r="L22" s="12"/>
      <c r="M22" s="12"/>
      <c r="N22" s="12"/>
      <c r="O22" s="12"/>
      <c r="P22" s="12"/>
      <c r="Q22" s="12"/>
      <c r="R22" s="12"/>
      <c r="S22" s="12"/>
      <c r="T22" s="8"/>
      <c r="U22" s="8"/>
      <c r="V22" s="8"/>
      <c r="W22" s="8"/>
      <c r="X22" s="8"/>
    </row>
    <row r="23" spans="1:24" ht="15.75" customHeight="1" x14ac:dyDescent="0.2">
      <c r="A23" s="14">
        <v>21</v>
      </c>
      <c r="B23" s="14" t="s">
        <v>46</v>
      </c>
      <c r="C23" s="14" t="s">
        <v>47</v>
      </c>
      <c r="D23" s="14">
        <v>0</v>
      </c>
      <c r="E23" s="14">
        <v>0</v>
      </c>
      <c r="F23" s="14">
        <v>12.93</v>
      </c>
      <c r="G23" s="14">
        <v>0</v>
      </c>
      <c r="H23" s="28">
        <v>43093</v>
      </c>
      <c r="I23" s="28">
        <v>43096</v>
      </c>
      <c r="J23" s="14">
        <f t="shared" si="0"/>
        <v>3</v>
      </c>
      <c r="K23" s="12"/>
      <c r="L23" s="12"/>
      <c r="M23" s="12"/>
      <c r="N23" s="12"/>
      <c r="O23" s="12"/>
      <c r="P23" s="12"/>
      <c r="Q23" s="12"/>
      <c r="R23" s="12"/>
      <c r="S23" s="12"/>
      <c r="T23" s="8"/>
      <c r="U23" s="8"/>
      <c r="V23" s="8"/>
      <c r="W23" s="8"/>
      <c r="X23" s="8"/>
    </row>
    <row r="24" spans="1:24" ht="15.75" customHeight="1" x14ac:dyDescent="0.2">
      <c r="A24" s="14">
        <v>22</v>
      </c>
      <c r="B24" s="14" t="s">
        <v>46</v>
      </c>
      <c r="C24" s="14" t="s">
        <v>48</v>
      </c>
      <c r="D24" s="14">
        <v>0</v>
      </c>
      <c r="E24" s="14">
        <v>0</v>
      </c>
      <c r="F24" s="14">
        <v>13.61</v>
      </c>
      <c r="G24" s="14">
        <v>0</v>
      </c>
      <c r="H24" s="28">
        <v>43076</v>
      </c>
      <c r="I24" s="28">
        <v>43078</v>
      </c>
      <c r="J24" s="14">
        <f t="shared" si="0"/>
        <v>2</v>
      </c>
      <c r="K24" s="12"/>
      <c r="L24" s="12"/>
      <c r="M24" s="12"/>
      <c r="N24" s="12"/>
      <c r="O24" s="12"/>
      <c r="P24" s="12"/>
      <c r="Q24" s="12"/>
      <c r="R24" s="12"/>
      <c r="S24" s="12"/>
      <c r="T24" s="8"/>
      <c r="U24" s="8"/>
      <c r="V24" s="8"/>
      <c r="W24" s="8"/>
      <c r="X24" s="8"/>
    </row>
    <row r="25" spans="1:24" ht="15.75" customHeight="1" x14ac:dyDescent="0.2">
      <c r="A25" s="14">
        <v>23</v>
      </c>
      <c r="B25" s="14" t="s">
        <v>27</v>
      </c>
      <c r="C25" s="14" t="s">
        <v>49</v>
      </c>
      <c r="D25" s="14">
        <v>0</v>
      </c>
      <c r="E25" s="14">
        <v>0</v>
      </c>
      <c r="F25" s="14">
        <v>13.99</v>
      </c>
      <c r="G25" s="14">
        <v>0</v>
      </c>
      <c r="H25" s="28">
        <v>43070</v>
      </c>
      <c r="I25" s="28">
        <v>43073</v>
      </c>
      <c r="J25" s="14">
        <f t="shared" si="0"/>
        <v>3</v>
      </c>
      <c r="K25" s="12"/>
      <c r="L25" s="12"/>
      <c r="M25" s="12"/>
      <c r="N25" s="12"/>
      <c r="O25" s="12"/>
      <c r="P25" s="12"/>
      <c r="Q25" s="12"/>
      <c r="R25" s="12"/>
      <c r="S25" s="12"/>
      <c r="T25" s="8"/>
      <c r="U25" s="8"/>
      <c r="V25" s="8"/>
      <c r="W25" s="8"/>
      <c r="X25" s="8"/>
    </row>
    <row r="26" spans="1:24" ht="15.75" customHeight="1" x14ac:dyDescent="0.2">
      <c r="A26" s="14">
        <v>24</v>
      </c>
      <c r="B26" s="14" t="s">
        <v>27</v>
      </c>
      <c r="C26" s="14" t="s">
        <v>50</v>
      </c>
      <c r="D26" s="14">
        <v>0</v>
      </c>
      <c r="E26" s="14">
        <v>0</v>
      </c>
      <c r="F26" s="14">
        <v>14.41</v>
      </c>
      <c r="G26" s="14">
        <v>0</v>
      </c>
      <c r="H26" s="28">
        <v>43091</v>
      </c>
      <c r="I26" s="28">
        <v>43091</v>
      </c>
      <c r="J26" s="14">
        <f t="shared" si="0"/>
        <v>0</v>
      </c>
      <c r="K26" s="12"/>
      <c r="L26" s="12"/>
      <c r="M26" s="12"/>
      <c r="N26" s="12"/>
      <c r="O26" s="12"/>
      <c r="P26" s="12"/>
      <c r="Q26" s="12"/>
      <c r="R26" s="12"/>
      <c r="S26" s="12"/>
      <c r="T26" s="8"/>
      <c r="U26" s="8"/>
      <c r="V26" s="8"/>
      <c r="W26" s="8"/>
      <c r="X26" s="8"/>
    </row>
    <row r="27" spans="1:24" ht="15.75" customHeight="1" x14ac:dyDescent="0.2">
      <c r="A27" s="14">
        <v>25</v>
      </c>
      <c r="B27" s="14" t="s">
        <v>51</v>
      </c>
      <c r="C27" s="14" t="s">
        <v>52</v>
      </c>
      <c r="D27" s="14">
        <v>0</v>
      </c>
      <c r="E27" s="14">
        <v>0</v>
      </c>
      <c r="F27" s="14">
        <v>15.49</v>
      </c>
      <c r="G27" s="14">
        <v>0</v>
      </c>
      <c r="H27" s="28">
        <v>43086</v>
      </c>
      <c r="I27" s="28">
        <v>43090</v>
      </c>
      <c r="J27" s="14">
        <f t="shared" si="0"/>
        <v>4</v>
      </c>
      <c r="K27" s="12"/>
      <c r="L27" s="12"/>
      <c r="M27" s="12"/>
      <c r="N27" s="12"/>
      <c r="O27" s="12"/>
      <c r="P27" s="12"/>
      <c r="Q27" s="12"/>
      <c r="R27" s="12"/>
      <c r="S27" s="12"/>
      <c r="T27" s="8"/>
      <c r="U27" s="8"/>
      <c r="V27" s="8"/>
      <c r="W27" s="8"/>
      <c r="X27" s="8"/>
    </row>
    <row r="28" spans="1:24" ht="15.75" customHeight="1" x14ac:dyDescent="0.2">
      <c r="A28" s="14">
        <v>26</v>
      </c>
      <c r="B28" s="14" t="s">
        <v>51</v>
      </c>
      <c r="C28" s="14" t="s">
        <v>53</v>
      </c>
      <c r="D28" s="14">
        <v>0</v>
      </c>
      <c r="E28" s="14">
        <v>0</v>
      </c>
      <c r="F28" s="14">
        <v>15.58</v>
      </c>
      <c r="G28" s="14">
        <v>0</v>
      </c>
      <c r="H28" s="28">
        <v>43082</v>
      </c>
      <c r="I28" s="28">
        <v>43095</v>
      </c>
      <c r="J28" s="14">
        <f t="shared" si="0"/>
        <v>13</v>
      </c>
      <c r="K28" s="12"/>
      <c r="L28" s="12"/>
      <c r="M28" s="12"/>
      <c r="N28" s="12"/>
      <c r="O28" s="12"/>
      <c r="P28" s="12"/>
      <c r="Q28" s="12"/>
      <c r="R28" s="12"/>
      <c r="S28" s="12"/>
      <c r="T28" s="8"/>
      <c r="U28" s="8"/>
      <c r="V28" s="8"/>
      <c r="W28" s="8"/>
      <c r="X28" s="8"/>
    </row>
    <row r="29" spans="1:24" ht="15.75" customHeight="1" x14ac:dyDescent="0.2">
      <c r="A29" s="14">
        <v>27</v>
      </c>
      <c r="B29" s="14" t="s">
        <v>54</v>
      </c>
      <c r="C29" s="14" t="s">
        <v>55</v>
      </c>
      <c r="D29" s="14">
        <v>0</v>
      </c>
      <c r="E29" s="14">
        <v>0</v>
      </c>
      <c r="F29" s="14">
        <v>15.59</v>
      </c>
      <c r="G29" s="14">
        <v>0</v>
      </c>
      <c r="H29" s="28">
        <v>43070</v>
      </c>
      <c r="I29" s="28">
        <v>43099</v>
      </c>
      <c r="J29" s="14">
        <f t="shared" si="0"/>
        <v>29</v>
      </c>
      <c r="K29" s="12"/>
      <c r="L29" s="12"/>
      <c r="M29" s="12"/>
      <c r="N29" s="12"/>
      <c r="O29" s="12"/>
      <c r="P29" s="12"/>
      <c r="Q29" s="12"/>
      <c r="R29" s="12"/>
      <c r="S29" s="12"/>
      <c r="T29" s="8"/>
      <c r="U29" s="8"/>
      <c r="V29" s="8"/>
      <c r="W29" s="8"/>
      <c r="X29" s="8"/>
    </row>
    <row r="30" spans="1:24" ht="15.75" customHeight="1" x14ac:dyDescent="0.2">
      <c r="A30" s="14">
        <v>28</v>
      </c>
      <c r="B30" s="14" t="s">
        <v>54</v>
      </c>
      <c r="C30" s="14" t="s">
        <v>56</v>
      </c>
      <c r="D30" s="14">
        <v>0</v>
      </c>
      <c r="E30" s="14">
        <v>0</v>
      </c>
      <c r="F30" s="14">
        <v>15.67</v>
      </c>
      <c r="G30" s="14">
        <v>0</v>
      </c>
      <c r="H30" s="28">
        <v>43070</v>
      </c>
      <c r="I30" s="28">
        <v>43083</v>
      </c>
      <c r="J30" s="14">
        <f t="shared" si="0"/>
        <v>13</v>
      </c>
      <c r="K30" s="12"/>
      <c r="L30" s="12"/>
      <c r="M30" s="12"/>
      <c r="N30" s="12"/>
      <c r="O30" s="12"/>
      <c r="P30" s="12"/>
      <c r="Q30" s="12"/>
      <c r="R30" s="12"/>
      <c r="S30" s="12"/>
      <c r="T30" s="8"/>
      <c r="U30" s="8"/>
      <c r="V30" s="8"/>
      <c r="W30" s="8"/>
      <c r="X30" s="8"/>
    </row>
    <row r="31" spans="1:24" ht="15.75" customHeight="1" x14ac:dyDescent="0.2">
      <c r="A31" s="14">
        <v>29</v>
      </c>
      <c r="B31" s="14" t="s">
        <v>29</v>
      </c>
      <c r="C31" s="14" t="s">
        <v>57</v>
      </c>
      <c r="D31" s="14">
        <v>16.13</v>
      </c>
      <c r="E31" s="14">
        <v>0</v>
      </c>
      <c r="F31" s="14">
        <v>0</v>
      </c>
      <c r="G31" s="14">
        <v>0</v>
      </c>
      <c r="H31" s="28">
        <v>43099</v>
      </c>
      <c r="I31" s="28">
        <v>43100</v>
      </c>
      <c r="J31" s="14">
        <f t="shared" si="0"/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8"/>
      <c r="U31" s="8"/>
      <c r="V31" s="8"/>
      <c r="W31" s="8"/>
      <c r="X31" s="8"/>
    </row>
    <row r="32" spans="1:24" ht="15.75" customHeight="1" x14ac:dyDescent="0.2">
      <c r="A32" s="14">
        <v>30</v>
      </c>
      <c r="B32" s="14" t="s">
        <v>29</v>
      </c>
      <c r="C32" s="14" t="s">
        <v>58</v>
      </c>
      <c r="D32" s="14">
        <v>0</v>
      </c>
      <c r="E32" s="14">
        <v>0</v>
      </c>
      <c r="F32" s="14">
        <v>16.09</v>
      </c>
      <c r="G32" s="14">
        <v>0</v>
      </c>
      <c r="H32" s="28">
        <v>43070</v>
      </c>
      <c r="I32" s="28">
        <v>43076</v>
      </c>
      <c r="J32" s="14">
        <f t="shared" si="0"/>
        <v>6</v>
      </c>
      <c r="K32" s="12"/>
      <c r="L32" s="12"/>
      <c r="M32" s="12"/>
      <c r="N32" s="12"/>
      <c r="O32" s="12"/>
      <c r="P32" s="12"/>
      <c r="Q32" s="12"/>
      <c r="R32" s="12"/>
      <c r="S32" s="12"/>
      <c r="T32" s="8"/>
      <c r="U32" s="8"/>
      <c r="V32" s="8"/>
      <c r="W32" s="8"/>
      <c r="X32" s="8"/>
    </row>
    <row r="33" spans="1:24" ht="15.75" customHeight="1" x14ac:dyDescent="0.2">
      <c r="A33" s="14">
        <v>31</v>
      </c>
      <c r="B33" s="14" t="s">
        <v>59</v>
      </c>
      <c r="C33" s="14" t="s">
        <v>26</v>
      </c>
      <c r="D33" s="14">
        <v>0</v>
      </c>
      <c r="E33" s="14">
        <v>19.07</v>
      </c>
      <c r="F33" s="14">
        <v>0</v>
      </c>
      <c r="G33" s="14">
        <v>0</v>
      </c>
      <c r="H33" s="28">
        <v>43076</v>
      </c>
      <c r="I33" s="28">
        <v>43076</v>
      </c>
      <c r="J33" s="14">
        <f t="shared" si="0"/>
        <v>0</v>
      </c>
      <c r="K33" s="12"/>
      <c r="L33" s="12"/>
      <c r="M33" s="12"/>
      <c r="N33" s="12"/>
      <c r="O33" s="12"/>
      <c r="P33" s="12"/>
      <c r="Q33" s="12"/>
      <c r="R33" s="12"/>
      <c r="S33" s="12"/>
      <c r="T33" s="8"/>
      <c r="U33" s="8"/>
      <c r="V33" s="8"/>
      <c r="W33" s="8"/>
      <c r="X33" s="8"/>
    </row>
    <row r="34" spans="1:24" ht="15.75" customHeight="1" x14ac:dyDescent="0.2">
      <c r="A34" s="14">
        <v>32</v>
      </c>
      <c r="B34" s="14" t="s">
        <v>59</v>
      </c>
      <c r="C34" s="14" t="s">
        <v>44</v>
      </c>
      <c r="D34" s="14">
        <v>0</v>
      </c>
      <c r="E34" s="14">
        <v>0</v>
      </c>
      <c r="F34" s="14">
        <v>19.670000000000002</v>
      </c>
      <c r="G34" s="14">
        <v>0</v>
      </c>
      <c r="H34" s="28">
        <v>43070</v>
      </c>
      <c r="I34" s="28">
        <v>43072</v>
      </c>
      <c r="J34" s="14">
        <f t="shared" si="0"/>
        <v>2</v>
      </c>
      <c r="K34" s="12"/>
      <c r="L34" s="12"/>
      <c r="M34" s="12"/>
      <c r="N34" s="12"/>
      <c r="O34" s="12"/>
      <c r="P34" s="12"/>
      <c r="Q34" s="12"/>
      <c r="R34" s="12"/>
      <c r="S34" s="12"/>
      <c r="T34" s="8"/>
      <c r="U34" s="8"/>
      <c r="V34" s="8"/>
      <c r="W34" s="8"/>
      <c r="X34" s="8"/>
    </row>
    <row r="35" spans="1:24" ht="15.75" customHeight="1" x14ac:dyDescent="0.2">
      <c r="A35" s="14">
        <v>33</v>
      </c>
      <c r="B35" s="14" t="s">
        <v>60</v>
      </c>
      <c r="C35" s="14" t="s">
        <v>61</v>
      </c>
      <c r="D35" s="14">
        <v>0</v>
      </c>
      <c r="E35" s="14">
        <v>20.98</v>
      </c>
      <c r="F35" s="14">
        <v>0</v>
      </c>
      <c r="G35" s="14">
        <v>0</v>
      </c>
      <c r="H35" s="28">
        <v>43073</v>
      </c>
      <c r="I35" s="28">
        <v>43095</v>
      </c>
      <c r="J35" s="14">
        <f t="shared" si="0"/>
        <v>22</v>
      </c>
      <c r="K35" s="12"/>
      <c r="L35" s="12"/>
      <c r="M35" s="12"/>
      <c r="N35" s="12"/>
      <c r="O35" s="12"/>
      <c r="P35" s="12"/>
      <c r="Q35" s="12"/>
      <c r="R35" s="12"/>
      <c r="S35" s="12"/>
      <c r="T35" s="8"/>
      <c r="U35" s="8"/>
      <c r="V35" s="8"/>
      <c r="W35" s="8"/>
      <c r="X35" s="8"/>
    </row>
    <row r="36" spans="1:24" ht="15.75" customHeight="1" x14ac:dyDescent="0.2">
      <c r="A36" s="14">
        <v>34</v>
      </c>
      <c r="B36" s="14" t="s">
        <v>60</v>
      </c>
      <c r="C36" s="14" t="s">
        <v>62</v>
      </c>
      <c r="D36" s="14">
        <v>21.42</v>
      </c>
      <c r="E36" s="14">
        <v>0</v>
      </c>
      <c r="F36" s="14">
        <v>0</v>
      </c>
      <c r="G36" s="14">
        <v>0</v>
      </c>
      <c r="H36" s="28">
        <v>43075</v>
      </c>
      <c r="I36" s="28">
        <v>43079</v>
      </c>
      <c r="J36" s="14">
        <f t="shared" si="0"/>
        <v>4</v>
      </c>
      <c r="K36" s="12"/>
      <c r="L36" s="12"/>
      <c r="M36" s="12"/>
      <c r="N36" s="12"/>
      <c r="O36" s="12"/>
      <c r="P36" s="12"/>
      <c r="Q36" s="12"/>
      <c r="R36" s="12"/>
      <c r="S36" s="12"/>
      <c r="T36" s="8"/>
      <c r="U36" s="8"/>
      <c r="V36" s="8"/>
      <c r="W36" s="8"/>
      <c r="X36" s="8"/>
    </row>
    <row r="37" spans="1:24" ht="15.75" customHeight="1" x14ac:dyDescent="0.2">
      <c r="A37" s="14">
        <v>35</v>
      </c>
      <c r="B37" s="14" t="s">
        <v>63</v>
      </c>
      <c r="C37" s="14" t="s">
        <v>64</v>
      </c>
      <c r="D37" s="14">
        <v>0</v>
      </c>
      <c r="E37" s="14">
        <v>8.67</v>
      </c>
      <c r="F37" s="14">
        <v>13.43</v>
      </c>
      <c r="G37" s="14">
        <v>0</v>
      </c>
      <c r="H37" s="28">
        <v>43071</v>
      </c>
      <c r="I37" s="28">
        <v>43074</v>
      </c>
      <c r="J37" s="14">
        <f t="shared" si="0"/>
        <v>3</v>
      </c>
      <c r="K37" s="12"/>
      <c r="L37" s="12"/>
      <c r="M37" s="12"/>
      <c r="N37" s="12"/>
      <c r="O37" s="12"/>
      <c r="P37" s="12"/>
      <c r="Q37" s="12"/>
      <c r="R37" s="12"/>
      <c r="S37" s="12"/>
      <c r="T37" s="8"/>
      <c r="U37" s="8"/>
      <c r="V37" s="8"/>
      <c r="W37" s="8"/>
      <c r="X37" s="8"/>
    </row>
    <row r="38" spans="1:24" ht="15.75" customHeight="1" x14ac:dyDescent="0.2">
      <c r="A38" s="14">
        <v>36</v>
      </c>
      <c r="B38" s="14" t="s">
        <v>63</v>
      </c>
      <c r="C38" s="14" t="s">
        <v>65</v>
      </c>
      <c r="D38" s="14">
        <v>0</v>
      </c>
      <c r="E38" s="14">
        <v>0</v>
      </c>
      <c r="F38" s="14">
        <v>22.66</v>
      </c>
      <c r="G38" s="14">
        <v>0</v>
      </c>
      <c r="H38" s="28">
        <v>43089</v>
      </c>
      <c r="I38" s="28">
        <v>43092</v>
      </c>
      <c r="J38" s="14">
        <f t="shared" si="0"/>
        <v>3</v>
      </c>
      <c r="K38" s="12"/>
      <c r="L38" s="12"/>
      <c r="M38" s="12"/>
      <c r="N38" s="12"/>
      <c r="O38" s="12"/>
      <c r="P38" s="12"/>
      <c r="Q38" s="12"/>
      <c r="R38" s="12"/>
      <c r="S38" s="12"/>
      <c r="T38" s="8"/>
      <c r="U38" s="8"/>
      <c r="V38" s="8"/>
      <c r="W38" s="8"/>
      <c r="X38" s="8"/>
    </row>
    <row r="39" spans="1:24" ht="15.75" customHeight="1" x14ac:dyDescent="0.2">
      <c r="A39" s="14">
        <v>37</v>
      </c>
      <c r="B39" s="14" t="s">
        <v>66</v>
      </c>
      <c r="C39" s="14" t="s">
        <v>67</v>
      </c>
      <c r="D39" s="14">
        <v>0</v>
      </c>
      <c r="E39" s="14">
        <v>0</v>
      </c>
      <c r="F39" s="14">
        <v>22.59</v>
      </c>
      <c r="G39" s="14">
        <v>0</v>
      </c>
      <c r="H39" s="28">
        <v>43081</v>
      </c>
      <c r="I39" s="28">
        <v>43088</v>
      </c>
      <c r="J39" s="14">
        <f t="shared" si="0"/>
        <v>7</v>
      </c>
      <c r="K39" s="12"/>
      <c r="L39" s="12"/>
      <c r="M39" s="12"/>
      <c r="N39" s="12"/>
      <c r="O39" s="12"/>
      <c r="P39" s="12"/>
      <c r="Q39" s="12"/>
      <c r="R39" s="12"/>
      <c r="S39" s="12"/>
      <c r="T39" s="8"/>
      <c r="U39" s="8"/>
      <c r="V39" s="8"/>
      <c r="W39" s="8"/>
      <c r="X39" s="8"/>
    </row>
    <row r="40" spans="1:24" ht="15.75" customHeight="1" x14ac:dyDescent="0.2">
      <c r="A40" s="14">
        <v>38</v>
      </c>
      <c r="B40" s="14" t="s">
        <v>66</v>
      </c>
      <c r="C40" s="14" t="s">
        <v>68</v>
      </c>
      <c r="D40" s="14">
        <v>0</v>
      </c>
      <c r="E40" s="14">
        <v>0</v>
      </c>
      <c r="F40" s="14">
        <v>21.55</v>
      </c>
      <c r="G40" s="14">
        <v>1.88</v>
      </c>
      <c r="H40" s="28">
        <v>43090</v>
      </c>
      <c r="I40" s="28">
        <v>43099</v>
      </c>
      <c r="J40" s="14">
        <f t="shared" si="0"/>
        <v>9</v>
      </c>
      <c r="K40" s="12"/>
      <c r="L40" s="12"/>
      <c r="M40" s="12"/>
      <c r="N40" s="12"/>
      <c r="O40" s="12"/>
      <c r="P40" s="12"/>
      <c r="Q40" s="12"/>
      <c r="R40" s="12"/>
      <c r="S40" s="12"/>
      <c r="T40" s="8"/>
      <c r="U40" s="8"/>
      <c r="V40" s="8"/>
      <c r="W40" s="8"/>
      <c r="X40" s="8"/>
    </row>
    <row r="41" spans="1:24" ht="15.75" customHeight="1" x14ac:dyDescent="0.2">
      <c r="A41" s="14">
        <v>39</v>
      </c>
      <c r="B41" s="14" t="s">
        <v>69</v>
      </c>
      <c r="C41" s="14" t="s">
        <v>70</v>
      </c>
      <c r="D41" s="14">
        <v>23.49</v>
      </c>
      <c r="E41" s="14">
        <v>0</v>
      </c>
      <c r="F41" s="14">
        <v>0</v>
      </c>
      <c r="G41" s="14">
        <v>0</v>
      </c>
      <c r="H41" s="28">
        <v>43097</v>
      </c>
      <c r="I41" s="28">
        <v>43099</v>
      </c>
      <c r="J41" s="14">
        <f t="shared" si="0"/>
        <v>2</v>
      </c>
      <c r="K41" s="12"/>
      <c r="L41" s="12"/>
      <c r="M41" s="12"/>
      <c r="N41" s="12"/>
      <c r="O41" s="12"/>
      <c r="P41" s="12"/>
      <c r="Q41" s="12"/>
      <c r="R41" s="12"/>
      <c r="S41" s="12"/>
      <c r="T41" s="8"/>
      <c r="U41" s="8"/>
      <c r="V41" s="8"/>
      <c r="W41" s="8"/>
      <c r="X41" s="8"/>
    </row>
    <row r="42" spans="1:24" ht="15.75" customHeight="1" x14ac:dyDescent="0.2">
      <c r="A42" s="14">
        <v>40</v>
      </c>
      <c r="B42" s="14" t="s">
        <v>69</v>
      </c>
      <c r="C42" s="14" t="s">
        <v>71</v>
      </c>
      <c r="D42" s="14">
        <v>0</v>
      </c>
      <c r="E42" s="14">
        <v>0</v>
      </c>
      <c r="F42" s="14">
        <v>23.31</v>
      </c>
      <c r="G42" s="14">
        <v>0</v>
      </c>
      <c r="H42" s="28">
        <v>43074</v>
      </c>
      <c r="I42" s="28">
        <v>43081</v>
      </c>
      <c r="J42" s="14">
        <f t="shared" si="0"/>
        <v>7</v>
      </c>
      <c r="K42" s="12"/>
      <c r="L42" s="12"/>
      <c r="M42" s="12"/>
      <c r="N42" s="12"/>
      <c r="O42" s="12"/>
      <c r="P42" s="12"/>
      <c r="Q42" s="12"/>
      <c r="R42" s="12"/>
      <c r="S42" s="12"/>
      <c r="T42" s="8"/>
      <c r="U42" s="8"/>
      <c r="V42" s="8"/>
      <c r="W42" s="8"/>
      <c r="X42" s="8"/>
    </row>
    <row r="43" spans="1:24" ht="15.75" customHeight="1" x14ac:dyDescent="0.2">
      <c r="A43" s="14">
        <v>41</v>
      </c>
      <c r="B43" s="14" t="s">
        <v>72</v>
      </c>
      <c r="C43" s="14" t="s">
        <v>73</v>
      </c>
      <c r="D43" s="14">
        <v>0</v>
      </c>
      <c r="E43" s="14">
        <v>0</v>
      </c>
      <c r="F43" s="14">
        <v>24.07</v>
      </c>
      <c r="G43" s="14">
        <v>0</v>
      </c>
      <c r="H43" s="28">
        <v>43097</v>
      </c>
      <c r="I43" s="28">
        <v>43100</v>
      </c>
      <c r="J43" s="14">
        <f t="shared" si="0"/>
        <v>3</v>
      </c>
      <c r="K43" s="12"/>
      <c r="L43" s="12"/>
      <c r="M43" s="12"/>
      <c r="N43" s="12"/>
      <c r="O43" s="12"/>
      <c r="P43" s="12"/>
      <c r="Q43" s="12"/>
      <c r="R43" s="12"/>
      <c r="S43" s="12"/>
      <c r="T43" s="8"/>
      <c r="U43" s="8"/>
      <c r="V43" s="8"/>
      <c r="W43" s="8"/>
      <c r="X43" s="8"/>
    </row>
    <row r="44" spans="1:24" ht="15.75" customHeight="1" x14ac:dyDescent="0.2">
      <c r="A44" s="14">
        <v>42</v>
      </c>
      <c r="B44" s="14" t="s">
        <v>72</v>
      </c>
      <c r="C44" s="14" t="s">
        <v>74</v>
      </c>
      <c r="D44" s="14">
        <v>0</v>
      </c>
      <c r="E44" s="14">
        <v>0</v>
      </c>
      <c r="F44" s="14">
        <v>21.28</v>
      </c>
      <c r="G44" s="14">
        <v>3.12</v>
      </c>
      <c r="H44" s="28">
        <v>43076</v>
      </c>
      <c r="I44" s="28">
        <v>43085</v>
      </c>
      <c r="J44" s="14">
        <f t="shared" si="0"/>
        <v>9</v>
      </c>
      <c r="K44" s="12"/>
      <c r="L44" s="12"/>
      <c r="M44" s="12"/>
      <c r="N44" s="12"/>
      <c r="O44" s="12"/>
      <c r="P44" s="12"/>
      <c r="Q44" s="12"/>
      <c r="R44" s="12"/>
      <c r="S44" s="12"/>
      <c r="T44" s="8"/>
      <c r="U44" s="8"/>
      <c r="V44" s="8"/>
      <c r="W44" s="8"/>
      <c r="X44" s="8"/>
    </row>
    <row r="45" spans="1:24" ht="15.75" customHeight="1" x14ac:dyDescent="0.2">
      <c r="A45" s="14">
        <v>43</v>
      </c>
      <c r="B45" s="14" t="s">
        <v>75</v>
      </c>
      <c r="C45" s="14" t="s">
        <v>37</v>
      </c>
      <c r="D45" s="14">
        <v>0</v>
      </c>
      <c r="E45" s="14">
        <v>0</v>
      </c>
      <c r="F45" s="14">
        <v>24.79</v>
      </c>
      <c r="G45" s="14">
        <v>0</v>
      </c>
      <c r="H45" s="28">
        <v>43070</v>
      </c>
      <c r="I45" s="28">
        <v>43071</v>
      </c>
      <c r="J45" s="14">
        <f t="shared" si="0"/>
        <v>1</v>
      </c>
      <c r="K45" s="12"/>
      <c r="L45" s="12"/>
      <c r="M45" s="12"/>
      <c r="N45" s="12"/>
      <c r="O45" s="12"/>
      <c r="P45" s="12"/>
      <c r="Q45" s="12"/>
      <c r="R45" s="12"/>
      <c r="S45" s="12"/>
      <c r="T45" s="8"/>
      <c r="U45" s="8"/>
      <c r="V45" s="8"/>
      <c r="W45" s="8"/>
      <c r="X45" s="8"/>
    </row>
    <row r="46" spans="1:24" ht="15.75" customHeight="1" x14ac:dyDescent="0.2">
      <c r="A46" s="14">
        <v>44</v>
      </c>
      <c r="B46" s="14" t="s">
        <v>76</v>
      </c>
      <c r="C46" s="14" t="s">
        <v>77</v>
      </c>
      <c r="D46" s="14">
        <v>0</v>
      </c>
      <c r="E46" s="14">
        <v>25.07</v>
      </c>
      <c r="F46" s="14">
        <v>0</v>
      </c>
      <c r="G46" s="14">
        <v>0</v>
      </c>
      <c r="H46" s="28">
        <v>43090</v>
      </c>
      <c r="I46" s="28">
        <v>43100</v>
      </c>
      <c r="J46" s="14">
        <f t="shared" si="0"/>
        <v>10</v>
      </c>
      <c r="K46" s="12"/>
      <c r="L46" s="12"/>
      <c r="M46" s="12"/>
      <c r="N46" s="12"/>
      <c r="O46" s="12"/>
      <c r="P46" s="12"/>
      <c r="Q46" s="12"/>
      <c r="R46" s="12"/>
      <c r="S46" s="12"/>
      <c r="T46" s="8"/>
      <c r="U46" s="8"/>
      <c r="V46" s="8"/>
      <c r="W46" s="8"/>
      <c r="X46" s="8"/>
    </row>
    <row r="47" spans="1:24" ht="15.75" customHeight="1" x14ac:dyDescent="0.2">
      <c r="A47" s="14">
        <v>45</v>
      </c>
      <c r="B47" s="14" t="s">
        <v>35</v>
      </c>
      <c r="C47" s="14" t="s">
        <v>78</v>
      </c>
      <c r="D47" s="14">
        <v>0</v>
      </c>
      <c r="E47" s="14">
        <v>0</v>
      </c>
      <c r="F47" s="14">
        <v>24.83</v>
      </c>
      <c r="G47" s="14">
        <v>0</v>
      </c>
      <c r="H47" s="28">
        <v>43070</v>
      </c>
      <c r="I47" s="28">
        <v>43074</v>
      </c>
      <c r="J47" s="14">
        <f t="shared" si="0"/>
        <v>4</v>
      </c>
      <c r="K47" s="12"/>
      <c r="L47" s="12"/>
      <c r="M47" s="12"/>
      <c r="N47" s="12"/>
      <c r="O47" s="12"/>
      <c r="P47" s="12"/>
      <c r="Q47" s="12"/>
      <c r="R47" s="12"/>
      <c r="S47" s="12"/>
      <c r="T47" s="8"/>
      <c r="U47" s="8"/>
      <c r="V47" s="8"/>
      <c r="W47" s="8"/>
      <c r="X47" s="8"/>
    </row>
    <row r="48" spans="1:24" ht="15.75" customHeight="1" x14ac:dyDescent="0.2">
      <c r="A48" s="14">
        <v>46</v>
      </c>
      <c r="B48" s="14" t="s">
        <v>79</v>
      </c>
      <c r="C48" s="14" t="s">
        <v>80</v>
      </c>
      <c r="D48" s="14">
        <v>0</v>
      </c>
      <c r="E48" s="14">
        <v>0</v>
      </c>
      <c r="F48" s="14">
        <v>620.04</v>
      </c>
      <c r="G48" s="14">
        <v>0</v>
      </c>
      <c r="H48" s="28">
        <v>43076</v>
      </c>
      <c r="I48" s="28">
        <v>43091</v>
      </c>
      <c r="J48" s="14">
        <f t="shared" si="0"/>
        <v>15</v>
      </c>
      <c r="K48" s="12"/>
      <c r="L48" s="12"/>
      <c r="M48" s="12"/>
      <c r="N48" s="12"/>
      <c r="O48" s="12"/>
      <c r="P48" s="12"/>
      <c r="Q48" s="12"/>
      <c r="R48" s="12"/>
      <c r="S48" s="12"/>
      <c r="T48" s="8"/>
      <c r="U48" s="8"/>
      <c r="V48" s="8"/>
      <c r="W48" s="8"/>
      <c r="X48" s="8"/>
    </row>
    <row r="49" spans="1:24" ht="15.75" customHeight="1" x14ac:dyDescent="0.2">
      <c r="A49" s="14">
        <v>47</v>
      </c>
      <c r="B49" s="14" t="s">
        <v>81</v>
      </c>
      <c r="C49" s="14" t="s">
        <v>82</v>
      </c>
      <c r="D49" s="14">
        <v>0</v>
      </c>
      <c r="E49" s="14">
        <v>24.82</v>
      </c>
      <c r="F49" s="14">
        <v>0</v>
      </c>
      <c r="G49" s="14">
        <v>0</v>
      </c>
      <c r="H49" s="28">
        <v>43073</v>
      </c>
      <c r="I49" s="28">
        <v>43074</v>
      </c>
      <c r="J49" s="14">
        <f t="shared" si="0"/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8"/>
      <c r="U49" s="8"/>
      <c r="V49" s="8"/>
      <c r="W49" s="8"/>
      <c r="X49" s="8"/>
    </row>
    <row r="50" spans="1:24" ht="15.75" customHeight="1" x14ac:dyDescent="0.2">
      <c r="A50" s="14">
        <v>48</v>
      </c>
      <c r="B50" s="14" t="s">
        <v>81</v>
      </c>
      <c r="C50" s="14" t="s">
        <v>83</v>
      </c>
      <c r="D50" s="14">
        <v>0</v>
      </c>
      <c r="E50" s="14">
        <v>0</v>
      </c>
      <c r="F50" s="14">
        <v>25.52</v>
      </c>
      <c r="G50" s="14">
        <v>0</v>
      </c>
      <c r="H50" s="28">
        <v>43084</v>
      </c>
      <c r="I50" s="28">
        <v>43088</v>
      </c>
      <c r="J50" s="14">
        <f t="shared" si="0"/>
        <v>4</v>
      </c>
      <c r="K50" s="12"/>
      <c r="L50" s="12"/>
      <c r="M50" s="12"/>
      <c r="N50" s="12"/>
      <c r="O50" s="12"/>
      <c r="P50" s="12"/>
      <c r="Q50" s="12"/>
      <c r="R50" s="12"/>
      <c r="S50" s="12"/>
      <c r="T50" s="8"/>
      <c r="U50" s="8"/>
      <c r="V50" s="8"/>
      <c r="W50" s="8"/>
      <c r="X50" s="8"/>
    </row>
    <row r="51" spans="1:24" ht="15.75" customHeight="1" x14ac:dyDescent="0.2">
      <c r="A51" s="14">
        <v>49</v>
      </c>
      <c r="B51" s="14" t="s">
        <v>84</v>
      </c>
      <c r="C51" s="14" t="s">
        <v>85</v>
      </c>
      <c r="D51" s="14">
        <v>0</v>
      </c>
      <c r="E51" s="14">
        <v>0</v>
      </c>
      <c r="F51" s="14">
        <v>25.58</v>
      </c>
      <c r="G51" s="14">
        <v>0</v>
      </c>
      <c r="H51" s="28">
        <v>43081</v>
      </c>
      <c r="I51" s="28">
        <v>43086</v>
      </c>
      <c r="J51" s="14">
        <f t="shared" si="0"/>
        <v>5</v>
      </c>
      <c r="K51" s="12"/>
      <c r="L51" s="12"/>
      <c r="M51" s="12"/>
      <c r="N51" s="12"/>
      <c r="O51" s="12"/>
      <c r="P51" s="12"/>
      <c r="Q51" s="12"/>
      <c r="R51" s="12"/>
      <c r="S51" s="12"/>
      <c r="T51" s="8"/>
      <c r="U51" s="8"/>
      <c r="V51" s="8"/>
      <c r="W51" s="8"/>
      <c r="X51" s="8"/>
    </row>
    <row r="52" spans="1:24" ht="15.75" customHeight="1" x14ac:dyDescent="0.2">
      <c r="A52" s="14">
        <v>50</v>
      </c>
      <c r="B52" s="14" t="s">
        <v>84</v>
      </c>
      <c r="C52" s="14" t="s">
        <v>44</v>
      </c>
      <c r="D52" s="14">
        <v>0</v>
      </c>
      <c r="E52" s="14">
        <v>0</v>
      </c>
      <c r="F52" s="14">
        <v>25.93</v>
      </c>
      <c r="G52" s="14">
        <v>0</v>
      </c>
      <c r="H52" s="28">
        <v>43070</v>
      </c>
      <c r="I52" s="28">
        <v>43072</v>
      </c>
      <c r="J52" s="14">
        <f t="shared" si="0"/>
        <v>2</v>
      </c>
      <c r="K52" s="12"/>
      <c r="L52" s="12"/>
      <c r="M52" s="12"/>
      <c r="N52" s="12"/>
      <c r="O52" s="12"/>
      <c r="P52" s="12"/>
      <c r="Q52" s="12"/>
      <c r="R52" s="12"/>
      <c r="S52" s="12"/>
      <c r="T52" s="8"/>
      <c r="U52" s="8"/>
      <c r="V52" s="8"/>
      <c r="W52" s="8"/>
      <c r="X52" s="8"/>
    </row>
    <row r="53" spans="1:24" ht="15.75" customHeight="1" x14ac:dyDescent="0.2">
      <c r="A53" s="14">
        <v>51</v>
      </c>
      <c r="B53" s="14" t="s">
        <v>86</v>
      </c>
      <c r="C53" s="14" t="s">
        <v>87</v>
      </c>
      <c r="D53" s="14">
        <v>0</v>
      </c>
      <c r="E53" s="14">
        <v>0</v>
      </c>
      <c r="F53" s="14">
        <v>26.13</v>
      </c>
      <c r="G53" s="14">
        <v>0</v>
      </c>
      <c r="H53" s="28">
        <v>43077</v>
      </c>
      <c r="I53" s="28">
        <v>43080</v>
      </c>
      <c r="J53" s="14">
        <f t="shared" si="0"/>
        <v>3</v>
      </c>
      <c r="K53" s="12"/>
      <c r="L53" s="12"/>
      <c r="M53" s="12"/>
      <c r="N53" s="12"/>
      <c r="O53" s="12"/>
      <c r="P53" s="12"/>
      <c r="Q53" s="12"/>
      <c r="R53" s="12"/>
      <c r="S53" s="12"/>
      <c r="T53" s="8"/>
      <c r="U53" s="8"/>
      <c r="V53" s="8"/>
      <c r="W53" s="8"/>
      <c r="X53" s="8"/>
    </row>
    <row r="54" spans="1:24" ht="15.75" customHeight="1" x14ac:dyDescent="0.2">
      <c r="A54" s="14">
        <v>52</v>
      </c>
      <c r="B54" s="14" t="s">
        <v>86</v>
      </c>
      <c r="C54" s="14" t="s">
        <v>88</v>
      </c>
      <c r="D54" s="14">
        <v>0</v>
      </c>
      <c r="E54" s="14">
        <v>0</v>
      </c>
      <c r="F54" s="14">
        <v>26.45</v>
      </c>
      <c r="G54" s="14">
        <v>0</v>
      </c>
      <c r="H54" s="28">
        <v>43082</v>
      </c>
      <c r="I54" s="28">
        <v>43086</v>
      </c>
      <c r="J54" s="14">
        <f t="shared" si="0"/>
        <v>4</v>
      </c>
      <c r="K54" s="12"/>
      <c r="L54" s="12"/>
      <c r="M54" s="12"/>
      <c r="N54" s="12"/>
      <c r="O54" s="12"/>
      <c r="P54" s="12"/>
      <c r="Q54" s="12"/>
      <c r="R54" s="12"/>
      <c r="S54" s="12"/>
      <c r="T54" s="8"/>
      <c r="U54" s="8"/>
      <c r="V54" s="8"/>
      <c r="W54" s="8"/>
      <c r="X54" s="8"/>
    </row>
    <row r="55" spans="1:24" ht="15.75" customHeight="1" x14ac:dyDescent="0.2">
      <c r="A55" s="14">
        <v>53</v>
      </c>
      <c r="B55" s="14" t="s">
        <v>89</v>
      </c>
      <c r="C55" s="14" t="s">
        <v>90</v>
      </c>
      <c r="D55" s="14">
        <v>0</v>
      </c>
      <c r="E55" s="14">
        <v>0</v>
      </c>
      <c r="F55" s="14">
        <v>26.4</v>
      </c>
      <c r="G55" s="14">
        <v>0</v>
      </c>
      <c r="H55" s="28">
        <v>43075</v>
      </c>
      <c r="I55" s="28">
        <v>43082</v>
      </c>
      <c r="J55" s="14">
        <f t="shared" si="0"/>
        <v>7</v>
      </c>
      <c r="K55" s="12"/>
      <c r="L55" s="12"/>
      <c r="M55" s="12"/>
      <c r="N55" s="12"/>
      <c r="O55" s="12"/>
      <c r="P55" s="12"/>
      <c r="Q55" s="12"/>
      <c r="R55" s="12"/>
      <c r="S55" s="12"/>
      <c r="T55" s="8"/>
      <c r="U55" s="8"/>
      <c r="V55" s="8"/>
      <c r="W55" s="8"/>
      <c r="X55" s="8"/>
    </row>
    <row r="56" spans="1:24" ht="15.75" customHeight="1" x14ac:dyDescent="0.2">
      <c r="A56" s="14">
        <v>54</v>
      </c>
      <c r="B56" s="14" t="s">
        <v>89</v>
      </c>
      <c r="C56" s="14" t="s">
        <v>91</v>
      </c>
      <c r="D56" s="14">
        <v>0</v>
      </c>
      <c r="E56" s="14">
        <v>0</v>
      </c>
      <c r="F56" s="14">
        <v>26.82</v>
      </c>
      <c r="G56" s="14">
        <v>0</v>
      </c>
      <c r="H56" s="28">
        <v>43085</v>
      </c>
      <c r="I56" s="28">
        <v>43085</v>
      </c>
      <c r="J56" s="14">
        <f t="shared" si="0"/>
        <v>0</v>
      </c>
      <c r="K56" s="12"/>
      <c r="L56" s="12"/>
      <c r="M56" s="12"/>
      <c r="N56" s="12"/>
      <c r="O56" s="12"/>
      <c r="P56" s="12"/>
      <c r="Q56" s="12"/>
      <c r="R56" s="12"/>
      <c r="S56" s="12"/>
      <c r="T56" s="8"/>
      <c r="U56" s="8"/>
      <c r="V56" s="8"/>
      <c r="W56" s="8"/>
      <c r="X56" s="8"/>
    </row>
    <row r="57" spans="1:24" ht="15.75" customHeight="1" x14ac:dyDescent="0.2">
      <c r="A57" s="14">
        <v>55</v>
      </c>
      <c r="B57" s="14" t="s">
        <v>92</v>
      </c>
      <c r="C57" s="14" t="s">
        <v>49</v>
      </c>
      <c r="D57" s="14">
        <v>0</v>
      </c>
      <c r="E57" s="14">
        <v>0</v>
      </c>
      <c r="F57" s="14">
        <v>26.78</v>
      </c>
      <c r="G57" s="14">
        <v>0</v>
      </c>
      <c r="H57" s="28">
        <v>43070</v>
      </c>
      <c r="I57" s="28">
        <v>43073</v>
      </c>
      <c r="J57" s="14">
        <f t="shared" si="0"/>
        <v>3</v>
      </c>
      <c r="K57" s="12"/>
      <c r="L57" s="12"/>
      <c r="M57" s="12"/>
      <c r="N57" s="12"/>
      <c r="O57" s="12"/>
      <c r="P57" s="12"/>
      <c r="Q57" s="12"/>
      <c r="R57" s="12"/>
      <c r="S57" s="12"/>
      <c r="T57" s="8"/>
      <c r="U57" s="8"/>
      <c r="V57" s="8"/>
      <c r="W57" s="8"/>
      <c r="X57" s="8"/>
    </row>
    <row r="58" spans="1:24" ht="15.75" customHeight="1" x14ac:dyDescent="0.2">
      <c r="A58" s="14">
        <v>56</v>
      </c>
      <c r="B58" s="14" t="s">
        <v>92</v>
      </c>
      <c r="C58" s="14" t="s">
        <v>93</v>
      </c>
      <c r="D58" s="14">
        <v>0</v>
      </c>
      <c r="E58" s="14">
        <v>27.89</v>
      </c>
      <c r="F58" s="14">
        <v>0</v>
      </c>
      <c r="G58" s="14">
        <v>0</v>
      </c>
      <c r="H58" s="28">
        <v>43080</v>
      </c>
      <c r="I58" s="28">
        <v>43082</v>
      </c>
      <c r="J58" s="14">
        <f t="shared" si="0"/>
        <v>2</v>
      </c>
      <c r="K58" s="12"/>
      <c r="L58" s="12"/>
      <c r="M58" s="12"/>
      <c r="N58" s="12"/>
      <c r="O58" s="12"/>
      <c r="P58" s="12"/>
      <c r="Q58" s="12"/>
      <c r="R58" s="12"/>
      <c r="S58" s="12"/>
      <c r="T58" s="8"/>
      <c r="U58" s="8"/>
      <c r="V58" s="8"/>
      <c r="W58" s="8"/>
      <c r="X58" s="8"/>
    </row>
    <row r="59" spans="1:24" ht="15.75" customHeight="1" x14ac:dyDescent="0.2">
      <c r="A59" s="14">
        <v>57</v>
      </c>
      <c r="B59" s="14" t="s">
        <v>94</v>
      </c>
      <c r="C59" s="14" t="s">
        <v>95</v>
      </c>
      <c r="D59" s="14">
        <v>0</v>
      </c>
      <c r="E59" s="14">
        <v>0</v>
      </c>
      <c r="F59" s="14">
        <v>28.96</v>
      </c>
      <c r="G59" s="14">
        <v>0</v>
      </c>
      <c r="H59" s="28">
        <v>43090</v>
      </c>
      <c r="I59" s="28">
        <v>43095</v>
      </c>
      <c r="J59" s="14">
        <f t="shared" si="0"/>
        <v>5</v>
      </c>
      <c r="K59" s="12"/>
      <c r="L59" s="12"/>
      <c r="M59" s="12"/>
      <c r="N59" s="12"/>
      <c r="O59" s="12"/>
      <c r="P59" s="12"/>
      <c r="Q59" s="12"/>
      <c r="R59" s="12"/>
      <c r="S59" s="12"/>
      <c r="T59" s="8"/>
      <c r="U59" s="8"/>
      <c r="V59" s="8"/>
      <c r="W59" s="8"/>
      <c r="X59" s="8"/>
    </row>
    <row r="60" spans="1:24" ht="15.75" customHeight="1" x14ac:dyDescent="0.2">
      <c r="A60" s="14">
        <v>58</v>
      </c>
      <c r="B60" s="14" t="s">
        <v>94</v>
      </c>
      <c r="C60" s="14" t="s">
        <v>55</v>
      </c>
      <c r="D60" s="14">
        <v>0</v>
      </c>
      <c r="E60" s="14">
        <v>0</v>
      </c>
      <c r="F60" s="14">
        <v>27.32</v>
      </c>
      <c r="G60" s="14">
        <v>1.88</v>
      </c>
      <c r="H60" s="28">
        <v>43070</v>
      </c>
      <c r="I60" s="28">
        <v>43099</v>
      </c>
      <c r="J60" s="14">
        <f t="shared" si="0"/>
        <v>29</v>
      </c>
      <c r="K60" s="12"/>
      <c r="L60" s="12"/>
      <c r="M60" s="12"/>
      <c r="N60" s="12"/>
      <c r="O60" s="12"/>
      <c r="P60" s="12"/>
      <c r="Q60" s="12"/>
      <c r="R60" s="12"/>
      <c r="S60" s="12"/>
      <c r="T60" s="8"/>
      <c r="U60" s="8"/>
      <c r="V60" s="8"/>
      <c r="W60" s="8"/>
      <c r="X60" s="8"/>
    </row>
    <row r="61" spans="1:24" ht="15.75" customHeight="1" x14ac:dyDescent="0.2">
      <c r="A61" s="14">
        <v>59</v>
      </c>
      <c r="B61" s="14" t="s">
        <v>96</v>
      </c>
      <c r="C61" s="14" t="s">
        <v>97</v>
      </c>
      <c r="D61" s="14">
        <v>0</v>
      </c>
      <c r="E61" s="14">
        <v>0</v>
      </c>
      <c r="F61" s="14">
        <v>29.77</v>
      </c>
      <c r="G61" s="14">
        <v>0</v>
      </c>
      <c r="H61" s="28">
        <v>43079</v>
      </c>
      <c r="I61" s="28">
        <v>43081</v>
      </c>
      <c r="J61" s="14">
        <f t="shared" si="0"/>
        <v>2</v>
      </c>
      <c r="K61" s="12"/>
      <c r="L61" s="12"/>
      <c r="M61" s="12"/>
      <c r="N61" s="12"/>
      <c r="O61" s="12"/>
      <c r="P61" s="12"/>
      <c r="Q61" s="12"/>
      <c r="R61" s="12"/>
      <c r="S61" s="12"/>
      <c r="T61" s="8"/>
      <c r="U61" s="8"/>
      <c r="V61" s="8"/>
      <c r="W61" s="8"/>
      <c r="X61" s="8"/>
    </row>
    <row r="62" spans="1:24" ht="15.75" customHeight="1" x14ac:dyDescent="0.2">
      <c r="A62" s="14">
        <v>60</v>
      </c>
      <c r="B62" s="14" t="s">
        <v>96</v>
      </c>
      <c r="C62" s="14" t="s">
        <v>98</v>
      </c>
      <c r="D62" s="14">
        <v>0</v>
      </c>
      <c r="E62" s="14">
        <v>0</v>
      </c>
      <c r="F62" s="14">
        <v>30.21</v>
      </c>
      <c r="G62" s="14">
        <v>0</v>
      </c>
      <c r="H62" s="28">
        <v>43072</v>
      </c>
      <c r="I62" s="28">
        <v>43078</v>
      </c>
      <c r="J62" s="14">
        <f t="shared" si="0"/>
        <v>6</v>
      </c>
      <c r="K62" s="12"/>
      <c r="L62" s="12"/>
      <c r="M62" s="12"/>
      <c r="N62" s="12"/>
      <c r="O62" s="12"/>
      <c r="P62" s="12"/>
      <c r="Q62" s="12"/>
      <c r="R62" s="12"/>
      <c r="S62" s="12"/>
      <c r="T62" s="8"/>
      <c r="U62" s="8"/>
      <c r="V62" s="8"/>
      <c r="W62" s="8"/>
      <c r="X62" s="8"/>
    </row>
    <row r="63" spans="1:24" ht="15.75" customHeight="1" x14ac:dyDescent="0.2">
      <c r="A63" s="14">
        <v>61</v>
      </c>
      <c r="B63" s="14" t="s">
        <v>99</v>
      </c>
      <c r="C63" s="14" t="s">
        <v>100</v>
      </c>
      <c r="D63" s="14">
        <v>455.26</v>
      </c>
      <c r="E63" s="14">
        <v>0</v>
      </c>
      <c r="F63" s="14">
        <v>0</v>
      </c>
      <c r="G63" s="14">
        <v>0</v>
      </c>
      <c r="H63" s="28">
        <v>43076</v>
      </c>
      <c r="I63" s="28">
        <v>43092</v>
      </c>
      <c r="J63" s="14">
        <f t="shared" si="0"/>
        <v>16</v>
      </c>
      <c r="K63" s="12"/>
      <c r="L63" s="12"/>
      <c r="M63" s="12"/>
      <c r="N63" s="12"/>
      <c r="O63" s="12"/>
      <c r="P63" s="12"/>
      <c r="Q63" s="12"/>
      <c r="R63" s="12"/>
      <c r="S63" s="12"/>
      <c r="T63" s="8"/>
      <c r="U63" s="8"/>
      <c r="V63" s="8"/>
      <c r="W63" s="8"/>
      <c r="X63" s="8"/>
    </row>
    <row r="64" spans="1:24" ht="15.75" customHeight="1" x14ac:dyDescent="0.2">
      <c r="A64" s="14">
        <v>62</v>
      </c>
      <c r="B64" s="14" t="s">
        <v>99</v>
      </c>
      <c r="C64" s="14" t="s">
        <v>101</v>
      </c>
      <c r="D64" s="14">
        <v>0</v>
      </c>
      <c r="E64" s="14">
        <v>0</v>
      </c>
      <c r="F64" s="14">
        <v>31.02</v>
      </c>
      <c r="G64" s="14">
        <v>0</v>
      </c>
      <c r="H64" s="28">
        <v>43070</v>
      </c>
      <c r="I64" s="28">
        <v>43086</v>
      </c>
      <c r="J64" s="14">
        <f t="shared" si="0"/>
        <v>16</v>
      </c>
      <c r="K64" s="12"/>
      <c r="L64" s="12"/>
      <c r="M64" s="12"/>
      <c r="N64" s="12"/>
      <c r="O64" s="12"/>
      <c r="P64" s="12"/>
      <c r="Q64" s="12"/>
      <c r="R64" s="12"/>
      <c r="S64" s="12"/>
      <c r="T64" s="8"/>
      <c r="U64" s="8"/>
      <c r="V64" s="8"/>
      <c r="W64" s="8"/>
      <c r="X64" s="8"/>
    </row>
    <row r="65" spans="1:24" ht="15.75" customHeight="1" x14ac:dyDescent="0.2">
      <c r="A65" s="14">
        <v>63</v>
      </c>
      <c r="B65" s="14" t="s">
        <v>102</v>
      </c>
      <c r="C65" s="14" t="s">
        <v>103</v>
      </c>
      <c r="D65" s="14">
        <v>0</v>
      </c>
      <c r="E65" s="14">
        <v>0</v>
      </c>
      <c r="F65" s="14">
        <v>32.49</v>
      </c>
      <c r="G65" s="14">
        <v>0</v>
      </c>
      <c r="H65" s="28">
        <v>43090</v>
      </c>
      <c r="I65" s="28">
        <v>43097</v>
      </c>
      <c r="J65" s="14">
        <f t="shared" si="0"/>
        <v>7</v>
      </c>
      <c r="K65" s="12"/>
      <c r="L65" s="12"/>
      <c r="M65" s="12"/>
      <c r="N65" s="12"/>
      <c r="O65" s="12"/>
      <c r="P65" s="12"/>
      <c r="Q65" s="12"/>
      <c r="R65" s="12"/>
      <c r="S65" s="12"/>
      <c r="T65" s="8"/>
      <c r="U65" s="8"/>
      <c r="V65" s="8"/>
      <c r="W65" s="8"/>
      <c r="X65" s="8"/>
    </row>
    <row r="66" spans="1:24" ht="15.75" customHeight="1" x14ac:dyDescent="0.2">
      <c r="A66" s="14">
        <v>64</v>
      </c>
      <c r="B66" s="14" t="s">
        <v>102</v>
      </c>
      <c r="C66" s="14" t="s">
        <v>78</v>
      </c>
      <c r="D66" s="14">
        <v>32.9</v>
      </c>
      <c r="E66" s="14">
        <v>0</v>
      </c>
      <c r="F66" s="14">
        <v>0</v>
      </c>
      <c r="G66" s="14">
        <v>0</v>
      </c>
      <c r="H66" s="28">
        <v>43070</v>
      </c>
      <c r="I66" s="28">
        <v>43074</v>
      </c>
      <c r="J66" s="14">
        <f t="shared" si="0"/>
        <v>4</v>
      </c>
      <c r="K66" s="12"/>
      <c r="L66" s="12"/>
      <c r="M66" s="12"/>
      <c r="N66" s="12"/>
      <c r="O66" s="12"/>
      <c r="P66" s="12"/>
      <c r="Q66" s="12"/>
      <c r="R66" s="12"/>
      <c r="S66" s="12"/>
      <c r="T66" s="8"/>
      <c r="U66" s="8"/>
      <c r="V66" s="8"/>
      <c r="W66" s="8"/>
      <c r="X66" s="8"/>
    </row>
    <row r="67" spans="1:24" ht="15.75" customHeight="1" x14ac:dyDescent="0.2">
      <c r="A67" s="14">
        <v>65</v>
      </c>
      <c r="B67" s="14" t="s">
        <v>104</v>
      </c>
      <c r="C67" s="14" t="s">
        <v>44</v>
      </c>
      <c r="D67" s="14">
        <v>0</v>
      </c>
      <c r="E67" s="14">
        <v>0</v>
      </c>
      <c r="F67" s="14">
        <v>33.08</v>
      </c>
      <c r="G67" s="14">
        <v>0</v>
      </c>
      <c r="H67" s="28">
        <v>43070</v>
      </c>
      <c r="I67" s="28">
        <v>43072</v>
      </c>
      <c r="J67" s="14">
        <f t="shared" si="0"/>
        <v>2</v>
      </c>
      <c r="K67" s="12"/>
      <c r="L67" s="12"/>
      <c r="M67" s="12"/>
      <c r="N67" s="12"/>
      <c r="O67" s="12"/>
      <c r="P67" s="12"/>
      <c r="Q67" s="12"/>
      <c r="R67" s="12"/>
      <c r="S67" s="12"/>
      <c r="T67" s="8"/>
      <c r="U67" s="8"/>
      <c r="V67" s="8"/>
      <c r="W67" s="8"/>
      <c r="X67" s="8"/>
    </row>
    <row r="68" spans="1:24" ht="15.75" customHeight="1" x14ac:dyDescent="0.2">
      <c r="A68" s="14">
        <v>66</v>
      </c>
      <c r="B68" s="14" t="s">
        <v>104</v>
      </c>
      <c r="C68" s="14" t="s">
        <v>105</v>
      </c>
      <c r="D68" s="14">
        <v>0</v>
      </c>
      <c r="E68" s="14">
        <v>0</v>
      </c>
      <c r="F68" s="14">
        <v>34.119999999999997</v>
      </c>
      <c r="G68" s="14">
        <v>0</v>
      </c>
      <c r="H68" s="28">
        <v>43076</v>
      </c>
      <c r="I68" s="28">
        <v>43088</v>
      </c>
      <c r="J68" s="14">
        <f t="shared" ref="J68:J131" si="1">I68-H68</f>
        <v>12</v>
      </c>
      <c r="K68" s="12"/>
      <c r="L68" s="12"/>
      <c r="M68" s="12"/>
      <c r="N68" s="12"/>
      <c r="O68" s="12"/>
      <c r="P68" s="12"/>
      <c r="Q68" s="12"/>
      <c r="R68" s="12"/>
      <c r="S68" s="12"/>
      <c r="T68" s="8"/>
      <c r="U68" s="8"/>
      <c r="V68" s="8"/>
      <c r="W68" s="8"/>
      <c r="X68" s="8"/>
    </row>
    <row r="69" spans="1:24" ht="15.75" customHeight="1" x14ac:dyDescent="0.2">
      <c r="A69" s="14">
        <v>67</v>
      </c>
      <c r="B69" s="14" t="s">
        <v>106</v>
      </c>
      <c r="C69" s="14" t="s">
        <v>107</v>
      </c>
      <c r="D69" s="14">
        <v>0</v>
      </c>
      <c r="E69" s="14">
        <v>0</v>
      </c>
      <c r="F69" s="14">
        <v>35.22</v>
      </c>
      <c r="G69" s="14">
        <v>0</v>
      </c>
      <c r="H69" s="28">
        <v>43073</v>
      </c>
      <c r="I69" s="28">
        <v>43099</v>
      </c>
      <c r="J69" s="14">
        <f t="shared" si="1"/>
        <v>26</v>
      </c>
      <c r="K69" s="12"/>
      <c r="L69" s="12"/>
      <c r="M69" s="12"/>
      <c r="N69" s="12"/>
      <c r="O69" s="12"/>
      <c r="P69" s="12"/>
      <c r="Q69" s="12"/>
      <c r="R69" s="12"/>
      <c r="S69" s="12"/>
      <c r="T69" s="8"/>
      <c r="U69" s="8"/>
      <c r="V69" s="8"/>
      <c r="W69" s="8"/>
      <c r="X69" s="8"/>
    </row>
    <row r="70" spans="1:24" ht="15.75" customHeight="1" x14ac:dyDescent="0.2">
      <c r="A70" s="14">
        <v>68</v>
      </c>
      <c r="B70" s="14" t="s">
        <v>106</v>
      </c>
      <c r="C70" s="14" t="s">
        <v>44</v>
      </c>
      <c r="D70" s="14">
        <v>0</v>
      </c>
      <c r="E70" s="14">
        <v>35.299999999999997</v>
      </c>
      <c r="F70" s="14">
        <v>0</v>
      </c>
      <c r="G70" s="14">
        <v>0</v>
      </c>
      <c r="H70" s="28">
        <v>43070</v>
      </c>
      <c r="I70" s="28">
        <v>43072</v>
      </c>
      <c r="J70" s="14">
        <f t="shared" si="1"/>
        <v>2</v>
      </c>
      <c r="K70" s="12"/>
      <c r="L70" s="12"/>
      <c r="M70" s="12"/>
      <c r="N70" s="12"/>
      <c r="O70" s="12"/>
      <c r="P70" s="12"/>
      <c r="Q70" s="12"/>
      <c r="R70" s="12"/>
      <c r="S70" s="12"/>
      <c r="T70" s="8"/>
      <c r="U70" s="8"/>
      <c r="V70" s="8"/>
      <c r="W70" s="8"/>
      <c r="X70" s="8"/>
    </row>
    <row r="71" spans="1:24" ht="15.75" customHeight="1" x14ac:dyDescent="0.2">
      <c r="A71" s="14">
        <v>69</v>
      </c>
      <c r="B71" s="14" t="s">
        <v>108</v>
      </c>
      <c r="C71" s="14" t="s">
        <v>109</v>
      </c>
      <c r="D71" s="14">
        <v>0</v>
      </c>
      <c r="E71" s="14">
        <v>0</v>
      </c>
      <c r="F71" s="14">
        <v>36.97</v>
      </c>
      <c r="G71" s="14">
        <v>0</v>
      </c>
      <c r="H71" s="28">
        <v>43070</v>
      </c>
      <c r="I71" s="28">
        <v>43084</v>
      </c>
      <c r="J71" s="14">
        <f t="shared" si="1"/>
        <v>14</v>
      </c>
      <c r="K71" s="12"/>
      <c r="L71" s="12"/>
      <c r="M71" s="12"/>
      <c r="N71" s="12"/>
      <c r="O71" s="12"/>
      <c r="P71" s="12"/>
      <c r="Q71" s="12"/>
      <c r="R71" s="12"/>
      <c r="S71" s="12"/>
      <c r="T71" s="8"/>
      <c r="U71" s="8"/>
      <c r="V71" s="8"/>
      <c r="W71" s="8"/>
      <c r="X71" s="8"/>
    </row>
    <row r="72" spans="1:24" ht="15.75" customHeight="1" x14ac:dyDescent="0.2">
      <c r="A72" s="14">
        <v>70</v>
      </c>
      <c r="B72" s="14" t="s">
        <v>108</v>
      </c>
      <c r="C72" s="14" t="s">
        <v>110</v>
      </c>
      <c r="D72" s="14">
        <v>0</v>
      </c>
      <c r="E72" s="14">
        <v>0</v>
      </c>
      <c r="F72" s="14">
        <v>37.68</v>
      </c>
      <c r="G72" s="14">
        <v>0</v>
      </c>
      <c r="H72" s="28">
        <v>43081</v>
      </c>
      <c r="I72" s="28">
        <v>43087</v>
      </c>
      <c r="J72" s="14">
        <f t="shared" si="1"/>
        <v>6</v>
      </c>
      <c r="K72" s="12"/>
      <c r="L72" s="12"/>
      <c r="M72" s="12"/>
      <c r="N72" s="12"/>
      <c r="O72" s="12"/>
      <c r="P72" s="12"/>
      <c r="Q72" s="12"/>
      <c r="R72" s="12"/>
      <c r="S72" s="12"/>
      <c r="T72" s="8"/>
      <c r="U72" s="8"/>
      <c r="V72" s="8"/>
      <c r="W72" s="8"/>
      <c r="X72" s="8"/>
    </row>
    <row r="73" spans="1:24" ht="15.75" customHeight="1" x14ac:dyDescent="0.2">
      <c r="A73" s="14">
        <v>71</v>
      </c>
      <c r="B73" s="14" t="s">
        <v>111</v>
      </c>
      <c r="C73" s="14" t="s">
        <v>112</v>
      </c>
      <c r="D73" s="14">
        <v>0</v>
      </c>
      <c r="E73" s="14">
        <v>0</v>
      </c>
      <c r="F73" s="14">
        <v>38.29</v>
      </c>
      <c r="G73" s="14">
        <v>0</v>
      </c>
      <c r="H73" s="28">
        <v>43077</v>
      </c>
      <c r="I73" s="28">
        <v>43081</v>
      </c>
      <c r="J73" s="14">
        <f t="shared" si="1"/>
        <v>4</v>
      </c>
      <c r="K73" s="12"/>
      <c r="L73" s="12"/>
      <c r="M73" s="12"/>
      <c r="N73" s="12"/>
      <c r="O73" s="12"/>
      <c r="P73" s="12"/>
      <c r="Q73" s="12"/>
      <c r="R73" s="12"/>
      <c r="S73" s="12"/>
      <c r="T73" s="8"/>
      <c r="U73" s="8"/>
      <c r="V73" s="8"/>
      <c r="W73" s="8"/>
      <c r="X73" s="8"/>
    </row>
    <row r="74" spans="1:24" ht="15.75" customHeight="1" x14ac:dyDescent="0.2">
      <c r="A74" s="14">
        <v>72</v>
      </c>
      <c r="B74" s="14" t="s">
        <v>111</v>
      </c>
      <c r="C74" s="14" t="s">
        <v>113</v>
      </c>
      <c r="D74" s="14">
        <v>0</v>
      </c>
      <c r="E74" s="14">
        <v>39.700000000000003</v>
      </c>
      <c r="F74" s="14">
        <v>0</v>
      </c>
      <c r="G74" s="14">
        <v>0</v>
      </c>
      <c r="H74" s="28">
        <v>43085</v>
      </c>
      <c r="I74" s="28">
        <v>43088</v>
      </c>
      <c r="J74" s="14">
        <f t="shared" si="1"/>
        <v>3</v>
      </c>
      <c r="K74" s="12"/>
      <c r="L74" s="12"/>
      <c r="M74" s="12"/>
      <c r="N74" s="12"/>
      <c r="O74" s="12"/>
      <c r="P74" s="12"/>
      <c r="Q74" s="12"/>
      <c r="R74" s="12"/>
      <c r="S74" s="12"/>
      <c r="T74" s="8"/>
      <c r="U74" s="8"/>
      <c r="V74" s="8"/>
      <c r="W74" s="8"/>
      <c r="X74" s="8"/>
    </row>
    <row r="75" spans="1:24" ht="15.75" customHeight="1" x14ac:dyDescent="0.2">
      <c r="A75" s="14">
        <v>73</v>
      </c>
      <c r="B75" s="14" t="s">
        <v>114</v>
      </c>
      <c r="C75" s="14" t="s">
        <v>68</v>
      </c>
      <c r="D75" s="14">
        <v>0</v>
      </c>
      <c r="E75" s="14">
        <v>0</v>
      </c>
      <c r="F75" s="14">
        <v>41.7</v>
      </c>
      <c r="G75" s="14">
        <v>0</v>
      </c>
      <c r="H75" s="28">
        <v>43090</v>
      </c>
      <c r="I75" s="28">
        <v>43099</v>
      </c>
      <c r="J75" s="14">
        <f t="shared" si="1"/>
        <v>9</v>
      </c>
      <c r="K75" s="12"/>
      <c r="L75" s="12"/>
      <c r="M75" s="12"/>
      <c r="N75" s="12"/>
      <c r="O75" s="12"/>
      <c r="P75" s="12"/>
      <c r="Q75" s="12"/>
      <c r="R75" s="12"/>
      <c r="S75" s="12"/>
      <c r="T75" s="8"/>
      <c r="U75" s="8"/>
      <c r="V75" s="8"/>
      <c r="W75" s="8"/>
      <c r="X75" s="8"/>
    </row>
    <row r="76" spans="1:24" ht="15.75" customHeight="1" x14ac:dyDescent="0.2">
      <c r="A76" s="14">
        <v>74</v>
      </c>
      <c r="B76" s="14" t="s">
        <v>114</v>
      </c>
      <c r="C76" s="14" t="s">
        <v>55</v>
      </c>
      <c r="D76" s="14">
        <v>0</v>
      </c>
      <c r="E76" s="14">
        <v>0</v>
      </c>
      <c r="F76" s="14">
        <v>41.51</v>
      </c>
      <c r="G76" s="14">
        <v>0</v>
      </c>
      <c r="H76" s="28">
        <v>43070</v>
      </c>
      <c r="I76" s="28">
        <v>43099</v>
      </c>
      <c r="J76" s="14">
        <f t="shared" si="1"/>
        <v>29</v>
      </c>
      <c r="K76" s="12"/>
      <c r="L76" s="12"/>
      <c r="M76" s="12"/>
      <c r="N76" s="12"/>
      <c r="O76" s="12"/>
      <c r="P76" s="12"/>
      <c r="Q76" s="12"/>
      <c r="R76" s="12"/>
      <c r="S76" s="12"/>
      <c r="T76" s="8"/>
      <c r="U76" s="8"/>
      <c r="V76" s="8"/>
      <c r="W76" s="8"/>
      <c r="X76" s="8"/>
    </row>
    <row r="77" spans="1:24" ht="15.75" customHeight="1" x14ac:dyDescent="0.2">
      <c r="A77" s="14">
        <v>75</v>
      </c>
      <c r="B77" s="14" t="s">
        <v>115</v>
      </c>
      <c r="C77" s="14" t="s">
        <v>116</v>
      </c>
      <c r="D77" s="14">
        <v>0</v>
      </c>
      <c r="E77" s="14">
        <v>0</v>
      </c>
      <c r="F77" s="14">
        <v>46.48</v>
      </c>
      <c r="G77" s="14">
        <v>0</v>
      </c>
      <c r="H77" s="28">
        <v>43070</v>
      </c>
      <c r="I77" s="28">
        <v>43078</v>
      </c>
      <c r="J77" s="14">
        <f t="shared" si="1"/>
        <v>8</v>
      </c>
      <c r="K77" s="12"/>
      <c r="L77" s="12"/>
      <c r="M77" s="12"/>
      <c r="N77" s="12"/>
      <c r="O77" s="12"/>
      <c r="P77" s="12"/>
      <c r="Q77" s="12"/>
      <c r="R77" s="12"/>
      <c r="S77" s="12"/>
      <c r="T77" s="8"/>
      <c r="U77" s="8"/>
      <c r="V77" s="8"/>
      <c r="W77" s="8"/>
      <c r="X77" s="8"/>
    </row>
    <row r="78" spans="1:24" ht="15.75" customHeight="1" x14ac:dyDescent="0.2">
      <c r="A78" s="14">
        <v>76</v>
      </c>
      <c r="B78" s="14" t="s">
        <v>115</v>
      </c>
      <c r="C78" s="14" t="s">
        <v>117</v>
      </c>
      <c r="D78" s="14">
        <v>0</v>
      </c>
      <c r="E78" s="14">
        <v>0</v>
      </c>
      <c r="F78" s="14">
        <v>47.58</v>
      </c>
      <c r="G78" s="14">
        <v>0</v>
      </c>
      <c r="H78" s="28">
        <v>43096</v>
      </c>
      <c r="I78" s="28">
        <v>43098</v>
      </c>
      <c r="J78" s="14">
        <f t="shared" si="1"/>
        <v>2</v>
      </c>
      <c r="K78" s="12"/>
      <c r="L78" s="12"/>
      <c r="M78" s="12"/>
      <c r="N78" s="12"/>
      <c r="O78" s="12"/>
      <c r="P78" s="12"/>
      <c r="Q78" s="12"/>
      <c r="R78" s="12"/>
      <c r="S78" s="12"/>
      <c r="T78" s="8"/>
      <c r="U78" s="8"/>
      <c r="V78" s="8"/>
      <c r="W78" s="8"/>
      <c r="X78" s="8"/>
    </row>
    <row r="79" spans="1:24" ht="15.75" customHeight="1" x14ac:dyDescent="0.2">
      <c r="A79" s="14">
        <v>77</v>
      </c>
      <c r="B79" s="14" t="s">
        <v>118</v>
      </c>
      <c r="C79" s="14" t="s">
        <v>119</v>
      </c>
      <c r="D79" s="14">
        <v>0</v>
      </c>
      <c r="E79" s="14">
        <v>0</v>
      </c>
      <c r="F79" s="14">
        <v>34.92</v>
      </c>
      <c r="G79" s="14">
        <v>13.16</v>
      </c>
      <c r="H79" s="28">
        <v>43073</v>
      </c>
      <c r="I79" s="28">
        <v>43097</v>
      </c>
      <c r="J79" s="14">
        <f t="shared" si="1"/>
        <v>24</v>
      </c>
      <c r="K79" s="12"/>
      <c r="L79" s="12"/>
      <c r="M79" s="12"/>
      <c r="N79" s="12"/>
      <c r="O79" s="12"/>
      <c r="P79" s="12"/>
      <c r="Q79" s="12"/>
      <c r="R79" s="12"/>
      <c r="S79" s="12"/>
      <c r="T79" s="8"/>
      <c r="U79" s="8"/>
      <c r="V79" s="8"/>
      <c r="W79" s="8"/>
      <c r="X79" s="8"/>
    </row>
    <row r="80" spans="1:24" ht="15.75" customHeight="1" x14ac:dyDescent="0.2">
      <c r="A80" s="14">
        <v>78</v>
      </c>
      <c r="B80" s="14" t="s">
        <v>118</v>
      </c>
      <c r="C80" s="14" t="s">
        <v>120</v>
      </c>
      <c r="D80" s="14">
        <v>0</v>
      </c>
      <c r="E80" s="14">
        <v>2.5299999999999998</v>
      </c>
      <c r="F80" s="14">
        <v>25.41</v>
      </c>
      <c r="G80" s="14">
        <v>20.86</v>
      </c>
      <c r="H80" s="28">
        <v>43070</v>
      </c>
      <c r="I80" s="28">
        <v>43089</v>
      </c>
      <c r="J80" s="14">
        <f t="shared" si="1"/>
        <v>19</v>
      </c>
      <c r="K80" s="12"/>
      <c r="L80" s="12"/>
      <c r="M80" s="12"/>
      <c r="N80" s="12"/>
      <c r="O80" s="12"/>
      <c r="P80" s="12"/>
      <c r="Q80" s="12"/>
      <c r="R80" s="12"/>
      <c r="S80" s="12"/>
      <c r="T80" s="8"/>
      <c r="U80" s="8"/>
      <c r="V80" s="8"/>
      <c r="W80" s="8"/>
      <c r="X80" s="8"/>
    </row>
    <row r="81" spans="1:24" ht="15.75" customHeight="1" x14ac:dyDescent="0.2">
      <c r="A81" s="14">
        <v>79</v>
      </c>
      <c r="B81" s="14" t="s">
        <v>121</v>
      </c>
      <c r="C81" s="14" t="s">
        <v>49</v>
      </c>
      <c r="D81" s="14">
        <v>0</v>
      </c>
      <c r="E81" s="14">
        <v>0</v>
      </c>
      <c r="F81" s="14">
        <v>50.25</v>
      </c>
      <c r="G81" s="14">
        <v>0</v>
      </c>
      <c r="H81" s="28">
        <v>43070</v>
      </c>
      <c r="I81" s="28">
        <v>43073</v>
      </c>
      <c r="J81" s="14">
        <f t="shared" si="1"/>
        <v>3</v>
      </c>
      <c r="K81" s="12"/>
      <c r="L81" s="12"/>
      <c r="M81" s="12"/>
      <c r="N81" s="12"/>
      <c r="O81" s="12"/>
      <c r="P81" s="12"/>
      <c r="Q81" s="12"/>
      <c r="R81" s="12"/>
      <c r="S81" s="12"/>
      <c r="T81" s="8"/>
      <c r="U81" s="8"/>
      <c r="V81" s="8"/>
      <c r="W81" s="8"/>
      <c r="X81" s="8"/>
    </row>
    <row r="82" spans="1:24" ht="15.75" customHeight="1" x14ac:dyDescent="0.2">
      <c r="A82" s="14">
        <v>80</v>
      </c>
      <c r="B82" s="14" t="s">
        <v>121</v>
      </c>
      <c r="C82" s="14" t="s">
        <v>122</v>
      </c>
      <c r="D82" s="14">
        <v>0</v>
      </c>
      <c r="E82" s="14">
        <v>0</v>
      </c>
      <c r="F82" s="14">
        <v>50.56</v>
      </c>
      <c r="G82" s="14">
        <v>0</v>
      </c>
      <c r="H82" s="28">
        <v>43082</v>
      </c>
      <c r="I82" s="28">
        <v>43085</v>
      </c>
      <c r="J82" s="14">
        <f t="shared" si="1"/>
        <v>3</v>
      </c>
      <c r="K82" s="12"/>
      <c r="L82" s="12"/>
      <c r="M82" s="12"/>
      <c r="N82" s="12"/>
      <c r="O82" s="12"/>
      <c r="P82" s="12"/>
      <c r="Q82" s="12"/>
      <c r="R82" s="12"/>
      <c r="S82" s="12"/>
      <c r="T82" s="8"/>
      <c r="U82" s="8"/>
      <c r="V82" s="8"/>
      <c r="W82" s="8"/>
      <c r="X82" s="8"/>
    </row>
    <row r="83" spans="1:24" ht="15.75" customHeight="1" x14ac:dyDescent="0.2">
      <c r="A83" s="14">
        <v>81</v>
      </c>
      <c r="B83" s="14" t="s">
        <v>123</v>
      </c>
      <c r="C83" s="14" t="s">
        <v>49</v>
      </c>
      <c r="D83" s="14">
        <v>0</v>
      </c>
      <c r="E83" s="14">
        <v>0</v>
      </c>
      <c r="F83" s="14">
        <v>51.46</v>
      </c>
      <c r="G83" s="14">
        <v>0</v>
      </c>
      <c r="H83" s="28">
        <v>43070</v>
      </c>
      <c r="I83" s="28">
        <v>43073</v>
      </c>
      <c r="J83" s="14">
        <f t="shared" si="1"/>
        <v>3</v>
      </c>
      <c r="K83" s="12"/>
      <c r="L83" s="12"/>
      <c r="M83" s="12"/>
      <c r="N83" s="12"/>
      <c r="O83" s="12"/>
      <c r="P83" s="12"/>
      <c r="Q83" s="12"/>
      <c r="R83" s="12"/>
      <c r="S83" s="12"/>
      <c r="T83" s="8"/>
      <c r="U83" s="8"/>
      <c r="V83" s="8"/>
      <c r="W83" s="8"/>
      <c r="X83" s="8"/>
    </row>
    <row r="84" spans="1:24" ht="15.75" customHeight="1" x14ac:dyDescent="0.2">
      <c r="A84" s="14">
        <v>82</v>
      </c>
      <c r="B84" s="14" t="s">
        <v>123</v>
      </c>
      <c r="C84" s="14" t="s">
        <v>124</v>
      </c>
      <c r="D84" s="14">
        <v>0</v>
      </c>
      <c r="E84" s="14">
        <v>0</v>
      </c>
      <c r="F84" s="14">
        <v>53.82</v>
      </c>
      <c r="G84" s="14">
        <v>0</v>
      </c>
      <c r="H84" s="28">
        <v>43084</v>
      </c>
      <c r="I84" s="28">
        <v>43087</v>
      </c>
      <c r="J84" s="14">
        <f t="shared" si="1"/>
        <v>3</v>
      </c>
      <c r="K84" s="12"/>
      <c r="L84" s="12"/>
      <c r="M84" s="12"/>
      <c r="N84" s="12"/>
      <c r="O84" s="12"/>
      <c r="P84" s="12"/>
      <c r="Q84" s="12"/>
      <c r="R84" s="12"/>
      <c r="S84" s="12"/>
      <c r="T84" s="8"/>
      <c r="U84" s="8"/>
      <c r="V84" s="8"/>
      <c r="W84" s="8"/>
      <c r="X84" s="8"/>
    </row>
    <row r="85" spans="1:24" ht="15.75" customHeight="1" x14ac:dyDescent="0.2">
      <c r="A85" s="14">
        <v>83</v>
      </c>
      <c r="B85" s="14" t="s">
        <v>125</v>
      </c>
      <c r="C85" s="14" t="s">
        <v>126</v>
      </c>
      <c r="D85" s="14">
        <v>0</v>
      </c>
      <c r="E85" s="14">
        <v>0</v>
      </c>
      <c r="F85" s="14">
        <v>53.75</v>
      </c>
      <c r="G85" s="14">
        <v>0</v>
      </c>
      <c r="H85" s="28">
        <v>43076</v>
      </c>
      <c r="I85" s="28">
        <v>43087</v>
      </c>
      <c r="J85" s="14">
        <f t="shared" si="1"/>
        <v>11</v>
      </c>
      <c r="K85" s="12"/>
      <c r="L85" s="12"/>
      <c r="M85" s="12"/>
      <c r="N85" s="12"/>
      <c r="O85" s="12"/>
      <c r="P85" s="12"/>
      <c r="Q85" s="12"/>
      <c r="R85" s="12"/>
      <c r="S85" s="12"/>
      <c r="T85" s="8"/>
      <c r="U85" s="8"/>
      <c r="V85" s="8"/>
      <c r="W85" s="8"/>
      <c r="X85" s="8"/>
    </row>
    <row r="86" spans="1:24" ht="15.75" customHeight="1" x14ac:dyDescent="0.2">
      <c r="A86" s="14">
        <v>84</v>
      </c>
      <c r="B86" s="14" t="s">
        <v>125</v>
      </c>
      <c r="C86" s="14" t="s">
        <v>38</v>
      </c>
      <c r="D86" s="14">
        <v>0</v>
      </c>
      <c r="E86" s="14">
        <v>3.51</v>
      </c>
      <c r="F86" s="14">
        <v>50.67</v>
      </c>
      <c r="G86" s="14">
        <v>0</v>
      </c>
      <c r="H86" s="28">
        <v>43070</v>
      </c>
      <c r="I86" s="28">
        <v>43092</v>
      </c>
      <c r="J86" s="14">
        <f t="shared" si="1"/>
        <v>22</v>
      </c>
      <c r="K86" s="12"/>
      <c r="L86" s="12"/>
      <c r="M86" s="12"/>
      <c r="N86" s="12"/>
      <c r="O86" s="12"/>
      <c r="P86" s="12"/>
      <c r="Q86" s="12"/>
      <c r="R86" s="12"/>
      <c r="S86" s="12"/>
      <c r="T86" s="8"/>
      <c r="U86" s="8"/>
      <c r="V86" s="8"/>
      <c r="W86" s="8"/>
      <c r="X86" s="8"/>
    </row>
    <row r="87" spans="1:24" ht="15.75" customHeight="1" x14ac:dyDescent="0.2">
      <c r="A87" s="14">
        <v>85</v>
      </c>
      <c r="B87" s="14" t="s">
        <v>127</v>
      </c>
      <c r="C87" s="14" t="s">
        <v>128</v>
      </c>
      <c r="D87" s="14">
        <v>0</v>
      </c>
      <c r="E87" s="14">
        <v>0</v>
      </c>
      <c r="F87" s="14">
        <v>48.35</v>
      </c>
      <c r="G87" s="14">
        <v>5.91</v>
      </c>
      <c r="H87" s="28">
        <v>43074</v>
      </c>
      <c r="I87" s="28">
        <v>43089</v>
      </c>
      <c r="J87" s="14">
        <f t="shared" si="1"/>
        <v>15</v>
      </c>
      <c r="K87" s="12"/>
      <c r="L87" s="12"/>
      <c r="M87" s="12"/>
      <c r="N87" s="12"/>
      <c r="O87" s="12"/>
      <c r="P87" s="12"/>
      <c r="Q87" s="12"/>
      <c r="R87" s="12"/>
      <c r="S87" s="12"/>
      <c r="T87" s="8"/>
      <c r="U87" s="8"/>
      <c r="V87" s="8"/>
      <c r="W87" s="8"/>
      <c r="X87" s="8"/>
    </row>
    <row r="88" spans="1:24" ht="15.75" customHeight="1" x14ac:dyDescent="0.2">
      <c r="A88" s="14">
        <v>86</v>
      </c>
      <c r="B88" s="14" t="s">
        <v>127</v>
      </c>
      <c r="C88" s="14" t="s">
        <v>129</v>
      </c>
      <c r="D88" s="14">
        <v>0</v>
      </c>
      <c r="E88" s="14">
        <v>0</v>
      </c>
      <c r="F88" s="14">
        <v>54.79</v>
      </c>
      <c r="G88" s="14">
        <v>0</v>
      </c>
      <c r="H88" s="28">
        <v>43089</v>
      </c>
      <c r="I88" s="28">
        <v>43099</v>
      </c>
      <c r="J88" s="14">
        <f t="shared" si="1"/>
        <v>10</v>
      </c>
      <c r="K88" s="12"/>
      <c r="L88" s="12"/>
      <c r="M88" s="12"/>
      <c r="N88" s="12"/>
      <c r="O88" s="12"/>
      <c r="P88" s="12"/>
      <c r="Q88" s="12"/>
      <c r="R88" s="12"/>
      <c r="S88" s="12"/>
      <c r="T88" s="8"/>
      <c r="U88" s="8"/>
      <c r="V88" s="8"/>
      <c r="W88" s="8"/>
      <c r="X88" s="8"/>
    </row>
    <row r="89" spans="1:24" ht="15.75" customHeight="1" x14ac:dyDescent="0.2">
      <c r="A89" s="14">
        <v>87</v>
      </c>
      <c r="B89" s="14" t="s">
        <v>130</v>
      </c>
      <c r="C89" s="14" t="s">
        <v>78</v>
      </c>
      <c r="D89" s="14">
        <v>0</v>
      </c>
      <c r="E89" s="14">
        <v>0</v>
      </c>
      <c r="F89" s="14">
        <v>54.66</v>
      </c>
      <c r="G89" s="14">
        <v>0</v>
      </c>
      <c r="H89" s="28">
        <v>43070</v>
      </c>
      <c r="I89" s="28">
        <v>43074</v>
      </c>
      <c r="J89" s="14">
        <f t="shared" si="1"/>
        <v>4</v>
      </c>
      <c r="K89" s="12"/>
      <c r="L89" s="12"/>
      <c r="M89" s="12"/>
      <c r="N89" s="12"/>
      <c r="O89" s="12"/>
      <c r="P89" s="12"/>
      <c r="Q89" s="12"/>
      <c r="R89" s="12"/>
      <c r="S89" s="12"/>
      <c r="T89" s="8"/>
      <c r="U89" s="8"/>
      <c r="V89" s="8"/>
      <c r="W89" s="8"/>
      <c r="X89" s="8"/>
    </row>
    <row r="90" spans="1:24" ht="15.75" customHeight="1" x14ac:dyDescent="0.2">
      <c r="A90" s="14">
        <v>88</v>
      </c>
      <c r="B90" s="14" t="s">
        <v>130</v>
      </c>
      <c r="C90" s="14" t="s">
        <v>116</v>
      </c>
      <c r="D90" s="14">
        <v>0</v>
      </c>
      <c r="E90" s="14">
        <v>0</v>
      </c>
      <c r="F90" s="14">
        <v>55.91</v>
      </c>
      <c r="G90" s="14">
        <v>0</v>
      </c>
      <c r="H90" s="28">
        <v>43070</v>
      </c>
      <c r="I90" s="28">
        <v>43078</v>
      </c>
      <c r="J90" s="14">
        <f t="shared" si="1"/>
        <v>8</v>
      </c>
      <c r="K90" s="12"/>
      <c r="L90" s="12"/>
      <c r="M90" s="12"/>
      <c r="N90" s="12"/>
      <c r="O90" s="12"/>
      <c r="P90" s="12"/>
      <c r="Q90" s="12"/>
      <c r="R90" s="12"/>
      <c r="S90" s="12"/>
      <c r="T90" s="8"/>
      <c r="U90" s="8"/>
      <c r="V90" s="8"/>
      <c r="W90" s="8"/>
      <c r="X90" s="8"/>
    </row>
    <row r="91" spans="1:24" ht="15.75" customHeight="1" x14ac:dyDescent="0.2">
      <c r="A91" s="14">
        <v>89</v>
      </c>
      <c r="B91" s="14" t="s">
        <v>131</v>
      </c>
      <c r="C91" s="14" t="s">
        <v>132</v>
      </c>
      <c r="D91" s="14">
        <v>0</v>
      </c>
      <c r="E91" s="14">
        <v>0</v>
      </c>
      <c r="F91" s="14">
        <v>56.03</v>
      </c>
      <c r="G91" s="14">
        <v>0</v>
      </c>
      <c r="H91" s="28">
        <v>43076</v>
      </c>
      <c r="I91" s="28">
        <v>43077</v>
      </c>
      <c r="J91" s="14">
        <f t="shared" si="1"/>
        <v>1</v>
      </c>
      <c r="K91" s="12"/>
      <c r="L91" s="12"/>
      <c r="M91" s="12"/>
      <c r="N91" s="12"/>
      <c r="O91" s="12"/>
      <c r="P91" s="12"/>
      <c r="Q91" s="12"/>
      <c r="R91" s="12"/>
      <c r="S91" s="12"/>
      <c r="T91" s="8"/>
      <c r="U91" s="8"/>
      <c r="V91" s="8"/>
      <c r="W91" s="8"/>
      <c r="X91" s="8"/>
    </row>
    <row r="92" spans="1:24" ht="15.75" customHeight="1" x14ac:dyDescent="0.2">
      <c r="A92" s="14">
        <v>90</v>
      </c>
      <c r="B92" s="14" t="s">
        <v>131</v>
      </c>
      <c r="C92" s="14" t="s">
        <v>58</v>
      </c>
      <c r="D92" s="14">
        <v>0</v>
      </c>
      <c r="E92" s="14">
        <v>0</v>
      </c>
      <c r="F92" s="14">
        <v>56.24</v>
      </c>
      <c r="G92" s="14">
        <v>0</v>
      </c>
      <c r="H92" s="28">
        <v>43070</v>
      </c>
      <c r="I92" s="28">
        <v>43076</v>
      </c>
      <c r="J92" s="14">
        <f t="shared" si="1"/>
        <v>6</v>
      </c>
      <c r="K92" s="12"/>
      <c r="L92" s="12"/>
      <c r="M92" s="12"/>
      <c r="N92" s="12"/>
      <c r="O92" s="12"/>
      <c r="P92" s="12"/>
      <c r="Q92" s="12"/>
      <c r="R92" s="12"/>
      <c r="S92" s="12"/>
      <c r="T92" s="8"/>
      <c r="U92" s="8"/>
      <c r="V92" s="8"/>
      <c r="W92" s="8"/>
      <c r="X92" s="8"/>
    </row>
    <row r="93" spans="1:24" ht="15.75" customHeight="1" x14ac:dyDescent="0.2">
      <c r="A93" s="14">
        <v>91</v>
      </c>
      <c r="B93" s="14" t="s">
        <v>133</v>
      </c>
      <c r="C93" s="14" t="s">
        <v>134</v>
      </c>
      <c r="D93" s="14">
        <v>0</v>
      </c>
      <c r="E93" s="14">
        <v>0</v>
      </c>
      <c r="F93" s="14">
        <v>56.67</v>
      </c>
      <c r="G93" s="14">
        <v>1.55</v>
      </c>
      <c r="H93" s="28">
        <v>43074</v>
      </c>
      <c r="I93" s="28">
        <v>43079</v>
      </c>
      <c r="J93" s="14">
        <f t="shared" si="1"/>
        <v>5</v>
      </c>
      <c r="K93" s="12"/>
      <c r="L93" s="12"/>
      <c r="M93" s="12"/>
      <c r="N93" s="12"/>
      <c r="O93" s="12"/>
      <c r="P93" s="12"/>
      <c r="Q93" s="12"/>
      <c r="R93" s="12"/>
      <c r="S93" s="12"/>
      <c r="T93" s="8"/>
      <c r="U93" s="8"/>
      <c r="V93" s="8"/>
      <c r="W93" s="8"/>
      <c r="X93" s="8"/>
    </row>
    <row r="94" spans="1:24" ht="15.75" customHeight="1" x14ac:dyDescent="0.2">
      <c r="A94" s="14">
        <v>92</v>
      </c>
      <c r="B94" s="14" t="s">
        <v>133</v>
      </c>
      <c r="C94" s="14" t="s">
        <v>135</v>
      </c>
      <c r="D94" s="14">
        <v>58.95</v>
      </c>
      <c r="E94" s="14">
        <v>0</v>
      </c>
      <c r="F94" s="14">
        <v>0</v>
      </c>
      <c r="G94" s="14">
        <v>0</v>
      </c>
      <c r="H94" s="28">
        <v>43089</v>
      </c>
      <c r="I94" s="28">
        <v>43095</v>
      </c>
      <c r="J94" s="14">
        <f t="shared" si="1"/>
        <v>6</v>
      </c>
      <c r="K94" s="12"/>
      <c r="L94" s="12"/>
      <c r="M94" s="12"/>
      <c r="N94" s="12"/>
      <c r="O94" s="12"/>
      <c r="P94" s="12"/>
      <c r="Q94" s="12"/>
      <c r="R94" s="12"/>
      <c r="S94" s="12"/>
      <c r="T94" s="8"/>
      <c r="U94" s="8"/>
      <c r="V94" s="8"/>
      <c r="W94" s="8"/>
      <c r="X94" s="8"/>
    </row>
    <row r="95" spans="1:24" ht="15.75" customHeight="1" x14ac:dyDescent="0.2">
      <c r="A95" s="14">
        <v>93</v>
      </c>
      <c r="B95" s="14" t="s">
        <v>136</v>
      </c>
      <c r="C95" s="14" t="s">
        <v>120</v>
      </c>
      <c r="D95" s="14">
        <v>0</v>
      </c>
      <c r="E95" s="14">
        <v>58.88</v>
      </c>
      <c r="F95" s="14">
        <v>0</v>
      </c>
      <c r="G95" s="14">
        <v>0</v>
      </c>
      <c r="H95" s="28">
        <v>43070</v>
      </c>
      <c r="I95" s="28">
        <v>43089</v>
      </c>
      <c r="J95" s="14">
        <f t="shared" si="1"/>
        <v>19</v>
      </c>
      <c r="K95" s="12"/>
      <c r="L95" s="12"/>
      <c r="M95" s="12"/>
      <c r="N95" s="12"/>
      <c r="O95" s="12"/>
      <c r="P95" s="12"/>
      <c r="Q95" s="12"/>
      <c r="R95" s="12"/>
      <c r="S95" s="12"/>
      <c r="T95" s="8"/>
      <c r="U95" s="8"/>
      <c r="V95" s="8"/>
      <c r="W95" s="8"/>
      <c r="X95" s="8"/>
    </row>
    <row r="96" spans="1:24" ht="15.75" customHeight="1" x14ac:dyDescent="0.2">
      <c r="A96" s="14">
        <v>94</v>
      </c>
      <c r="B96" s="14" t="s">
        <v>136</v>
      </c>
      <c r="C96" s="14" t="s">
        <v>137</v>
      </c>
      <c r="D96" s="14">
        <v>0</v>
      </c>
      <c r="E96" s="14">
        <v>0</v>
      </c>
      <c r="F96" s="14">
        <v>59.19</v>
      </c>
      <c r="G96" s="14">
        <v>0</v>
      </c>
      <c r="H96" s="28">
        <v>43070</v>
      </c>
      <c r="I96" s="28">
        <v>43077</v>
      </c>
      <c r="J96" s="14">
        <f t="shared" si="1"/>
        <v>7</v>
      </c>
      <c r="K96" s="12"/>
      <c r="L96" s="12"/>
      <c r="M96" s="12"/>
      <c r="N96" s="12"/>
      <c r="O96" s="12"/>
      <c r="P96" s="12"/>
      <c r="Q96" s="12"/>
      <c r="R96" s="12"/>
      <c r="S96" s="12"/>
      <c r="T96" s="8"/>
      <c r="U96" s="8"/>
      <c r="V96" s="8"/>
      <c r="W96" s="8"/>
      <c r="X96" s="8"/>
    </row>
    <row r="97" spans="1:24" ht="15.75" customHeight="1" x14ac:dyDescent="0.2">
      <c r="A97" s="14">
        <v>95</v>
      </c>
      <c r="B97" s="14" t="s">
        <v>138</v>
      </c>
      <c r="C97" s="14" t="s">
        <v>73</v>
      </c>
      <c r="D97" s="14">
        <v>0</v>
      </c>
      <c r="E97" s="14">
        <v>0</v>
      </c>
      <c r="F97" s="14">
        <v>60.6</v>
      </c>
      <c r="G97" s="14">
        <v>0</v>
      </c>
      <c r="H97" s="28">
        <v>43097</v>
      </c>
      <c r="I97" s="28">
        <v>43100</v>
      </c>
      <c r="J97" s="14">
        <f t="shared" si="1"/>
        <v>3</v>
      </c>
      <c r="K97" s="12"/>
      <c r="L97" s="12"/>
      <c r="M97" s="12"/>
      <c r="N97" s="12"/>
      <c r="O97" s="12"/>
      <c r="P97" s="12"/>
      <c r="Q97" s="12"/>
      <c r="R97" s="12"/>
      <c r="S97" s="12"/>
      <c r="T97" s="8"/>
      <c r="U97" s="8"/>
      <c r="V97" s="8"/>
      <c r="W97" s="8"/>
      <c r="X97" s="8"/>
    </row>
    <row r="98" spans="1:24" ht="15.75" customHeight="1" x14ac:dyDescent="0.2">
      <c r="A98" s="14">
        <v>96</v>
      </c>
      <c r="B98" s="14" t="s">
        <v>138</v>
      </c>
      <c r="C98" s="14" t="s">
        <v>58</v>
      </c>
      <c r="D98" s="14">
        <v>0</v>
      </c>
      <c r="E98" s="14">
        <v>0</v>
      </c>
      <c r="F98" s="14">
        <v>60.39</v>
      </c>
      <c r="G98" s="14">
        <v>0</v>
      </c>
      <c r="H98" s="28">
        <v>43070</v>
      </c>
      <c r="I98" s="28">
        <v>43076</v>
      </c>
      <c r="J98" s="14">
        <f t="shared" si="1"/>
        <v>6</v>
      </c>
      <c r="K98" s="12"/>
      <c r="L98" s="12"/>
      <c r="M98" s="12"/>
      <c r="N98" s="12"/>
      <c r="O98" s="12"/>
      <c r="P98" s="12"/>
      <c r="Q98" s="12"/>
      <c r="R98" s="12"/>
      <c r="S98" s="12"/>
      <c r="T98" s="8"/>
      <c r="U98" s="8"/>
      <c r="V98" s="8"/>
      <c r="W98" s="8"/>
      <c r="X98" s="8"/>
    </row>
    <row r="99" spans="1:24" ht="15.75" customHeight="1" x14ac:dyDescent="0.2">
      <c r="A99" s="14">
        <v>97</v>
      </c>
      <c r="B99" s="14" t="s">
        <v>139</v>
      </c>
      <c r="C99" s="14" t="s">
        <v>109</v>
      </c>
      <c r="D99" s="14">
        <v>0</v>
      </c>
      <c r="E99" s="14">
        <v>0</v>
      </c>
      <c r="F99" s="14">
        <v>61.13</v>
      </c>
      <c r="G99" s="14">
        <v>0</v>
      </c>
      <c r="H99" s="28">
        <v>43070</v>
      </c>
      <c r="I99" s="28">
        <v>43084</v>
      </c>
      <c r="J99" s="14">
        <f t="shared" si="1"/>
        <v>14</v>
      </c>
      <c r="K99" s="12"/>
      <c r="L99" s="12"/>
      <c r="M99" s="12"/>
      <c r="N99" s="12"/>
      <c r="O99" s="12"/>
      <c r="P99" s="12"/>
      <c r="Q99" s="12"/>
      <c r="R99" s="12"/>
      <c r="S99" s="12"/>
      <c r="T99" s="8"/>
      <c r="U99" s="8"/>
      <c r="V99" s="8"/>
      <c r="W99" s="8"/>
      <c r="X99" s="8"/>
    </row>
    <row r="100" spans="1:24" ht="15.75" customHeight="1" x14ac:dyDescent="0.2">
      <c r="A100" s="14">
        <v>98</v>
      </c>
      <c r="B100" s="14" t="s">
        <v>139</v>
      </c>
      <c r="C100" s="14" t="s">
        <v>107</v>
      </c>
      <c r="D100" s="14">
        <v>0</v>
      </c>
      <c r="E100" s="14">
        <v>0</v>
      </c>
      <c r="F100" s="14">
        <v>62.87</v>
      </c>
      <c r="G100" s="14">
        <v>0</v>
      </c>
      <c r="H100" s="28">
        <v>43073</v>
      </c>
      <c r="I100" s="28">
        <v>43099</v>
      </c>
      <c r="J100" s="14">
        <f t="shared" si="1"/>
        <v>26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8"/>
      <c r="U100" s="8"/>
      <c r="V100" s="8"/>
      <c r="W100" s="8"/>
      <c r="X100" s="8"/>
    </row>
    <row r="101" spans="1:24" ht="15.75" customHeight="1" x14ac:dyDescent="0.2">
      <c r="A101" s="14">
        <v>99</v>
      </c>
      <c r="B101" s="14" t="s">
        <v>140</v>
      </c>
      <c r="C101" s="14" t="s">
        <v>141</v>
      </c>
      <c r="D101" s="14">
        <v>0</v>
      </c>
      <c r="E101" s="14">
        <v>0</v>
      </c>
      <c r="F101" s="14">
        <v>65.06</v>
      </c>
      <c r="G101" s="14">
        <v>0</v>
      </c>
      <c r="H101" s="28">
        <v>43073</v>
      </c>
      <c r="I101" s="28">
        <v>43075</v>
      </c>
      <c r="J101" s="14">
        <f t="shared" si="1"/>
        <v>2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8"/>
      <c r="U101" s="8"/>
      <c r="V101" s="8"/>
      <c r="W101" s="8"/>
      <c r="X101" s="8"/>
    </row>
    <row r="102" spans="1:24" ht="15.75" customHeight="1" x14ac:dyDescent="0.2">
      <c r="A102" s="14">
        <v>100</v>
      </c>
      <c r="B102" s="14" t="s">
        <v>140</v>
      </c>
      <c r="C102" s="14" t="s">
        <v>142</v>
      </c>
      <c r="D102" s="14">
        <v>0</v>
      </c>
      <c r="E102" s="14">
        <v>0</v>
      </c>
      <c r="F102" s="14">
        <v>65.52</v>
      </c>
      <c r="G102" s="14">
        <v>0</v>
      </c>
      <c r="H102" s="28">
        <v>43075</v>
      </c>
      <c r="I102" s="28">
        <v>43097</v>
      </c>
      <c r="J102" s="14">
        <f t="shared" si="1"/>
        <v>22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8"/>
      <c r="U102" s="8"/>
      <c r="V102" s="8"/>
      <c r="W102" s="8"/>
      <c r="X102" s="8"/>
    </row>
    <row r="103" spans="1:24" ht="15.75" customHeight="1" x14ac:dyDescent="0.2">
      <c r="A103" s="14">
        <v>101</v>
      </c>
      <c r="B103" s="14" t="s">
        <v>143</v>
      </c>
      <c r="C103" s="14" t="s">
        <v>109</v>
      </c>
      <c r="D103" s="14">
        <v>0</v>
      </c>
      <c r="E103" s="14">
        <v>0</v>
      </c>
      <c r="F103" s="14">
        <v>65.510000000000005</v>
      </c>
      <c r="G103" s="14">
        <v>0</v>
      </c>
      <c r="H103" s="28">
        <v>43070</v>
      </c>
      <c r="I103" s="28">
        <v>43084</v>
      </c>
      <c r="J103" s="14">
        <f t="shared" si="1"/>
        <v>14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8"/>
      <c r="U103" s="8"/>
      <c r="V103" s="8"/>
      <c r="W103" s="8"/>
      <c r="X103" s="8"/>
    </row>
    <row r="104" spans="1:24" ht="15.75" customHeight="1" x14ac:dyDescent="0.2">
      <c r="A104" s="14">
        <v>102</v>
      </c>
      <c r="B104" s="14" t="s">
        <v>143</v>
      </c>
      <c r="C104" s="14" t="s">
        <v>144</v>
      </c>
      <c r="D104" s="14">
        <v>0</v>
      </c>
      <c r="E104" s="14">
        <v>0</v>
      </c>
      <c r="F104" s="14">
        <v>66.78</v>
      </c>
      <c r="G104" s="14">
        <v>0</v>
      </c>
      <c r="H104" s="28">
        <v>43084</v>
      </c>
      <c r="I104" s="28">
        <v>43096</v>
      </c>
      <c r="J104" s="14">
        <f t="shared" si="1"/>
        <v>12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8"/>
      <c r="U104" s="8"/>
      <c r="V104" s="8"/>
      <c r="W104" s="8"/>
      <c r="X104" s="8"/>
    </row>
    <row r="105" spans="1:24" ht="15.75" customHeight="1" x14ac:dyDescent="0.2">
      <c r="A105" s="14">
        <v>103</v>
      </c>
      <c r="B105" s="14" t="s">
        <v>145</v>
      </c>
      <c r="C105" s="14" t="s">
        <v>146</v>
      </c>
      <c r="D105" s="14">
        <v>0</v>
      </c>
      <c r="E105" s="14">
        <v>0</v>
      </c>
      <c r="F105" s="14">
        <v>69.39</v>
      </c>
      <c r="G105" s="14">
        <v>0</v>
      </c>
      <c r="H105" s="28">
        <v>43070</v>
      </c>
      <c r="I105" s="28">
        <v>43087</v>
      </c>
      <c r="J105" s="14">
        <f t="shared" si="1"/>
        <v>17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8"/>
      <c r="U105" s="8"/>
      <c r="V105" s="8"/>
      <c r="W105" s="8"/>
      <c r="X105" s="8"/>
    </row>
    <row r="106" spans="1:24" ht="15.75" customHeight="1" x14ac:dyDescent="0.2">
      <c r="A106" s="14">
        <v>104</v>
      </c>
      <c r="B106" s="14" t="s">
        <v>145</v>
      </c>
      <c r="C106" s="14" t="s">
        <v>147</v>
      </c>
      <c r="D106" s="14">
        <v>0</v>
      </c>
      <c r="E106" s="14">
        <v>0</v>
      </c>
      <c r="F106" s="14">
        <v>70.56</v>
      </c>
      <c r="G106" s="14">
        <v>0</v>
      </c>
      <c r="H106" s="28">
        <v>43079</v>
      </c>
      <c r="I106" s="28">
        <v>43095</v>
      </c>
      <c r="J106" s="14">
        <f t="shared" si="1"/>
        <v>16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8"/>
      <c r="U106" s="8"/>
      <c r="V106" s="8"/>
      <c r="W106" s="8"/>
      <c r="X106" s="8"/>
    </row>
    <row r="107" spans="1:24" ht="15.75" customHeight="1" x14ac:dyDescent="0.2">
      <c r="A107" s="14">
        <v>105</v>
      </c>
      <c r="B107" s="14" t="s">
        <v>148</v>
      </c>
      <c r="C107" s="14" t="s">
        <v>149</v>
      </c>
      <c r="D107" s="14">
        <v>0</v>
      </c>
      <c r="E107" s="14">
        <v>0</v>
      </c>
      <c r="F107" s="14">
        <v>21.35</v>
      </c>
      <c r="G107" s="14">
        <v>49.68</v>
      </c>
      <c r="H107" s="28">
        <v>43070</v>
      </c>
      <c r="I107" s="28">
        <v>43081</v>
      </c>
      <c r="J107" s="14">
        <f t="shared" si="1"/>
        <v>11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8"/>
      <c r="U107" s="8"/>
      <c r="V107" s="8"/>
      <c r="W107" s="8"/>
      <c r="X107" s="8"/>
    </row>
    <row r="108" spans="1:24" ht="15.75" customHeight="1" x14ac:dyDescent="0.2">
      <c r="A108" s="14">
        <v>106</v>
      </c>
      <c r="B108" s="14" t="s">
        <v>148</v>
      </c>
      <c r="C108" s="14" t="s">
        <v>116</v>
      </c>
      <c r="D108" s="14">
        <v>0</v>
      </c>
      <c r="E108" s="14">
        <v>0</v>
      </c>
      <c r="F108" s="14">
        <v>71.14</v>
      </c>
      <c r="G108" s="14">
        <v>0</v>
      </c>
      <c r="H108" s="28">
        <v>43070</v>
      </c>
      <c r="I108" s="28">
        <v>43078</v>
      </c>
      <c r="J108" s="14">
        <f t="shared" si="1"/>
        <v>8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8"/>
      <c r="U108" s="8"/>
      <c r="V108" s="8"/>
      <c r="W108" s="8"/>
      <c r="X108" s="8"/>
    </row>
    <row r="109" spans="1:24" ht="15.75" customHeight="1" x14ac:dyDescent="0.2">
      <c r="A109" s="14">
        <v>107</v>
      </c>
      <c r="B109" s="14" t="s">
        <v>150</v>
      </c>
      <c r="C109" s="14" t="s">
        <v>55</v>
      </c>
      <c r="D109" s="14">
        <v>0</v>
      </c>
      <c r="E109" s="14">
        <v>0</v>
      </c>
      <c r="F109" s="14">
        <v>72.489999999999995</v>
      </c>
      <c r="G109" s="14">
        <v>0</v>
      </c>
      <c r="H109" s="28">
        <v>43070</v>
      </c>
      <c r="I109" s="28">
        <v>43099</v>
      </c>
      <c r="J109" s="14">
        <f t="shared" si="1"/>
        <v>29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8"/>
      <c r="U109" s="8"/>
      <c r="V109" s="8"/>
      <c r="W109" s="8"/>
      <c r="X109" s="8"/>
    </row>
    <row r="110" spans="1:24" ht="15.75" customHeight="1" x14ac:dyDescent="0.2">
      <c r="A110" s="14">
        <v>108</v>
      </c>
      <c r="B110" s="14" t="s">
        <v>150</v>
      </c>
      <c r="C110" s="14" t="s">
        <v>55</v>
      </c>
      <c r="D110" s="14">
        <v>0</v>
      </c>
      <c r="E110" s="14">
        <v>0</v>
      </c>
      <c r="F110" s="14">
        <v>73.27</v>
      </c>
      <c r="G110" s="14">
        <v>0</v>
      </c>
      <c r="H110" s="28">
        <v>43070</v>
      </c>
      <c r="I110" s="28">
        <v>43099</v>
      </c>
      <c r="J110" s="14">
        <f t="shared" si="1"/>
        <v>29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8"/>
      <c r="U110" s="8"/>
      <c r="V110" s="8"/>
      <c r="W110" s="8"/>
      <c r="X110" s="8"/>
    </row>
    <row r="111" spans="1:24" ht="15.75" customHeight="1" x14ac:dyDescent="0.2">
      <c r="A111" s="14">
        <v>109</v>
      </c>
      <c r="B111" s="14" t="s">
        <v>151</v>
      </c>
      <c r="C111" s="14" t="s">
        <v>55</v>
      </c>
      <c r="D111" s="14">
        <v>0</v>
      </c>
      <c r="E111" s="14">
        <v>0</v>
      </c>
      <c r="F111" s="14">
        <v>73.53</v>
      </c>
      <c r="G111" s="14">
        <v>0</v>
      </c>
      <c r="H111" s="28">
        <v>43070</v>
      </c>
      <c r="I111" s="28">
        <v>43099</v>
      </c>
      <c r="J111" s="14">
        <f t="shared" si="1"/>
        <v>29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8"/>
      <c r="U111" s="8"/>
      <c r="V111" s="8"/>
      <c r="W111" s="8"/>
      <c r="X111" s="8"/>
    </row>
    <row r="112" spans="1:24" ht="15.75" customHeight="1" x14ac:dyDescent="0.2">
      <c r="A112" s="14">
        <v>110</v>
      </c>
      <c r="B112" s="14" t="s">
        <v>151</v>
      </c>
      <c r="C112" s="14" t="s">
        <v>152</v>
      </c>
      <c r="D112" s="14">
        <v>0</v>
      </c>
      <c r="E112" s="14">
        <v>0</v>
      </c>
      <c r="F112" s="14">
        <v>75.239999999999995</v>
      </c>
      <c r="G112" s="14">
        <v>0</v>
      </c>
      <c r="H112" s="28">
        <v>43070</v>
      </c>
      <c r="I112" s="28">
        <v>43091</v>
      </c>
      <c r="J112" s="14">
        <f t="shared" si="1"/>
        <v>21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8"/>
      <c r="U112" s="8"/>
      <c r="V112" s="8"/>
      <c r="W112" s="8"/>
      <c r="X112" s="8"/>
    </row>
    <row r="113" spans="1:24" ht="15.75" customHeight="1" x14ac:dyDescent="0.2">
      <c r="A113" s="14">
        <v>111</v>
      </c>
      <c r="B113" s="14" t="s">
        <v>153</v>
      </c>
      <c r="C113" s="14" t="s">
        <v>154</v>
      </c>
      <c r="D113" s="14">
        <v>0</v>
      </c>
      <c r="E113" s="14">
        <v>0</v>
      </c>
      <c r="F113" s="14">
        <v>75.77</v>
      </c>
      <c r="G113" s="14">
        <v>0</v>
      </c>
      <c r="H113" s="28">
        <v>43096</v>
      </c>
      <c r="I113" s="28">
        <v>43099</v>
      </c>
      <c r="J113" s="14">
        <f t="shared" si="1"/>
        <v>3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8"/>
      <c r="U113" s="8"/>
      <c r="V113" s="8"/>
      <c r="W113" s="8"/>
      <c r="X113" s="8"/>
    </row>
    <row r="114" spans="1:24" ht="15.75" customHeight="1" x14ac:dyDescent="0.2">
      <c r="A114" s="14">
        <v>112</v>
      </c>
      <c r="B114" s="14" t="s">
        <v>153</v>
      </c>
      <c r="C114" s="14" t="s">
        <v>155</v>
      </c>
      <c r="D114" s="14">
        <v>0</v>
      </c>
      <c r="E114" s="14">
        <v>0</v>
      </c>
      <c r="F114" s="14">
        <v>75.2</v>
      </c>
      <c r="G114" s="14">
        <v>0</v>
      </c>
      <c r="H114" s="28">
        <v>43072</v>
      </c>
      <c r="I114" s="28">
        <v>43084</v>
      </c>
      <c r="J114" s="14">
        <f t="shared" si="1"/>
        <v>12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8"/>
      <c r="U114" s="8"/>
      <c r="V114" s="8"/>
      <c r="W114" s="8"/>
      <c r="X114" s="8"/>
    </row>
    <row r="115" spans="1:24" ht="15.75" customHeight="1" x14ac:dyDescent="0.2">
      <c r="A115" s="14">
        <v>113</v>
      </c>
      <c r="B115" s="14" t="s">
        <v>156</v>
      </c>
      <c r="C115" s="14" t="s">
        <v>44</v>
      </c>
      <c r="D115" s="14">
        <v>0</v>
      </c>
      <c r="E115" s="14">
        <v>0</v>
      </c>
      <c r="F115" s="14">
        <v>77.819999999999993</v>
      </c>
      <c r="G115" s="14">
        <v>0</v>
      </c>
      <c r="H115" s="28">
        <v>43070</v>
      </c>
      <c r="I115" s="28">
        <v>43072</v>
      </c>
      <c r="J115" s="14">
        <f t="shared" si="1"/>
        <v>2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8"/>
      <c r="U115" s="8"/>
      <c r="V115" s="8"/>
      <c r="W115" s="8"/>
      <c r="X115" s="8"/>
    </row>
    <row r="116" spans="1:24" ht="15.75" customHeight="1" x14ac:dyDescent="0.2">
      <c r="A116" s="14">
        <v>114</v>
      </c>
      <c r="B116" s="14" t="s">
        <v>156</v>
      </c>
      <c r="C116" s="14" t="s">
        <v>58</v>
      </c>
      <c r="D116" s="14">
        <v>0</v>
      </c>
      <c r="E116" s="14">
        <v>0</v>
      </c>
      <c r="F116" s="14">
        <v>78.27</v>
      </c>
      <c r="G116" s="14">
        <v>0</v>
      </c>
      <c r="H116" s="28">
        <v>43070</v>
      </c>
      <c r="I116" s="28">
        <v>43076</v>
      </c>
      <c r="J116" s="14">
        <f t="shared" si="1"/>
        <v>6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8"/>
      <c r="U116" s="8"/>
      <c r="V116" s="8"/>
      <c r="W116" s="8"/>
      <c r="X116" s="8"/>
    </row>
    <row r="117" spans="1:24" ht="15.75" customHeight="1" x14ac:dyDescent="0.2">
      <c r="A117" s="14">
        <v>115</v>
      </c>
      <c r="B117" s="14" t="s">
        <v>157</v>
      </c>
      <c r="C117" s="14" t="s">
        <v>158</v>
      </c>
      <c r="D117" s="14">
        <v>0</v>
      </c>
      <c r="E117" s="14">
        <v>78.5</v>
      </c>
      <c r="F117" s="14">
        <v>0</v>
      </c>
      <c r="G117" s="14">
        <v>0</v>
      </c>
      <c r="H117" s="28">
        <v>43070</v>
      </c>
      <c r="I117" s="28">
        <v>43088</v>
      </c>
      <c r="J117" s="14">
        <f t="shared" si="1"/>
        <v>18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8"/>
      <c r="U117" s="8"/>
      <c r="V117" s="8"/>
      <c r="W117" s="8"/>
      <c r="X117" s="8"/>
    </row>
    <row r="118" spans="1:24" ht="15.75" customHeight="1" x14ac:dyDescent="0.2">
      <c r="A118" s="14">
        <v>116</v>
      </c>
      <c r="B118" s="14" t="s">
        <v>157</v>
      </c>
      <c r="C118" s="14" t="s">
        <v>158</v>
      </c>
      <c r="D118" s="14">
        <v>0</v>
      </c>
      <c r="E118" s="14">
        <v>0</v>
      </c>
      <c r="F118" s="14">
        <v>79.010000000000005</v>
      </c>
      <c r="G118" s="14">
        <v>0</v>
      </c>
      <c r="H118" s="28">
        <v>43070</v>
      </c>
      <c r="I118" s="28">
        <v>43088</v>
      </c>
      <c r="J118" s="14">
        <f t="shared" si="1"/>
        <v>18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8"/>
      <c r="U118" s="8"/>
      <c r="V118" s="8"/>
      <c r="W118" s="8"/>
      <c r="X118" s="8"/>
    </row>
    <row r="119" spans="1:24" ht="15.75" customHeight="1" x14ac:dyDescent="0.2">
      <c r="A119" s="14">
        <v>117</v>
      </c>
      <c r="B119" s="14" t="s">
        <v>159</v>
      </c>
      <c r="C119" s="14" t="s">
        <v>160</v>
      </c>
      <c r="D119" s="14">
        <v>0</v>
      </c>
      <c r="E119" s="14">
        <v>0</v>
      </c>
      <c r="F119" s="14">
        <v>79.33</v>
      </c>
      <c r="G119" s="14">
        <v>0</v>
      </c>
      <c r="H119" s="28">
        <v>43081</v>
      </c>
      <c r="I119" s="28">
        <v>43085</v>
      </c>
      <c r="J119" s="14">
        <f t="shared" si="1"/>
        <v>4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8"/>
      <c r="U119" s="8"/>
      <c r="V119" s="8"/>
      <c r="W119" s="8"/>
      <c r="X119" s="8"/>
    </row>
    <row r="120" spans="1:24" ht="15.75" customHeight="1" x14ac:dyDescent="0.2">
      <c r="A120" s="14">
        <v>118</v>
      </c>
      <c r="B120" s="14" t="s">
        <v>159</v>
      </c>
      <c r="C120" s="14" t="s">
        <v>32</v>
      </c>
      <c r="D120" s="14">
        <v>0</v>
      </c>
      <c r="E120" s="14">
        <v>0</v>
      </c>
      <c r="F120" s="14">
        <v>80.540000000000006</v>
      </c>
      <c r="G120" s="14">
        <v>0</v>
      </c>
      <c r="H120" s="28">
        <v>43095</v>
      </c>
      <c r="I120" s="28">
        <v>43099</v>
      </c>
      <c r="J120" s="14">
        <f t="shared" si="1"/>
        <v>4</v>
      </c>
      <c r="K120" s="12"/>
      <c r="L120" s="12"/>
      <c r="M120" s="12"/>
      <c r="N120" s="12"/>
      <c r="O120" s="12"/>
      <c r="P120" s="12"/>
      <c r="Q120" s="12"/>
      <c r="R120" s="12"/>
      <c r="S120" s="12"/>
      <c r="T120" s="8"/>
      <c r="U120" s="8"/>
      <c r="V120" s="8"/>
      <c r="W120" s="8"/>
      <c r="X120" s="8"/>
    </row>
    <row r="121" spans="1:24" ht="15.75" customHeight="1" x14ac:dyDescent="0.2">
      <c r="A121" s="14">
        <v>119</v>
      </c>
      <c r="B121" s="14" t="s">
        <v>161</v>
      </c>
      <c r="C121" s="14" t="s">
        <v>162</v>
      </c>
      <c r="D121" s="14">
        <v>0</v>
      </c>
      <c r="E121" s="14">
        <v>0</v>
      </c>
      <c r="F121" s="14">
        <v>81.06</v>
      </c>
      <c r="G121" s="14">
        <v>0</v>
      </c>
      <c r="H121" s="28">
        <v>43070</v>
      </c>
      <c r="I121" s="28">
        <v>43094</v>
      </c>
      <c r="J121" s="14">
        <f t="shared" si="1"/>
        <v>24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8"/>
      <c r="U121" s="8"/>
      <c r="V121" s="8"/>
      <c r="W121" s="8"/>
      <c r="X121" s="8"/>
    </row>
    <row r="122" spans="1:24" ht="15.75" customHeight="1" x14ac:dyDescent="0.2">
      <c r="A122" s="14">
        <v>120</v>
      </c>
      <c r="B122" s="14" t="s">
        <v>161</v>
      </c>
      <c r="C122" s="14" t="s">
        <v>68</v>
      </c>
      <c r="D122" s="14">
        <v>0</v>
      </c>
      <c r="E122" s="14">
        <v>0</v>
      </c>
      <c r="F122" s="14">
        <v>83.37</v>
      </c>
      <c r="G122" s="14">
        <v>0</v>
      </c>
      <c r="H122" s="28">
        <v>43090</v>
      </c>
      <c r="I122" s="28">
        <v>43099</v>
      </c>
      <c r="J122" s="14">
        <f t="shared" si="1"/>
        <v>9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8"/>
      <c r="U122" s="8"/>
      <c r="V122" s="8"/>
      <c r="W122" s="8"/>
      <c r="X122" s="8"/>
    </row>
    <row r="123" spans="1:24" ht="15.75" customHeight="1" x14ac:dyDescent="0.2">
      <c r="A123" s="14">
        <v>121</v>
      </c>
      <c r="B123" s="14" t="s">
        <v>163</v>
      </c>
      <c r="C123" s="14" t="s">
        <v>164</v>
      </c>
      <c r="D123" s="14">
        <v>0</v>
      </c>
      <c r="E123" s="14">
        <v>84.81</v>
      </c>
      <c r="F123" s="14">
        <v>0</v>
      </c>
      <c r="G123" s="14">
        <v>0.31</v>
      </c>
      <c r="H123" s="28">
        <v>43080</v>
      </c>
      <c r="I123" s="28">
        <v>43100</v>
      </c>
      <c r="J123" s="14">
        <f t="shared" si="1"/>
        <v>20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8"/>
      <c r="U123" s="8"/>
      <c r="V123" s="8"/>
      <c r="W123" s="8"/>
      <c r="X123" s="8"/>
    </row>
    <row r="124" spans="1:24" ht="15.75" customHeight="1" x14ac:dyDescent="0.2">
      <c r="A124" s="14">
        <v>122</v>
      </c>
      <c r="B124" s="14" t="s">
        <v>163</v>
      </c>
      <c r="C124" s="14" t="s">
        <v>36</v>
      </c>
      <c r="D124" s="14">
        <v>0</v>
      </c>
      <c r="E124" s="14">
        <v>0</v>
      </c>
      <c r="F124" s="14">
        <v>86.13</v>
      </c>
      <c r="G124" s="14">
        <v>0</v>
      </c>
      <c r="H124" s="28">
        <v>43098</v>
      </c>
      <c r="I124" s="28">
        <v>43099</v>
      </c>
      <c r="J124" s="14">
        <f t="shared" si="1"/>
        <v>1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8"/>
      <c r="U124" s="8"/>
      <c r="V124" s="8"/>
      <c r="W124" s="8"/>
      <c r="X124" s="8"/>
    </row>
    <row r="125" spans="1:24" ht="15.75" customHeight="1" x14ac:dyDescent="0.2">
      <c r="A125" s="14">
        <v>123</v>
      </c>
      <c r="B125" s="14" t="s">
        <v>165</v>
      </c>
      <c r="C125" s="14" t="s">
        <v>166</v>
      </c>
      <c r="D125" s="14">
        <v>0</v>
      </c>
      <c r="E125" s="14">
        <v>0</v>
      </c>
      <c r="F125" s="14">
        <v>86.5</v>
      </c>
      <c r="G125" s="14">
        <v>0</v>
      </c>
      <c r="H125" s="28">
        <v>43073</v>
      </c>
      <c r="I125" s="28">
        <v>43086</v>
      </c>
      <c r="J125" s="14">
        <f t="shared" si="1"/>
        <v>13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8"/>
      <c r="U125" s="8"/>
      <c r="V125" s="8"/>
      <c r="W125" s="8"/>
      <c r="X125" s="8"/>
    </row>
    <row r="126" spans="1:24" ht="15.75" customHeight="1" x14ac:dyDescent="0.2">
      <c r="A126" s="14">
        <v>124</v>
      </c>
      <c r="B126" s="14" t="s">
        <v>165</v>
      </c>
      <c r="C126" s="14" t="s">
        <v>167</v>
      </c>
      <c r="D126" s="14">
        <v>0</v>
      </c>
      <c r="E126" s="14">
        <v>87.7</v>
      </c>
      <c r="F126" s="14">
        <v>0</v>
      </c>
      <c r="G126" s="14">
        <v>0</v>
      </c>
      <c r="H126" s="28">
        <v>43070</v>
      </c>
      <c r="I126" s="28">
        <v>43097</v>
      </c>
      <c r="J126" s="14">
        <f t="shared" si="1"/>
        <v>27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8"/>
      <c r="U126" s="8"/>
      <c r="V126" s="8"/>
      <c r="W126" s="8"/>
      <c r="X126" s="8"/>
    </row>
    <row r="127" spans="1:24" ht="15.75" customHeight="1" x14ac:dyDescent="0.2">
      <c r="A127" s="14">
        <v>125</v>
      </c>
      <c r="B127" s="14" t="s">
        <v>168</v>
      </c>
      <c r="C127" s="14" t="s">
        <v>169</v>
      </c>
      <c r="D127" s="14">
        <v>0</v>
      </c>
      <c r="E127" s="14">
        <v>87.93</v>
      </c>
      <c r="F127" s="14">
        <v>0</v>
      </c>
      <c r="G127" s="14">
        <v>0</v>
      </c>
      <c r="H127" s="28">
        <v>43070</v>
      </c>
      <c r="I127" s="28">
        <v>43100</v>
      </c>
      <c r="J127" s="14">
        <f t="shared" si="1"/>
        <v>30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8"/>
      <c r="U127" s="8"/>
      <c r="V127" s="8"/>
      <c r="W127" s="8"/>
      <c r="X127" s="8"/>
    </row>
    <row r="128" spans="1:24" ht="15.75" customHeight="1" x14ac:dyDescent="0.2">
      <c r="A128" s="14">
        <v>126</v>
      </c>
      <c r="B128" s="14" t="s">
        <v>168</v>
      </c>
      <c r="C128" s="14" t="s">
        <v>78</v>
      </c>
      <c r="D128" s="14">
        <v>0</v>
      </c>
      <c r="E128" s="14">
        <v>0</v>
      </c>
      <c r="F128" s="14">
        <v>89.58</v>
      </c>
      <c r="G128" s="14">
        <v>0</v>
      </c>
      <c r="H128" s="28">
        <v>43070</v>
      </c>
      <c r="I128" s="28">
        <v>43074</v>
      </c>
      <c r="J128" s="14">
        <f t="shared" si="1"/>
        <v>4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8"/>
      <c r="U128" s="8"/>
      <c r="V128" s="8"/>
      <c r="W128" s="8"/>
      <c r="X128" s="8"/>
    </row>
    <row r="129" spans="1:24" ht="15.75" customHeight="1" x14ac:dyDescent="0.2">
      <c r="A129" s="14">
        <v>127</v>
      </c>
      <c r="B129" s="14" t="s">
        <v>170</v>
      </c>
      <c r="C129" s="14" t="s">
        <v>171</v>
      </c>
      <c r="D129" s="14">
        <v>0</v>
      </c>
      <c r="E129" s="14">
        <v>0</v>
      </c>
      <c r="F129" s="14">
        <v>91.98</v>
      </c>
      <c r="G129" s="14">
        <v>0</v>
      </c>
      <c r="H129" s="28">
        <v>43074</v>
      </c>
      <c r="I129" s="28">
        <v>43099</v>
      </c>
      <c r="J129" s="14">
        <f t="shared" si="1"/>
        <v>25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8"/>
      <c r="U129" s="8"/>
      <c r="V129" s="8"/>
      <c r="W129" s="8"/>
      <c r="X129" s="8"/>
    </row>
    <row r="130" spans="1:24" ht="15.75" customHeight="1" x14ac:dyDescent="0.2">
      <c r="A130" s="14">
        <v>128</v>
      </c>
      <c r="B130" s="14" t="s">
        <v>170</v>
      </c>
      <c r="C130" s="14" t="s">
        <v>172</v>
      </c>
      <c r="D130" s="14">
        <v>0</v>
      </c>
      <c r="E130" s="14">
        <v>0</v>
      </c>
      <c r="F130" s="14">
        <v>97.14</v>
      </c>
      <c r="G130" s="14">
        <v>0</v>
      </c>
      <c r="H130" s="28">
        <v>43091</v>
      </c>
      <c r="I130" s="28">
        <v>43099</v>
      </c>
      <c r="J130" s="14">
        <f t="shared" si="1"/>
        <v>8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8"/>
      <c r="U130" s="8"/>
      <c r="V130" s="8"/>
      <c r="W130" s="8"/>
      <c r="X130" s="8"/>
    </row>
    <row r="131" spans="1:24" ht="15.75" customHeight="1" x14ac:dyDescent="0.2">
      <c r="A131" s="14">
        <v>129</v>
      </c>
      <c r="B131" s="14" t="s">
        <v>173</v>
      </c>
      <c r="C131" s="14" t="s">
        <v>174</v>
      </c>
      <c r="D131" s="14">
        <v>0</v>
      </c>
      <c r="E131" s="14">
        <v>0</v>
      </c>
      <c r="F131" s="14">
        <v>98.35</v>
      </c>
      <c r="G131" s="14">
        <v>0</v>
      </c>
      <c r="H131" s="28">
        <v>43070</v>
      </c>
      <c r="I131" s="28">
        <v>43079</v>
      </c>
      <c r="J131" s="14">
        <f t="shared" si="1"/>
        <v>9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8"/>
      <c r="U131" s="8"/>
      <c r="V131" s="8"/>
      <c r="W131" s="8"/>
      <c r="X131" s="8"/>
    </row>
    <row r="132" spans="1:24" ht="15.75" customHeight="1" x14ac:dyDescent="0.2">
      <c r="A132" s="14">
        <v>130</v>
      </c>
      <c r="B132" s="14" t="s">
        <v>173</v>
      </c>
      <c r="C132" s="14" t="s">
        <v>78</v>
      </c>
      <c r="D132" s="14">
        <v>0</v>
      </c>
      <c r="E132" s="14">
        <v>0</v>
      </c>
      <c r="F132" s="14">
        <v>98.78</v>
      </c>
      <c r="G132" s="14">
        <v>0</v>
      </c>
      <c r="H132" s="28">
        <v>43070</v>
      </c>
      <c r="I132" s="28">
        <v>43074</v>
      </c>
      <c r="J132" s="14">
        <f t="shared" ref="J132:J195" si="2">I132-H132</f>
        <v>4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8"/>
      <c r="U132" s="8"/>
      <c r="V132" s="8"/>
      <c r="W132" s="8"/>
      <c r="X132" s="8"/>
    </row>
    <row r="133" spans="1:24" ht="15.75" customHeight="1" x14ac:dyDescent="0.2">
      <c r="A133" s="14">
        <v>131</v>
      </c>
      <c r="B133" s="14" t="s">
        <v>175</v>
      </c>
      <c r="C133" s="14" t="s">
        <v>77</v>
      </c>
      <c r="D133" s="14">
        <v>0</v>
      </c>
      <c r="E133" s="14">
        <v>0</v>
      </c>
      <c r="F133" s="14">
        <v>101.05</v>
      </c>
      <c r="G133" s="14">
        <v>0</v>
      </c>
      <c r="H133" s="28">
        <v>43090</v>
      </c>
      <c r="I133" s="28">
        <v>43100</v>
      </c>
      <c r="J133" s="14">
        <f t="shared" si="2"/>
        <v>10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8"/>
      <c r="U133" s="8"/>
      <c r="V133" s="8"/>
      <c r="W133" s="8"/>
      <c r="X133" s="8"/>
    </row>
    <row r="134" spans="1:24" ht="15.75" customHeight="1" x14ac:dyDescent="0.2">
      <c r="A134" s="14">
        <v>132</v>
      </c>
      <c r="B134" s="14" t="s">
        <v>175</v>
      </c>
      <c r="C134" s="14" t="s">
        <v>176</v>
      </c>
      <c r="D134" s="14">
        <v>0</v>
      </c>
      <c r="E134" s="14">
        <v>0</v>
      </c>
      <c r="F134" s="14">
        <v>0</v>
      </c>
      <c r="G134" s="14">
        <v>204.03</v>
      </c>
      <c r="H134" s="28">
        <v>43083</v>
      </c>
      <c r="I134" s="28">
        <v>43085</v>
      </c>
      <c r="J134" s="14">
        <f t="shared" si="2"/>
        <v>2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8"/>
      <c r="U134" s="8"/>
      <c r="V134" s="8"/>
      <c r="W134" s="8"/>
      <c r="X134" s="8"/>
    </row>
    <row r="135" spans="1:24" ht="15.75" customHeight="1" x14ac:dyDescent="0.2">
      <c r="A135" s="14">
        <v>133</v>
      </c>
      <c r="B135" s="14" t="s">
        <v>177</v>
      </c>
      <c r="C135" s="14" t="s">
        <v>178</v>
      </c>
      <c r="D135" s="14">
        <v>0</v>
      </c>
      <c r="E135" s="14">
        <v>0</v>
      </c>
      <c r="F135" s="14">
        <v>96.24</v>
      </c>
      <c r="G135" s="14">
        <v>5.28</v>
      </c>
      <c r="H135" s="28">
        <v>43073</v>
      </c>
      <c r="I135" s="28">
        <v>43082</v>
      </c>
      <c r="J135" s="14">
        <f t="shared" si="2"/>
        <v>9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8"/>
      <c r="U135" s="8"/>
      <c r="V135" s="8"/>
      <c r="W135" s="8"/>
      <c r="X135" s="8"/>
    </row>
    <row r="136" spans="1:24" ht="15.75" customHeight="1" x14ac:dyDescent="0.2">
      <c r="A136" s="14">
        <v>134</v>
      </c>
      <c r="B136" s="14" t="s">
        <v>177</v>
      </c>
      <c r="C136" s="14" t="s">
        <v>73</v>
      </c>
      <c r="D136" s="14">
        <v>74.84</v>
      </c>
      <c r="E136" s="14">
        <v>0</v>
      </c>
      <c r="F136" s="14">
        <v>29.57</v>
      </c>
      <c r="G136" s="14">
        <v>0</v>
      </c>
      <c r="H136" s="28">
        <v>43097</v>
      </c>
      <c r="I136" s="28">
        <v>43100</v>
      </c>
      <c r="J136" s="14">
        <f t="shared" si="2"/>
        <v>3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8"/>
      <c r="U136" s="8"/>
      <c r="V136" s="8"/>
      <c r="W136" s="8"/>
      <c r="X136" s="8"/>
    </row>
    <row r="137" spans="1:24" ht="15.75" customHeight="1" x14ac:dyDescent="0.2">
      <c r="A137" s="14">
        <v>135</v>
      </c>
      <c r="B137" s="14" t="s">
        <v>179</v>
      </c>
      <c r="C137" s="14" t="s">
        <v>180</v>
      </c>
      <c r="D137" s="14">
        <v>0</v>
      </c>
      <c r="E137" s="14">
        <v>0</v>
      </c>
      <c r="F137" s="14">
        <v>60.53</v>
      </c>
      <c r="G137" s="14">
        <v>44.7</v>
      </c>
      <c r="H137" s="28">
        <v>43076</v>
      </c>
      <c r="I137" s="28">
        <v>43089</v>
      </c>
      <c r="J137" s="14">
        <f t="shared" si="2"/>
        <v>13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8"/>
      <c r="U137" s="8"/>
      <c r="V137" s="8"/>
      <c r="W137" s="8"/>
      <c r="X137" s="8"/>
    </row>
    <row r="138" spans="1:24" ht="15.75" customHeight="1" x14ac:dyDescent="0.2">
      <c r="A138" s="14">
        <v>136</v>
      </c>
      <c r="B138" s="14" t="s">
        <v>179</v>
      </c>
      <c r="C138" s="14" t="s">
        <v>181</v>
      </c>
      <c r="D138" s="14">
        <v>0</v>
      </c>
      <c r="E138" s="14">
        <v>0</v>
      </c>
      <c r="F138" s="14">
        <v>107.93</v>
      </c>
      <c r="G138" s="14">
        <v>0</v>
      </c>
      <c r="H138" s="28">
        <v>43070</v>
      </c>
      <c r="I138" s="28">
        <v>43096</v>
      </c>
      <c r="J138" s="14">
        <f t="shared" si="2"/>
        <v>26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8"/>
      <c r="U138" s="8"/>
      <c r="V138" s="8"/>
      <c r="W138" s="8"/>
      <c r="X138" s="8"/>
    </row>
    <row r="139" spans="1:24" ht="15.75" customHeight="1" x14ac:dyDescent="0.2">
      <c r="A139" s="14">
        <v>137</v>
      </c>
      <c r="B139" s="14" t="s">
        <v>182</v>
      </c>
      <c r="C139" s="14" t="s">
        <v>162</v>
      </c>
      <c r="D139" s="14">
        <v>0</v>
      </c>
      <c r="E139" s="14">
        <v>0</v>
      </c>
      <c r="F139" s="14">
        <v>110.99</v>
      </c>
      <c r="G139" s="14">
        <v>0</v>
      </c>
      <c r="H139" s="28">
        <v>43070</v>
      </c>
      <c r="I139" s="28">
        <v>43094</v>
      </c>
      <c r="J139" s="14">
        <f t="shared" si="2"/>
        <v>24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8"/>
      <c r="U139" s="8"/>
      <c r="V139" s="8"/>
      <c r="W139" s="8"/>
      <c r="X139" s="8"/>
    </row>
    <row r="140" spans="1:24" ht="15.75" customHeight="1" x14ac:dyDescent="0.2">
      <c r="A140" s="14">
        <v>138</v>
      </c>
      <c r="B140" s="14" t="s">
        <v>182</v>
      </c>
      <c r="C140" s="14" t="s">
        <v>32</v>
      </c>
      <c r="D140" s="14">
        <v>0</v>
      </c>
      <c r="E140" s="14">
        <v>0</v>
      </c>
      <c r="F140" s="14">
        <v>112.18</v>
      </c>
      <c r="G140" s="14">
        <v>0</v>
      </c>
      <c r="H140" s="28">
        <v>43095</v>
      </c>
      <c r="I140" s="28">
        <v>43099</v>
      </c>
      <c r="J140" s="14">
        <f t="shared" si="2"/>
        <v>4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8"/>
      <c r="U140" s="8"/>
      <c r="V140" s="8"/>
      <c r="W140" s="8"/>
      <c r="X140" s="8"/>
    </row>
    <row r="141" spans="1:24" ht="15.75" customHeight="1" x14ac:dyDescent="0.2">
      <c r="A141" s="14">
        <v>139</v>
      </c>
      <c r="B141" s="14" t="s">
        <v>183</v>
      </c>
      <c r="C141" s="14" t="s">
        <v>184</v>
      </c>
      <c r="D141" s="14">
        <v>0</v>
      </c>
      <c r="E141" s="14">
        <v>0</v>
      </c>
      <c r="F141" s="14">
        <v>113.5</v>
      </c>
      <c r="G141" s="14">
        <v>0</v>
      </c>
      <c r="H141" s="28">
        <v>43078</v>
      </c>
      <c r="I141" s="28">
        <v>43088</v>
      </c>
      <c r="J141" s="14">
        <f t="shared" si="2"/>
        <v>10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8"/>
      <c r="U141" s="8"/>
      <c r="V141" s="8"/>
      <c r="W141" s="8"/>
      <c r="X141" s="8"/>
    </row>
    <row r="142" spans="1:24" ht="15.75" customHeight="1" x14ac:dyDescent="0.2">
      <c r="A142" s="14">
        <v>140</v>
      </c>
      <c r="B142" s="14" t="s">
        <v>183</v>
      </c>
      <c r="C142" s="14" t="s">
        <v>55</v>
      </c>
      <c r="D142" s="14">
        <v>0</v>
      </c>
      <c r="E142" s="14">
        <v>0</v>
      </c>
      <c r="F142" s="14">
        <v>116.89</v>
      </c>
      <c r="G142" s="14">
        <v>0</v>
      </c>
      <c r="H142" s="28">
        <v>43070</v>
      </c>
      <c r="I142" s="28">
        <v>43099</v>
      </c>
      <c r="J142" s="14">
        <f t="shared" si="2"/>
        <v>29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8"/>
      <c r="U142" s="8"/>
      <c r="V142" s="8"/>
      <c r="W142" s="8"/>
      <c r="X142" s="8"/>
    </row>
    <row r="143" spans="1:24" ht="15.75" customHeight="1" x14ac:dyDescent="0.2">
      <c r="A143" s="14">
        <v>141</v>
      </c>
      <c r="B143" s="14" t="s">
        <v>185</v>
      </c>
      <c r="C143" s="14" t="s">
        <v>186</v>
      </c>
      <c r="D143" s="14">
        <v>0</v>
      </c>
      <c r="E143" s="14">
        <v>24.83</v>
      </c>
      <c r="F143" s="14">
        <v>91.92</v>
      </c>
      <c r="G143" s="14">
        <v>1.87</v>
      </c>
      <c r="H143" s="28">
        <v>43076</v>
      </c>
      <c r="I143" s="28">
        <v>43100</v>
      </c>
      <c r="J143" s="14">
        <f t="shared" si="2"/>
        <v>24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8"/>
      <c r="U143" s="8"/>
      <c r="V143" s="8"/>
      <c r="W143" s="8"/>
      <c r="X143" s="8"/>
    </row>
    <row r="144" spans="1:24" ht="15.75" customHeight="1" x14ac:dyDescent="0.2">
      <c r="A144" s="14">
        <v>142</v>
      </c>
      <c r="B144" s="14" t="s">
        <v>185</v>
      </c>
      <c r="C144" s="14" t="s">
        <v>187</v>
      </c>
      <c r="D144" s="14">
        <v>0</v>
      </c>
      <c r="E144" s="14">
        <v>0</v>
      </c>
      <c r="F144" s="14">
        <v>119.31</v>
      </c>
      <c r="G144" s="14">
        <v>0</v>
      </c>
      <c r="H144" s="28">
        <v>43070</v>
      </c>
      <c r="I144" s="28">
        <v>43085</v>
      </c>
      <c r="J144" s="14">
        <f t="shared" si="2"/>
        <v>15</v>
      </c>
      <c r="K144" s="12"/>
      <c r="L144" s="12"/>
      <c r="M144" s="12"/>
      <c r="N144" s="12"/>
      <c r="O144" s="12"/>
      <c r="P144" s="12"/>
      <c r="Q144" s="12"/>
      <c r="R144" s="12"/>
      <c r="S144" s="12"/>
      <c r="T144" s="8"/>
      <c r="U144" s="8"/>
      <c r="V144" s="8"/>
      <c r="W144" s="8"/>
      <c r="X144" s="8"/>
    </row>
    <row r="145" spans="1:24" ht="15.75" customHeight="1" x14ac:dyDescent="0.2">
      <c r="A145" s="14">
        <v>143</v>
      </c>
      <c r="B145" s="14" t="s">
        <v>188</v>
      </c>
      <c r="C145" s="14" t="s">
        <v>189</v>
      </c>
      <c r="D145" s="14">
        <v>0</v>
      </c>
      <c r="E145" s="14">
        <v>0</v>
      </c>
      <c r="F145" s="14">
        <v>120.41</v>
      </c>
      <c r="G145" s="14">
        <v>0</v>
      </c>
      <c r="H145" s="28">
        <v>43080</v>
      </c>
      <c r="I145" s="28">
        <v>43099</v>
      </c>
      <c r="J145" s="14">
        <f t="shared" si="2"/>
        <v>19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8"/>
      <c r="U145" s="8"/>
      <c r="V145" s="8"/>
      <c r="W145" s="8"/>
      <c r="X145" s="8"/>
    </row>
    <row r="146" spans="1:24" ht="15.75" customHeight="1" x14ac:dyDescent="0.2">
      <c r="A146" s="14">
        <v>144</v>
      </c>
      <c r="B146" s="14" t="s">
        <v>188</v>
      </c>
      <c r="C146" s="14" t="s">
        <v>190</v>
      </c>
      <c r="D146" s="14">
        <v>0</v>
      </c>
      <c r="E146" s="14">
        <v>0</v>
      </c>
      <c r="F146" s="14">
        <v>121.48</v>
      </c>
      <c r="G146" s="14">
        <v>0</v>
      </c>
      <c r="H146" s="28">
        <v>43070</v>
      </c>
      <c r="I146" s="28">
        <v>43080</v>
      </c>
      <c r="J146" s="14">
        <f t="shared" si="2"/>
        <v>10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8"/>
      <c r="U146" s="8"/>
      <c r="V146" s="8"/>
      <c r="W146" s="8"/>
      <c r="X146" s="8"/>
    </row>
    <row r="147" spans="1:24" ht="15.75" customHeight="1" x14ac:dyDescent="0.2">
      <c r="A147" s="14">
        <v>145</v>
      </c>
      <c r="B147" s="14" t="s">
        <v>191</v>
      </c>
      <c r="C147" s="14" t="s">
        <v>55</v>
      </c>
      <c r="D147" s="14">
        <v>0</v>
      </c>
      <c r="E147" s="14">
        <v>1.83</v>
      </c>
      <c r="F147" s="14">
        <v>121.44</v>
      </c>
      <c r="G147" s="14">
        <v>0</v>
      </c>
      <c r="H147" s="28">
        <v>43070</v>
      </c>
      <c r="I147" s="28">
        <v>43099</v>
      </c>
      <c r="J147" s="14">
        <f t="shared" si="2"/>
        <v>29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8"/>
      <c r="U147" s="8"/>
      <c r="V147" s="8"/>
      <c r="W147" s="8"/>
      <c r="X147" s="8"/>
    </row>
    <row r="148" spans="1:24" ht="15.75" customHeight="1" x14ac:dyDescent="0.2">
      <c r="A148" s="14">
        <v>146</v>
      </c>
      <c r="B148" s="14" t="s">
        <v>191</v>
      </c>
      <c r="C148" s="14" t="s">
        <v>192</v>
      </c>
      <c r="D148" s="14">
        <v>0</v>
      </c>
      <c r="E148" s="14">
        <v>100.61</v>
      </c>
      <c r="F148" s="14">
        <v>0</v>
      </c>
      <c r="G148" s="14">
        <v>28.38</v>
      </c>
      <c r="H148" s="28">
        <v>43080</v>
      </c>
      <c r="I148" s="28">
        <v>43097</v>
      </c>
      <c r="J148" s="14">
        <f t="shared" si="2"/>
        <v>17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8"/>
      <c r="U148" s="8"/>
      <c r="V148" s="8"/>
      <c r="W148" s="8"/>
      <c r="X148" s="8"/>
    </row>
    <row r="149" spans="1:24" ht="15.75" customHeight="1" x14ac:dyDescent="0.2">
      <c r="A149" s="14">
        <v>147</v>
      </c>
      <c r="B149" s="14" t="s">
        <v>193</v>
      </c>
      <c r="C149" s="14" t="s">
        <v>169</v>
      </c>
      <c r="D149" s="14">
        <v>0</v>
      </c>
      <c r="E149" s="14">
        <v>46.56</v>
      </c>
      <c r="F149" s="14">
        <v>83.41</v>
      </c>
      <c r="G149" s="14">
        <v>0</v>
      </c>
      <c r="H149" s="28">
        <v>43070</v>
      </c>
      <c r="I149" s="28">
        <v>43100</v>
      </c>
      <c r="J149" s="14">
        <f t="shared" si="2"/>
        <v>30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8"/>
      <c r="U149" s="8"/>
      <c r="V149" s="8"/>
      <c r="W149" s="8"/>
      <c r="X149" s="8"/>
    </row>
    <row r="150" spans="1:24" ht="15.75" customHeight="1" x14ac:dyDescent="0.2">
      <c r="A150" s="14">
        <v>148</v>
      </c>
      <c r="B150" s="14" t="s">
        <v>193</v>
      </c>
      <c r="C150" s="14" t="s">
        <v>129</v>
      </c>
      <c r="D150" s="14">
        <v>0</v>
      </c>
      <c r="E150" s="14">
        <v>0</v>
      </c>
      <c r="F150" s="14">
        <v>132.12</v>
      </c>
      <c r="G150" s="14">
        <v>0</v>
      </c>
      <c r="H150" s="28">
        <v>43089</v>
      </c>
      <c r="I150" s="28">
        <v>43099</v>
      </c>
      <c r="J150" s="14">
        <f t="shared" si="2"/>
        <v>10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8"/>
      <c r="U150" s="8"/>
      <c r="V150" s="8"/>
      <c r="W150" s="8"/>
      <c r="X150" s="8"/>
    </row>
    <row r="151" spans="1:24" ht="15.75" customHeight="1" x14ac:dyDescent="0.2">
      <c r="A151" s="14">
        <v>149</v>
      </c>
      <c r="B151" s="14" t="s">
        <v>194</v>
      </c>
      <c r="C151" s="14" t="s">
        <v>38</v>
      </c>
      <c r="D151" s="14">
        <v>0</v>
      </c>
      <c r="E151" s="14">
        <v>0</v>
      </c>
      <c r="F151" s="14">
        <v>132.28</v>
      </c>
      <c r="G151" s="14">
        <v>0</v>
      </c>
      <c r="H151" s="28">
        <v>43070</v>
      </c>
      <c r="I151" s="28">
        <v>43092</v>
      </c>
      <c r="J151" s="14">
        <f t="shared" si="2"/>
        <v>22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8"/>
      <c r="U151" s="8"/>
      <c r="V151" s="8"/>
      <c r="W151" s="8"/>
      <c r="X151" s="8"/>
    </row>
    <row r="152" spans="1:24" ht="15.75" customHeight="1" x14ac:dyDescent="0.2">
      <c r="A152" s="14">
        <v>150</v>
      </c>
      <c r="B152" s="14" t="s">
        <v>194</v>
      </c>
      <c r="C152" s="14" t="s">
        <v>195</v>
      </c>
      <c r="D152" s="14">
        <v>0</v>
      </c>
      <c r="E152" s="14">
        <v>5.41</v>
      </c>
      <c r="F152" s="14">
        <v>121.3</v>
      </c>
      <c r="G152" s="14">
        <v>10.29</v>
      </c>
      <c r="H152" s="28">
        <v>43077</v>
      </c>
      <c r="I152" s="28">
        <v>43099</v>
      </c>
      <c r="J152" s="14">
        <f t="shared" si="2"/>
        <v>22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8"/>
      <c r="U152" s="8"/>
      <c r="V152" s="8"/>
      <c r="W152" s="8"/>
      <c r="X152" s="8"/>
    </row>
    <row r="153" spans="1:24" ht="15.75" customHeight="1" x14ac:dyDescent="0.2">
      <c r="A153" s="14">
        <v>151</v>
      </c>
      <c r="B153" s="14" t="s">
        <v>196</v>
      </c>
      <c r="C153" s="14" t="s">
        <v>101</v>
      </c>
      <c r="D153" s="14">
        <v>0</v>
      </c>
      <c r="E153" s="14">
        <v>0</v>
      </c>
      <c r="F153" s="14">
        <v>137.46</v>
      </c>
      <c r="G153" s="14">
        <v>0</v>
      </c>
      <c r="H153" s="28">
        <v>43070</v>
      </c>
      <c r="I153" s="28">
        <v>43086</v>
      </c>
      <c r="J153" s="14">
        <f t="shared" si="2"/>
        <v>16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8"/>
      <c r="U153" s="8"/>
      <c r="V153" s="8"/>
      <c r="W153" s="8"/>
      <c r="X153" s="8"/>
    </row>
    <row r="154" spans="1:24" ht="15.75" customHeight="1" x14ac:dyDescent="0.2">
      <c r="A154" s="14">
        <v>152</v>
      </c>
      <c r="B154" s="14" t="s">
        <v>196</v>
      </c>
      <c r="C154" s="14" t="s">
        <v>129</v>
      </c>
      <c r="D154" s="14">
        <v>0</v>
      </c>
      <c r="E154" s="14">
        <v>0</v>
      </c>
      <c r="F154" s="14">
        <v>139.82</v>
      </c>
      <c r="G154" s="14">
        <v>0</v>
      </c>
      <c r="H154" s="28">
        <v>43089</v>
      </c>
      <c r="I154" s="28">
        <v>43099</v>
      </c>
      <c r="J154" s="14">
        <f t="shared" si="2"/>
        <v>10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8"/>
      <c r="U154" s="8"/>
      <c r="V154" s="8"/>
      <c r="W154" s="8"/>
      <c r="X154" s="8"/>
    </row>
    <row r="155" spans="1:24" ht="15.75" customHeight="1" x14ac:dyDescent="0.2">
      <c r="A155" s="14">
        <v>153</v>
      </c>
      <c r="B155" s="14" t="s">
        <v>197</v>
      </c>
      <c r="C155" s="14" t="s">
        <v>116</v>
      </c>
      <c r="D155" s="14">
        <v>0</v>
      </c>
      <c r="E155" s="14">
        <v>0</v>
      </c>
      <c r="F155" s="14">
        <v>138.77000000000001</v>
      </c>
      <c r="G155" s="14">
        <v>0</v>
      </c>
      <c r="H155" s="28">
        <v>43070</v>
      </c>
      <c r="I155" s="28">
        <v>43078</v>
      </c>
      <c r="J155" s="14">
        <f t="shared" si="2"/>
        <v>8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8"/>
      <c r="U155" s="8"/>
      <c r="V155" s="8"/>
      <c r="W155" s="8"/>
      <c r="X155" s="8"/>
    </row>
    <row r="156" spans="1:24" ht="15.75" customHeight="1" x14ac:dyDescent="0.2">
      <c r="A156" s="14">
        <v>154</v>
      </c>
      <c r="B156" s="14" t="s">
        <v>197</v>
      </c>
      <c r="C156" s="14" t="s">
        <v>57</v>
      </c>
      <c r="D156" s="14">
        <v>0</v>
      </c>
      <c r="E156" s="14">
        <v>70.569999999999993</v>
      </c>
      <c r="F156" s="14">
        <v>72.23</v>
      </c>
      <c r="G156" s="14">
        <v>0</v>
      </c>
      <c r="H156" s="28">
        <v>43099</v>
      </c>
      <c r="I156" s="28">
        <v>43100</v>
      </c>
      <c r="J156" s="14">
        <f t="shared" si="2"/>
        <v>1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8"/>
      <c r="U156" s="8"/>
      <c r="V156" s="8"/>
      <c r="W156" s="8"/>
      <c r="X156" s="8"/>
    </row>
    <row r="157" spans="1:24" ht="15.75" customHeight="1" x14ac:dyDescent="0.2">
      <c r="A157" s="14">
        <v>155</v>
      </c>
      <c r="B157" s="14" t="s">
        <v>198</v>
      </c>
      <c r="C157" s="14" t="s">
        <v>149</v>
      </c>
      <c r="D157" s="14">
        <v>0</v>
      </c>
      <c r="E157" s="14">
        <v>0</v>
      </c>
      <c r="F157" s="14">
        <v>143.87</v>
      </c>
      <c r="G157" s="14">
        <v>0</v>
      </c>
      <c r="H157" s="28">
        <v>43070</v>
      </c>
      <c r="I157" s="28">
        <v>43081</v>
      </c>
      <c r="J157" s="14">
        <f t="shared" si="2"/>
        <v>11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8"/>
      <c r="U157" s="8"/>
      <c r="V157" s="8"/>
      <c r="W157" s="8"/>
      <c r="X157" s="8"/>
    </row>
    <row r="158" spans="1:24" ht="15.75" customHeight="1" x14ac:dyDescent="0.2">
      <c r="A158" s="14">
        <v>156</v>
      </c>
      <c r="B158" s="14" t="s">
        <v>198</v>
      </c>
      <c r="C158" s="14" t="s">
        <v>199</v>
      </c>
      <c r="D158" s="14">
        <v>0</v>
      </c>
      <c r="E158" s="14">
        <v>0</v>
      </c>
      <c r="F158" s="14">
        <v>145.86000000000001</v>
      </c>
      <c r="G158" s="14">
        <v>0</v>
      </c>
      <c r="H158" s="28">
        <v>43074</v>
      </c>
      <c r="I158" s="28">
        <v>43093</v>
      </c>
      <c r="J158" s="14">
        <f t="shared" si="2"/>
        <v>19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8"/>
      <c r="U158" s="8"/>
      <c r="V158" s="8"/>
      <c r="W158" s="8"/>
      <c r="X158" s="8"/>
    </row>
    <row r="159" spans="1:24" ht="15.75" customHeight="1" x14ac:dyDescent="0.2">
      <c r="A159" s="14">
        <v>157</v>
      </c>
      <c r="B159" s="14" t="s">
        <v>200</v>
      </c>
      <c r="C159" s="14" t="s">
        <v>201</v>
      </c>
      <c r="D159" s="14">
        <v>0</v>
      </c>
      <c r="E159" s="14">
        <v>0</v>
      </c>
      <c r="F159" s="14">
        <v>146.53</v>
      </c>
      <c r="G159" s="14">
        <v>0.31</v>
      </c>
      <c r="H159" s="28">
        <v>43081</v>
      </c>
      <c r="I159" s="28">
        <v>43099</v>
      </c>
      <c r="J159" s="14">
        <f t="shared" si="2"/>
        <v>18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8"/>
      <c r="U159" s="8"/>
      <c r="V159" s="8"/>
      <c r="W159" s="8"/>
      <c r="X159" s="8"/>
    </row>
    <row r="160" spans="1:24" ht="15.75" customHeight="1" x14ac:dyDescent="0.2">
      <c r="A160" s="14">
        <v>158</v>
      </c>
      <c r="B160" s="14" t="s">
        <v>200</v>
      </c>
      <c r="C160" s="14" t="s">
        <v>190</v>
      </c>
      <c r="D160" s="14">
        <v>0</v>
      </c>
      <c r="E160" s="14">
        <v>0</v>
      </c>
      <c r="F160" s="14">
        <v>146.97999999999999</v>
      </c>
      <c r="G160" s="14">
        <v>0</v>
      </c>
      <c r="H160" s="28">
        <v>43070</v>
      </c>
      <c r="I160" s="28">
        <v>43080</v>
      </c>
      <c r="J160" s="14">
        <f t="shared" si="2"/>
        <v>10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8"/>
      <c r="U160" s="8"/>
      <c r="V160" s="8"/>
      <c r="W160" s="8"/>
      <c r="X160" s="8"/>
    </row>
    <row r="161" spans="1:24" ht="15.75" customHeight="1" x14ac:dyDescent="0.2">
      <c r="A161" s="14">
        <v>159</v>
      </c>
      <c r="B161" s="14" t="s">
        <v>202</v>
      </c>
      <c r="C161" s="14" t="s">
        <v>203</v>
      </c>
      <c r="D161" s="14">
        <v>0</v>
      </c>
      <c r="E161" s="14">
        <v>0</v>
      </c>
      <c r="F161" s="14">
        <v>156.59</v>
      </c>
      <c r="G161" s="14">
        <v>0</v>
      </c>
      <c r="H161" s="28">
        <v>43086</v>
      </c>
      <c r="I161" s="28">
        <v>43099</v>
      </c>
      <c r="J161" s="14">
        <f t="shared" si="2"/>
        <v>13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8"/>
      <c r="U161" s="8"/>
      <c r="V161" s="8"/>
      <c r="W161" s="8"/>
      <c r="X161" s="8"/>
    </row>
    <row r="162" spans="1:24" ht="15.75" customHeight="1" x14ac:dyDescent="0.2">
      <c r="A162" s="14">
        <v>160</v>
      </c>
      <c r="B162" s="14" t="s">
        <v>202</v>
      </c>
      <c r="C162" s="14" t="s">
        <v>204</v>
      </c>
      <c r="D162" s="14">
        <v>0</v>
      </c>
      <c r="E162" s="14">
        <v>49.72</v>
      </c>
      <c r="F162" s="14">
        <v>107.23</v>
      </c>
      <c r="G162" s="14">
        <v>0</v>
      </c>
      <c r="H162" s="28">
        <v>43071</v>
      </c>
      <c r="I162" s="28">
        <v>43099</v>
      </c>
      <c r="J162" s="14">
        <f t="shared" si="2"/>
        <v>28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8"/>
      <c r="U162" s="8"/>
      <c r="V162" s="8"/>
      <c r="W162" s="8"/>
      <c r="X162" s="8"/>
    </row>
    <row r="163" spans="1:24" ht="15.75" customHeight="1" x14ac:dyDescent="0.2">
      <c r="A163" s="14">
        <v>161</v>
      </c>
      <c r="B163" s="14" t="s">
        <v>205</v>
      </c>
      <c r="C163" s="14" t="s">
        <v>162</v>
      </c>
      <c r="D163" s="14">
        <v>0</v>
      </c>
      <c r="E163" s="14">
        <v>0</v>
      </c>
      <c r="F163" s="14">
        <v>160.80000000000001</v>
      </c>
      <c r="G163" s="14">
        <v>0.31</v>
      </c>
      <c r="H163" s="28">
        <v>43070</v>
      </c>
      <c r="I163" s="28">
        <v>43094</v>
      </c>
      <c r="J163" s="14">
        <f t="shared" si="2"/>
        <v>24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8"/>
      <c r="U163" s="8"/>
      <c r="V163" s="8"/>
      <c r="W163" s="8"/>
      <c r="X163" s="8"/>
    </row>
    <row r="164" spans="1:24" ht="15.75" customHeight="1" x14ac:dyDescent="0.2">
      <c r="A164" s="14">
        <v>162</v>
      </c>
      <c r="B164" s="14" t="s">
        <v>205</v>
      </c>
      <c r="C164" s="14" t="s">
        <v>55</v>
      </c>
      <c r="D164" s="14">
        <v>0</v>
      </c>
      <c r="E164" s="14">
        <v>0</v>
      </c>
      <c r="F164" s="14">
        <v>161.51</v>
      </c>
      <c r="G164" s="14">
        <v>0</v>
      </c>
      <c r="H164" s="28">
        <v>43070</v>
      </c>
      <c r="I164" s="28">
        <v>43099</v>
      </c>
      <c r="J164" s="14">
        <f t="shared" si="2"/>
        <v>29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8"/>
      <c r="U164" s="8"/>
      <c r="V164" s="8"/>
      <c r="W164" s="8"/>
      <c r="X164" s="8"/>
    </row>
    <row r="165" spans="1:24" ht="15.75" customHeight="1" x14ac:dyDescent="0.2">
      <c r="A165" s="14">
        <v>163</v>
      </c>
      <c r="B165" s="14" t="s">
        <v>206</v>
      </c>
      <c r="C165" s="14" t="s">
        <v>207</v>
      </c>
      <c r="D165" s="14">
        <v>0</v>
      </c>
      <c r="E165" s="14">
        <v>4.84</v>
      </c>
      <c r="F165" s="14">
        <v>157.72</v>
      </c>
      <c r="G165" s="14">
        <v>0</v>
      </c>
      <c r="H165" s="28">
        <v>43071</v>
      </c>
      <c r="I165" s="28">
        <v>43082</v>
      </c>
      <c r="J165" s="14">
        <f t="shared" si="2"/>
        <v>11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8"/>
      <c r="U165" s="8"/>
      <c r="V165" s="8"/>
      <c r="W165" s="8"/>
      <c r="X165" s="8"/>
    </row>
    <row r="166" spans="1:24" ht="15.75" customHeight="1" x14ac:dyDescent="0.2">
      <c r="A166" s="14">
        <v>164</v>
      </c>
      <c r="B166" s="14" t="s">
        <v>206</v>
      </c>
      <c r="C166" s="14" t="s">
        <v>36</v>
      </c>
      <c r="D166" s="14">
        <v>0</v>
      </c>
      <c r="E166" s="14">
        <v>8.2899999999999991</v>
      </c>
      <c r="F166" s="14">
        <v>156.16</v>
      </c>
      <c r="G166" s="14">
        <v>0</v>
      </c>
      <c r="H166" s="28">
        <v>43098</v>
      </c>
      <c r="I166" s="28">
        <v>43099</v>
      </c>
      <c r="J166" s="14">
        <f t="shared" si="2"/>
        <v>1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8"/>
      <c r="U166" s="8"/>
      <c r="V166" s="8"/>
      <c r="W166" s="8"/>
      <c r="X166" s="8"/>
    </row>
    <row r="167" spans="1:24" ht="15.75" customHeight="1" x14ac:dyDescent="0.2">
      <c r="A167" s="14">
        <v>165</v>
      </c>
      <c r="B167" s="14" t="s">
        <v>208</v>
      </c>
      <c r="C167" s="14" t="s">
        <v>158</v>
      </c>
      <c r="D167" s="14">
        <v>0</v>
      </c>
      <c r="E167" s="14">
        <v>0</v>
      </c>
      <c r="F167" s="14">
        <v>164.6</v>
      </c>
      <c r="G167" s="14">
        <v>0</v>
      </c>
      <c r="H167" s="28">
        <v>43070</v>
      </c>
      <c r="I167" s="28">
        <v>43088</v>
      </c>
      <c r="J167" s="14">
        <f t="shared" si="2"/>
        <v>18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8"/>
      <c r="U167" s="8"/>
      <c r="V167" s="8"/>
      <c r="W167" s="8"/>
      <c r="X167" s="8"/>
    </row>
    <row r="168" spans="1:24" ht="15.75" customHeight="1" x14ac:dyDescent="0.2">
      <c r="A168" s="14">
        <v>166</v>
      </c>
      <c r="B168" s="14" t="s">
        <v>208</v>
      </c>
      <c r="C168" s="14" t="s">
        <v>209</v>
      </c>
      <c r="D168" s="14">
        <v>0</v>
      </c>
      <c r="E168" s="14">
        <v>0</v>
      </c>
      <c r="F168" s="14">
        <v>167.46</v>
      </c>
      <c r="G168" s="14">
        <v>1.87</v>
      </c>
      <c r="H168" s="28">
        <v>43084</v>
      </c>
      <c r="I168" s="28">
        <v>43098</v>
      </c>
      <c r="J168" s="14">
        <f t="shared" si="2"/>
        <v>14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8"/>
      <c r="U168" s="8"/>
      <c r="V168" s="8"/>
      <c r="W168" s="8"/>
      <c r="X168" s="8"/>
    </row>
    <row r="169" spans="1:24" ht="15.75" customHeight="1" x14ac:dyDescent="0.2">
      <c r="A169" s="14">
        <v>167</v>
      </c>
      <c r="B169" s="14" t="s">
        <v>210</v>
      </c>
      <c r="C169" s="14" t="s">
        <v>55</v>
      </c>
      <c r="D169" s="14">
        <v>0</v>
      </c>
      <c r="E169" s="14">
        <v>0</v>
      </c>
      <c r="F169" s="14">
        <v>169.98</v>
      </c>
      <c r="G169" s="14">
        <v>0</v>
      </c>
      <c r="H169" s="28">
        <v>43070</v>
      </c>
      <c r="I169" s="28">
        <v>43099</v>
      </c>
      <c r="J169" s="14">
        <f t="shared" si="2"/>
        <v>29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8"/>
      <c r="U169" s="8"/>
      <c r="V169" s="8"/>
      <c r="W169" s="8"/>
      <c r="X169" s="8"/>
    </row>
    <row r="170" spans="1:24" ht="15.75" customHeight="1" x14ac:dyDescent="0.2">
      <c r="A170" s="14">
        <v>168</v>
      </c>
      <c r="B170" s="14" t="s">
        <v>210</v>
      </c>
      <c r="C170" s="14" t="s">
        <v>211</v>
      </c>
      <c r="D170" s="14">
        <v>0</v>
      </c>
      <c r="E170" s="14">
        <v>0</v>
      </c>
      <c r="F170" s="14">
        <v>172.24</v>
      </c>
      <c r="G170" s="14">
        <v>0</v>
      </c>
      <c r="H170" s="28">
        <v>43090</v>
      </c>
      <c r="I170" s="28">
        <v>43098</v>
      </c>
      <c r="J170" s="14">
        <f t="shared" si="2"/>
        <v>8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8"/>
      <c r="U170" s="8"/>
      <c r="V170" s="8"/>
      <c r="W170" s="8"/>
      <c r="X170" s="8"/>
    </row>
    <row r="171" spans="1:24" ht="15.75" customHeight="1" x14ac:dyDescent="0.2">
      <c r="A171" s="14">
        <v>169</v>
      </c>
      <c r="B171" s="14" t="s">
        <v>212</v>
      </c>
      <c r="C171" s="14" t="s">
        <v>190</v>
      </c>
      <c r="D171" s="14">
        <v>170.76</v>
      </c>
      <c r="E171" s="14">
        <v>0</v>
      </c>
      <c r="F171" s="14">
        <v>0</v>
      </c>
      <c r="G171" s="14">
        <v>0</v>
      </c>
      <c r="H171" s="28">
        <v>43070</v>
      </c>
      <c r="I171" s="28">
        <v>43080</v>
      </c>
      <c r="J171" s="14">
        <f t="shared" si="2"/>
        <v>10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8"/>
      <c r="U171" s="8"/>
      <c r="V171" s="8"/>
      <c r="W171" s="8"/>
      <c r="X171" s="8"/>
    </row>
    <row r="172" spans="1:24" ht="15.75" customHeight="1" x14ac:dyDescent="0.2">
      <c r="A172" s="14">
        <v>170</v>
      </c>
      <c r="B172" s="14" t="s">
        <v>212</v>
      </c>
      <c r="C172" s="14" t="s">
        <v>213</v>
      </c>
      <c r="D172" s="14">
        <v>139.34</v>
      </c>
      <c r="E172" s="14">
        <v>0</v>
      </c>
      <c r="F172" s="14">
        <v>38.46</v>
      </c>
      <c r="G172" s="14">
        <v>0</v>
      </c>
      <c r="H172" s="28">
        <v>43070</v>
      </c>
      <c r="I172" s="28">
        <v>43090</v>
      </c>
      <c r="J172" s="14">
        <f t="shared" si="2"/>
        <v>20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8"/>
      <c r="U172" s="8"/>
      <c r="V172" s="8"/>
      <c r="W172" s="8"/>
      <c r="X172" s="8"/>
    </row>
    <row r="173" spans="1:24" ht="15.75" customHeight="1" x14ac:dyDescent="0.2">
      <c r="A173" s="14">
        <v>171</v>
      </c>
      <c r="B173" s="14" t="s">
        <v>214</v>
      </c>
      <c r="C173" s="14" t="s">
        <v>162</v>
      </c>
      <c r="D173" s="14">
        <v>0</v>
      </c>
      <c r="E173" s="14">
        <v>0</v>
      </c>
      <c r="F173" s="14">
        <v>177.51</v>
      </c>
      <c r="G173" s="14">
        <v>0</v>
      </c>
      <c r="H173" s="28">
        <v>43070</v>
      </c>
      <c r="I173" s="28">
        <v>43094</v>
      </c>
      <c r="J173" s="14">
        <f t="shared" si="2"/>
        <v>24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8"/>
      <c r="U173" s="8"/>
      <c r="V173" s="8"/>
      <c r="W173" s="8"/>
      <c r="X173" s="8"/>
    </row>
    <row r="174" spans="1:24" ht="15.75" customHeight="1" x14ac:dyDescent="0.2">
      <c r="A174" s="14">
        <v>172</v>
      </c>
      <c r="B174" s="14" t="s">
        <v>214</v>
      </c>
      <c r="C174" s="14" t="s">
        <v>215</v>
      </c>
      <c r="D174" s="14">
        <v>0</v>
      </c>
      <c r="E174" s="14">
        <v>0</v>
      </c>
      <c r="F174" s="14">
        <v>179.61</v>
      </c>
      <c r="G174" s="14">
        <v>0</v>
      </c>
      <c r="H174" s="28">
        <v>43079</v>
      </c>
      <c r="I174" s="28">
        <v>43088</v>
      </c>
      <c r="J174" s="14">
        <f t="shared" si="2"/>
        <v>9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8"/>
      <c r="U174" s="8"/>
      <c r="V174" s="8"/>
      <c r="W174" s="8"/>
      <c r="X174" s="8"/>
    </row>
    <row r="175" spans="1:24" ht="15.75" customHeight="1" x14ac:dyDescent="0.2">
      <c r="A175" s="14">
        <v>173</v>
      </c>
      <c r="B175" s="14" t="s">
        <v>216</v>
      </c>
      <c r="C175" s="14" t="s">
        <v>217</v>
      </c>
      <c r="D175" s="14">
        <v>0</v>
      </c>
      <c r="E175" s="14">
        <v>3.5</v>
      </c>
      <c r="F175" s="14">
        <v>178.5</v>
      </c>
      <c r="G175" s="14">
        <v>0</v>
      </c>
      <c r="H175" s="28">
        <v>43088</v>
      </c>
      <c r="I175" s="28">
        <v>43100</v>
      </c>
      <c r="J175" s="14">
        <f t="shared" si="2"/>
        <v>12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8"/>
      <c r="U175" s="8"/>
      <c r="V175" s="8"/>
      <c r="W175" s="8"/>
      <c r="X175" s="8"/>
    </row>
    <row r="176" spans="1:24" ht="15.75" customHeight="1" x14ac:dyDescent="0.2">
      <c r="A176" s="14">
        <v>174</v>
      </c>
      <c r="B176" s="14" t="s">
        <v>216</v>
      </c>
      <c r="C176" s="14" t="s">
        <v>154</v>
      </c>
      <c r="D176" s="14">
        <v>0</v>
      </c>
      <c r="E176" s="14">
        <v>97.25</v>
      </c>
      <c r="F176" s="14">
        <v>90.62</v>
      </c>
      <c r="G176" s="14">
        <v>0</v>
      </c>
      <c r="H176" s="28">
        <v>43096</v>
      </c>
      <c r="I176" s="28">
        <v>43099</v>
      </c>
      <c r="J176" s="14">
        <f t="shared" si="2"/>
        <v>3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8"/>
      <c r="U176" s="8"/>
      <c r="V176" s="8"/>
      <c r="W176" s="8"/>
      <c r="X176" s="8"/>
    </row>
    <row r="177" spans="1:24" ht="15.75" customHeight="1" x14ac:dyDescent="0.2">
      <c r="A177" s="14">
        <v>175</v>
      </c>
      <c r="B177" s="14" t="s">
        <v>218</v>
      </c>
      <c r="C177" s="14" t="s">
        <v>169</v>
      </c>
      <c r="D177" s="14">
        <v>0</v>
      </c>
      <c r="E177" s="14">
        <v>0</v>
      </c>
      <c r="F177" s="14">
        <v>187.1</v>
      </c>
      <c r="G177" s="14">
        <v>0</v>
      </c>
      <c r="H177" s="28">
        <v>43070</v>
      </c>
      <c r="I177" s="28">
        <v>43100</v>
      </c>
      <c r="J177" s="14">
        <f t="shared" si="2"/>
        <v>30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8"/>
      <c r="U177" s="8"/>
      <c r="V177" s="8"/>
      <c r="W177" s="8"/>
      <c r="X177" s="8"/>
    </row>
    <row r="178" spans="1:24" ht="15.75" customHeight="1" x14ac:dyDescent="0.2">
      <c r="A178" s="14">
        <v>176</v>
      </c>
      <c r="B178" s="14" t="s">
        <v>218</v>
      </c>
      <c r="C178" s="14" t="s">
        <v>169</v>
      </c>
      <c r="D178" s="14">
        <v>0</v>
      </c>
      <c r="E178" s="14">
        <v>192.96</v>
      </c>
      <c r="F178" s="14">
        <v>0</v>
      </c>
      <c r="G178" s="14">
        <v>0</v>
      </c>
      <c r="H178" s="28">
        <v>43070</v>
      </c>
      <c r="I178" s="28">
        <v>43100</v>
      </c>
      <c r="J178" s="14">
        <f t="shared" si="2"/>
        <v>30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8"/>
      <c r="U178" s="8"/>
      <c r="V178" s="8"/>
      <c r="W178" s="8"/>
      <c r="X178" s="8"/>
    </row>
    <row r="179" spans="1:24" ht="15.75" customHeight="1" x14ac:dyDescent="0.2">
      <c r="A179" s="14">
        <v>177</v>
      </c>
      <c r="B179" s="14" t="s">
        <v>219</v>
      </c>
      <c r="C179" s="14" t="s">
        <v>169</v>
      </c>
      <c r="D179" s="14">
        <v>0</v>
      </c>
      <c r="E179" s="14">
        <v>0</v>
      </c>
      <c r="F179" s="14">
        <v>179.89</v>
      </c>
      <c r="G179" s="14">
        <v>13.08</v>
      </c>
      <c r="H179" s="28">
        <v>43070</v>
      </c>
      <c r="I179" s="28">
        <v>43100</v>
      </c>
      <c r="J179" s="14">
        <f t="shared" si="2"/>
        <v>30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8"/>
      <c r="U179" s="8"/>
      <c r="V179" s="8"/>
      <c r="W179" s="8"/>
      <c r="X179" s="8"/>
    </row>
    <row r="180" spans="1:24" ht="15.75" customHeight="1" x14ac:dyDescent="0.2">
      <c r="A180" s="14">
        <v>178</v>
      </c>
      <c r="B180" s="14" t="s">
        <v>219</v>
      </c>
      <c r="C180" s="14" t="s">
        <v>220</v>
      </c>
      <c r="D180" s="14">
        <v>0</v>
      </c>
      <c r="E180" s="14">
        <v>192.45</v>
      </c>
      <c r="F180" s="14">
        <v>0</v>
      </c>
      <c r="G180" s="14">
        <v>0</v>
      </c>
      <c r="H180" s="28">
        <v>43073</v>
      </c>
      <c r="I180" s="28">
        <v>43076</v>
      </c>
      <c r="J180" s="14">
        <f t="shared" si="2"/>
        <v>3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8"/>
      <c r="U180" s="8"/>
      <c r="V180" s="8"/>
      <c r="W180" s="8"/>
      <c r="X180" s="8"/>
    </row>
    <row r="181" spans="1:24" ht="15.75" customHeight="1" x14ac:dyDescent="0.2">
      <c r="A181" s="14">
        <v>179</v>
      </c>
      <c r="B181" s="14" t="s">
        <v>221</v>
      </c>
      <c r="C181" s="14" t="s">
        <v>109</v>
      </c>
      <c r="D181" s="14">
        <v>0</v>
      </c>
      <c r="E181" s="14">
        <v>0</v>
      </c>
      <c r="F181" s="14">
        <v>192.59</v>
      </c>
      <c r="G181" s="14">
        <v>0</v>
      </c>
      <c r="H181" s="28">
        <v>43070</v>
      </c>
      <c r="I181" s="28">
        <v>43084</v>
      </c>
      <c r="J181" s="14">
        <f t="shared" si="2"/>
        <v>14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8"/>
      <c r="U181" s="8"/>
      <c r="V181" s="8"/>
      <c r="W181" s="8"/>
      <c r="X181" s="8"/>
    </row>
    <row r="182" spans="1:24" ht="15.75" customHeight="1" x14ac:dyDescent="0.2">
      <c r="A182" s="14">
        <v>180</v>
      </c>
      <c r="B182" s="14" t="s">
        <v>221</v>
      </c>
      <c r="C182" s="14" t="s">
        <v>222</v>
      </c>
      <c r="D182" s="14">
        <v>0</v>
      </c>
      <c r="E182" s="14">
        <v>0</v>
      </c>
      <c r="F182" s="14">
        <v>200.83</v>
      </c>
      <c r="G182" s="14">
        <v>0</v>
      </c>
      <c r="H182" s="28">
        <v>43070</v>
      </c>
      <c r="I182" s="28">
        <v>43098</v>
      </c>
      <c r="J182" s="14">
        <f t="shared" si="2"/>
        <v>28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8"/>
      <c r="U182" s="8"/>
      <c r="V182" s="8"/>
      <c r="W182" s="8"/>
      <c r="X182" s="8"/>
    </row>
    <row r="183" spans="1:24" ht="15.75" customHeight="1" x14ac:dyDescent="0.2">
      <c r="A183" s="14">
        <v>181</v>
      </c>
      <c r="B183" s="14" t="s">
        <v>223</v>
      </c>
      <c r="C183" s="14" t="s">
        <v>181</v>
      </c>
      <c r="D183" s="14">
        <v>0</v>
      </c>
      <c r="E183" s="14">
        <v>0</v>
      </c>
      <c r="F183" s="14">
        <v>210.43</v>
      </c>
      <c r="G183" s="14">
        <v>0</v>
      </c>
      <c r="H183" s="28">
        <v>43070</v>
      </c>
      <c r="I183" s="28">
        <v>43096</v>
      </c>
      <c r="J183" s="14">
        <f t="shared" si="2"/>
        <v>26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8"/>
      <c r="U183" s="8"/>
      <c r="V183" s="8"/>
      <c r="W183" s="8"/>
      <c r="X183" s="8"/>
    </row>
    <row r="184" spans="1:24" ht="15.75" customHeight="1" x14ac:dyDescent="0.2">
      <c r="A184" s="14">
        <v>182</v>
      </c>
      <c r="B184" s="14" t="s">
        <v>223</v>
      </c>
      <c r="C184" s="14" t="s">
        <v>224</v>
      </c>
      <c r="D184" s="14">
        <v>0</v>
      </c>
      <c r="E184" s="14">
        <v>0</v>
      </c>
      <c r="F184" s="14">
        <v>212.94</v>
      </c>
      <c r="G184" s="14">
        <v>0</v>
      </c>
      <c r="H184" s="28">
        <v>43082</v>
      </c>
      <c r="I184" s="28">
        <v>43099</v>
      </c>
      <c r="J184" s="14">
        <f t="shared" si="2"/>
        <v>17</v>
      </c>
      <c r="K184" s="12"/>
      <c r="L184" s="12"/>
      <c r="M184" s="12"/>
      <c r="N184" s="12"/>
      <c r="O184" s="12"/>
      <c r="P184" s="12"/>
      <c r="Q184" s="12"/>
      <c r="R184" s="12"/>
      <c r="S184" s="12"/>
      <c r="T184" s="8"/>
      <c r="U184" s="8"/>
      <c r="V184" s="8"/>
      <c r="W184" s="8"/>
      <c r="X184" s="8"/>
    </row>
    <row r="185" spans="1:24" ht="15.75" customHeight="1" x14ac:dyDescent="0.2">
      <c r="A185" s="14">
        <v>183</v>
      </c>
      <c r="B185" s="14" t="s">
        <v>225</v>
      </c>
      <c r="C185" s="14" t="s">
        <v>226</v>
      </c>
      <c r="D185" s="14">
        <v>0</v>
      </c>
      <c r="E185" s="14">
        <v>0</v>
      </c>
      <c r="F185" s="14">
        <v>214.48</v>
      </c>
      <c r="G185" s="14">
        <v>0</v>
      </c>
      <c r="H185" s="28">
        <v>43084</v>
      </c>
      <c r="I185" s="28">
        <v>43094</v>
      </c>
      <c r="J185" s="14">
        <f t="shared" si="2"/>
        <v>10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8"/>
      <c r="U185" s="8"/>
      <c r="V185" s="8"/>
      <c r="W185" s="8"/>
      <c r="X185" s="8"/>
    </row>
    <row r="186" spans="1:24" ht="15.75" customHeight="1" x14ac:dyDescent="0.2">
      <c r="A186" s="14">
        <v>184</v>
      </c>
      <c r="B186" s="14" t="s">
        <v>225</v>
      </c>
      <c r="C186" s="14" t="s">
        <v>137</v>
      </c>
      <c r="D186" s="14">
        <v>0</v>
      </c>
      <c r="E186" s="14">
        <v>0</v>
      </c>
      <c r="F186" s="14">
        <v>65.89</v>
      </c>
      <c r="G186" s="14">
        <v>152.68</v>
      </c>
      <c r="H186" s="28">
        <v>43070</v>
      </c>
      <c r="I186" s="28">
        <v>43077</v>
      </c>
      <c r="J186" s="14">
        <f t="shared" si="2"/>
        <v>7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8"/>
      <c r="U186" s="8"/>
      <c r="V186" s="8"/>
      <c r="W186" s="8"/>
      <c r="X186" s="8"/>
    </row>
    <row r="187" spans="1:24" ht="15.75" customHeight="1" x14ac:dyDescent="0.2">
      <c r="A187" s="14">
        <v>185</v>
      </c>
      <c r="B187" s="14" t="s">
        <v>227</v>
      </c>
      <c r="C187" s="14" t="s">
        <v>228</v>
      </c>
      <c r="D187" s="14">
        <v>0</v>
      </c>
      <c r="E187" s="14">
        <v>0</v>
      </c>
      <c r="F187" s="14">
        <v>231.98</v>
      </c>
      <c r="G187" s="14">
        <v>0</v>
      </c>
      <c r="H187" s="28">
        <v>43087</v>
      </c>
      <c r="I187" s="28">
        <v>43099</v>
      </c>
      <c r="J187" s="14">
        <f t="shared" si="2"/>
        <v>12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8"/>
      <c r="U187" s="8"/>
      <c r="V187" s="8"/>
      <c r="W187" s="8"/>
      <c r="X187" s="8"/>
    </row>
    <row r="188" spans="1:24" ht="15.75" customHeight="1" x14ac:dyDescent="0.2">
      <c r="A188" s="14">
        <v>186</v>
      </c>
      <c r="B188" s="14" t="s">
        <v>227</v>
      </c>
      <c r="C188" s="14" t="s">
        <v>229</v>
      </c>
      <c r="D188" s="14">
        <v>89.71</v>
      </c>
      <c r="E188" s="14">
        <v>0</v>
      </c>
      <c r="F188" s="14">
        <v>142.31</v>
      </c>
      <c r="G188" s="14">
        <v>0</v>
      </c>
      <c r="H188" s="28">
        <v>43075</v>
      </c>
      <c r="I188" s="28">
        <v>43098</v>
      </c>
      <c r="J188" s="14">
        <f t="shared" si="2"/>
        <v>23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8"/>
      <c r="U188" s="8"/>
      <c r="V188" s="8"/>
      <c r="W188" s="8"/>
      <c r="X188" s="8"/>
    </row>
    <row r="189" spans="1:24" ht="15.75" customHeight="1" x14ac:dyDescent="0.2">
      <c r="A189" s="14">
        <v>187</v>
      </c>
      <c r="B189" s="14" t="s">
        <v>230</v>
      </c>
      <c r="C189" s="14" t="s">
        <v>231</v>
      </c>
      <c r="D189" s="14">
        <v>0</v>
      </c>
      <c r="E189" s="14">
        <v>0</v>
      </c>
      <c r="F189" s="14">
        <v>236.69</v>
      </c>
      <c r="G189" s="14">
        <v>0</v>
      </c>
      <c r="H189" s="28">
        <v>43080</v>
      </c>
      <c r="I189" s="28">
        <v>43098</v>
      </c>
      <c r="J189" s="14">
        <f t="shared" si="2"/>
        <v>18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8"/>
      <c r="U189" s="8"/>
      <c r="V189" s="8"/>
      <c r="W189" s="8"/>
      <c r="X189" s="8"/>
    </row>
    <row r="190" spans="1:24" ht="15.75" customHeight="1" x14ac:dyDescent="0.2">
      <c r="A190" s="14">
        <v>188</v>
      </c>
      <c r="B190" s="14" t="s">
        <v>230</v>
      </c>
      <c r="C190" s="14" t="s">
        <v>190</v>
      </c>
      <c r="D190" s="14">
        <v>0</v>
      </c>
      <c r="E190" s="14">
        <v>0</v>
      </c>
      <c r="F190" s="14">
        <v>238.18</v>
      </c>
      <c r="G190" s="14">
        <v>0</v>
      </c>
      <c r="H190" s="28">
        <v>43070</v>
      </c>
      <c r="I190" s="28">
        <v>43080</v>
      </c>
      <c r="J190" s="14">
        <f t="shared" si="2"/>
        <v>10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8"/>
      <c r="U190" s="8"/>
      <c r="V190" s="8"/>
      <c r="W190" s="8"/>
      <c r="X190" s="8"/>
    </row>
    <row r="191" spans="1:24" ht="15.75" customHeight="1" x14ac:dyDescent="0.2">
      <c r="A191" s="14">
        <v>189</v>
      </c>
      <c r="B191" s="14" t="s">
        <v>232</v>
      </c>
      <c r="C191" s="14" t="s">
        <v>144</v>
      </c>
      <c r="D191" s="14">
        <v>0</v>
      </c>
      <c r="E191" s="14">
        <v>0</v>
      </c>
      <c r="F191" s="14">
        <v>243.22</v>
      </c>
      <c r="G191" s="14">
        <v>0</v>
      </c>
      <c r="H191" s="28">
        <v>43084</v>
      </c>
      <c r="I191" s="28">
        <v>43096</v>
      </c>
      <c r="J191" s="14">
        <f t="shared" si="2"/>
        <v>12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8"/>
      <c r="U191" s="8"/>
      <c r="V191" s="8"/>
      <c r="W191" s="8"/>
      <c r="X191" s="8"/>
    </row>
    <row r="192" spans="1:24" ht="15.75" customHeight="1" x14ac:dyDescent="0.2">
      <c r="A192" s="14">
        <v>190</v>
      </c>
      <c r="B192" s="14" t="s">
        <v>232</v>
      </c>
      <c r="C192" s="14" t="s">
        <v>55</v>
      </c>
      <c r="D192" s="14">
        <v>0</v>
      </c>
      <c r="E192" s="14">
        <v>0</v>
      </c>
      <c r="F192" s="14">
        <v>243.02</v>
      </c>
      <c r="G192" s="14">
        <v>0</v>
      </c>
      <c r="H192" s="28">
        <v>43070</v>
      </c>
      <c r="I192" s="28">
        <v>43099</v>
      </c>
      <c r="J192" s="14">
        <f t="shared" si="2"/>
        <v>29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8"/>
      <c r="U192" s="8"/>
      <c r="V192" s="8"/>
      <c r="W192" s="8"/>
      <c r="X192" s="8"/>
    </row>
    <row r="193" spans="1:24" ht="15.75" customHeight="1" x14ac:dyDescent="0.2">
      <c r="A193" s="14">
        <v>191</v>
      </c>
      <c r="B193" s="14" t="s">
        <v>233</v>
      </c>
      <c r="C193" s="14" t="s">
        <v>169</v>
      </c>
      <c r="D193" s="14">
        <v>0</v>
      </c>
      <c r="E193" s="14">
        <v>0</v>
      </c>
      <c r="F193" s="14">
        <v>245.75</v>
      </c>
      <c r="G193" s="14">
        <v>0</v>
      </c>
      <c r="H193" s="28">
        <v>43070</v>
      </c>
      <c r="I193" s="28">
        <v>43100</v>
      </c>
      <c r="J193" s="14">
        <f t="shared" si="2"/>
        <v>30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8"/>
      <c r="U193" s="8"/>
      <c r="V193" s="8"/>
      <c r="W193" s="8"/>
      <c r="X193" s="8"/>
    </row>
    <row r="194" spans="1:24" ht="15.75" customHeight="1" x14ac:dyDescent="0.2">
      <c r="A194" s="14">
        <v>192</v>
      </c>
      <c r="B194" s="14" t="s">
        <v>233</v>
      </c>
      <c r="C194" s="14" t="s">
        <v>146</v>
      </c>
      <c r="D194" s="14">
        <v>246.13</v>
      </c>
      <c r="E194" s="14">
        <v>0</v>
      </c>
      <c r="F194" s="14">
        <v>0</v>
      </c>
      <c r="G194" s="14">
        <v>0</v>
      </c>
      <c r="H194" s="28">
        <v>43070</v>
      </c>
      <c r="I194" s="28">
        <v>43087</v>
      </c>
      <c r="J194" s="14">
        <f t="shared" si="2"/>
        <v>17</v>
      </c>
      <c r="K194" s="12"/>
      <c r="L194" s="12"/>
      <c r="M194" s="12"/>
      <c r="N194" s="12"/>
      <c r="O194" s="12"/>
      <c r="P194" s="12"/>
      <c r="Q194" s="12"/>
      <c r="R194" s="12"/>
      <c r="S194" s="12"/>
      <c r="T194" s="8"/>
      <c r="U194" s="8"/>
      <c r="V194" s="8"/>
      <c r="W194" s="8"/>
      <c r="X194" s="8"/>
    </row>
    <row r="195" spans="1:24" ht="15.75" customHeight="1" x14ac:dyDescent="0.2">
      <c r="A195" s="14">
        <v>193</v>
      </c>
      <c r="B195" s="14" t="s">
        <v>234</v>
      </c>
      <c r="C195" s="14" t="s">
        <v>201</v>
      </c>
      <c r="D195" s="14">
        <v>0</v>
      </c>
      <c r="E195" s="14">
        <v>0</v>
      </c>
      <c r="F195" s="14">
        <v>248.85</v>
      </c>
      <c r="G195" s="14">
        <v>0</v>
      </c>
      <c r="H195" s="28">
        <v>43081</v>
      </c>
      <c r="I195" s="28">
        <v>43099</v>
      </c>
      <c r="J195" s="14">
        <f t="shared" si="2"/>
        <v>18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8"/>
      <c r="U195" s="8"/>
      <c r="V195" s="8"/>
      <c r="W195" s="8"/>
      <c r="X195" s="8"/>
    </row>
    <row r="196" spans="1:24" ht="15.75" customHeight="1" x14ac:dyDescent="0.2">
      <c r="A196" s="14">
        <v>194</v>
      </c>
      <c r="B196" s="14" t="s">
        <v>234</v>
      </c>
      <c r="C196" s="14" t="s">
        <v>58</v>
      </c>
      <c r="D196" s="14">
        <v>0</v>
      </c>
      <c r="E196" s="14">
        <v>252.21</v>
      </c>
      <c r="F196" s="14">
        <v>0</v>
      </c>
      <c r="G196" s="14">
        <v>0</v>
      </c>
      <c r="H196" s="28">
        <v>43070</v>
      </c>
      <c r="I196" s="28">
        <v>43076</v>
      </c>
      <c r="J196" s="14">
        <f t="shared" ref="J196:J259" si="3">I196-H196</f>
        <v>6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8"/>
      <c r="U196" s="8"/>
      <c r="V196" s="8"/>
      <c r="W196" s="8"/>
      <c r="X196" s="8"/>
    </row>
    <row r="197" spans="1:24" ht="15.75" customHeight="1" x14ac:dyDescent="0.2">
      <c r="A197" s="14">
        <v>195</v>
      </c>
      <c r="B197" s="14" t="s">
        <v>235</v>
      </c>
      <c r="C197" s="14" t="s">
        <v>236</v>
      </c>
      <c r="D197" s="14">
        <v>0</v>
      </c>
      <c r="E197" s="14">
        <v>0</v>
      </c>
      <c r="F197" s="14">
        <v>264.76</v>
      </c>
      <c r="G197" s="14">
        <v>0</v>
      </c>
      <c r="H197" s="28">
        <v>43085</v>
      </c>
      <c r="I197" s="28">
        <v>43099</v>
      </c>
      <c r="J197" s="14">
        <f t="shared" si="3"/>
        <v>14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8"/>
      <c r="U197" s="8"/>
      <c r="V197" s="8"/>
      <c r="W197" s="8"/>
      <c r="X197" s="8"/>
    </row>
    <row r="198" spans="1:24" ht="15.75" customHeight="1" x14ac:dyDescent="0.2">
      <c r="A198" s="14">
        <v>196</v>
      </c>
      <c r="B198" s="14" t="s">
        <v>235</v>
      </c>
      <c r="C198" s="14" t="s">
        <v>38</v>
      </c>
      <c r="D198" s="14">
        <v>0</v>
      </c>
      <c r="E198" s="14">
        <v>0</v>
      </c>
      <c r="F198" s="14">
        <v>266.3</v>
      </c>
      <c r="G198" s="14">
        <v>0</v>
      </c>
      <c r="H198" s="28">
        <v>43070</v>
      </c>
      <c r="I198" s="28">
        <v>43092</v>
      </c>
      <c r="J198" s="14">
        <f t="shared" si="3"/>
        <v>22</v>
      </c>
      <c r="K198" s="12"/>
      <c r="L198" s="12"/>
      <c r="M198" s="12"/>
      <c r="N198" s="12"/>
      <c r="O198" s="12"/>
      <c r="P198" s="12"/>
      <c r="Q198" s="12"/>
      <c r="R198" s="12"/>
      <c r="S198" s="12"/>
      <c r="T198" s="8"/>
      <c r="U198" s="8"/>
      <c r="V198" s="8"/>
      <c r="W198" s="8"/>
      <c r="X198" s="8"/>
    </row>
    <row r="199" spans="1:24" ht="15.75" customHeight="1" x14ac:dyDescent="0.2">
      <c r="A199" s="14">
        <v>197</v>
      </c>
      <c r="B199" s="14" t="s">
        <v>237</v>
      </c>
      <c r="C199" s="14" t="s">
        <v>222</v>
      </c>
      <c r="D199" s="14">
        <v>0</v>
      </c>
      <c r="E199" s="14">
        <v>0</v>
      </c>
      <c r="F199" s="14">
        <v>269.45999999999998</v>
      </c>
      <c r="G199" s="14">
        <v>0</v>
      </c>
      <c r="H199" s="28">
        <v>43070</v>
      </c>
      <c r="I199" s="28">
        <v>43098</v>
      </c>
      <c r="J199" s="14">
        <f t="shared" si="3"/>
        <v>28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8"/>
      <c r="U199" s="8"/>
      <c r="V199" s="8"/>
      <c r="W199" s="8"/>
      <c r="X199" s="8"/>
    </row>
    <row r="200" spans="1:24" ht="15.75" customHeight="1" x14ac:dyDescent="0.2">
      <c r="A200" s="14">
        <v>198</v>
      </c>
      <c r="B200" s="14" t="s">
        <v>237</v>
      </c>
      <c r="C200" s="14" t="s">
        <v>146</v>
      </c>
      <c r="D200" s="14">
        <v>0</v>
      </c>
      <c r="E200" s="14">
        <v>0</v>
      </c>
      <c r="F200" s="14">
        <v>270.02</v>
      </c>
      <c r="G200" s="14">
        <v>0</v>
      </c>
      <c r="H200" s="28">
        <v>43070</v>
      </c>
      <c r="I200" s="28">
        <v>43087</v>
      </c>
      <c r="J200" s="14">
        <f t="shared" si="3"/>
        <v>17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8"/>
      <c r="U200" s="8"/>
      <c r="V200" s="8"/>
      <c r="W200" s="8"/>
      <c r="X200" s="8"/>
    </row>
    <row r="201" spans="1:24" ht="15.75" customHeight="1" x14ac:dyDescent="0.2">
      <c r="A201" s="14">
        <v>199</v>
      </c>
      <c r="B201" s="14" t="s">
        <v>238</v>
      </c>
      <c r="C201" s="14" t="s">
        <v>55</v>
      </c>
      <c r="D201" s="14">
        <v>0</v>
      </c>
      <c r="E201" s="14">
        <v>95.01</v>
      </c>
      <c r="F201" s="14">
        <v>177.66</v>
      </c>
      <c r="G201" s="14">
        <v>0</v>
      </c>
      <c r="H201" s="28">
        <v>43070</v>
      </c>
      <c r="I201" s="28">
        <v>43099</v>
      </c>
      <c r="J201" s="14">
        <f t="shared" si="3"/>
        <v>29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8"/>
      <c r="U201" s="8"/>
      <c r="V201" s="8"/>
      <c r="W201" s="8"/>
      <c r="X201" s="8"/>
    </row>
    <row r="202" spans="1:24" ht="15.75" customHeight="1" x14ac:dyDescent="0.2">
      <c r="A202" s="14">
        <v>200</v>
      </c>
      <c r="B202" s="14" t="s">
        <v>238</v>
      </c>
      <c r="C202" s="14" t="s">
        <v>239</v>
      </c>
      <c r="D202" s="14">
        <v>0</v>
      </c>
      <c r="E202" s="14">
        <v>0</v>
      </c>
      <c r="F202" s="14">
        <v>271.29000000000002</v>
      </c>
      <c r="G202" s="14">
        <v>1.88</v>
      </c>
      <c r="H202" s="28">
        <v>43084</v>
      </c>
      <c r="I202" s="28">
        <v>43090</v>
      </c>
      <c r="J202" s="14">
        <f t="shared" si="3"/>
        <v>6</v>
      </c>
      <c r="K202" s="12"/>
      <c r="L202" s="12"/>
      <c r="M202" s="12"/>
      <c r="N202" s="12"/>
      <c r="O202" s="12"/>
      <c r="P202" s="12"/>
      <c r="Q202" s="12"/>
      <c r="R202" s="12"/>
      <c r="S202" s="12"/>
      <c r="T202" s="8"/>
      <c r="U202" s="8"/>
      <c r="V202" s="8"/>
      <c r="W202" s="8"/>
      <c r="X202" s="8"/>
    </row>
    <row r="203" spans="1:24" ht="15.75" customHeight="1" x14ac:dyDescent="0.2">
      <c r="A203" s="14">
        <v>201</v>
      </c>
      <c r="B203" s="14" t="s">
        <v>240</v>
      </c>
      <c r="C203" s="14" t="s">
        <v>120</v>
      </c>
      <c r="D203" s="14">
        <v>0</v>
      </c>
      <c r="E203" s="14">
        <v>0</v>
      </c>
      <c r="F203" s="14">
        <v>277.77999999999997</v>
      </c>
      <c r="G203" s="14">
        <v>0</v>
      </c>
      <c r="H203" s="28">
        <v>43070</v>
      </c>
      <c r="I203" s="28">
        <v>43089</v>
      </c>
      <c r="J203" s="14">
        <f t="shared" si="3"/>
        <v>19</v>
      </c>
      <c r="K203" s="12"/>
      <c r="L203" s="12"/>
      <c r="M203" s="12"/>
      <c r="N203" s="12"/>
      <c r="O203" s="12"/>
      <c r="P203" s="12"/>
      <c r="Q203" s="12"/>
      <c r="R203" s="12"/>
      <c r="S203" s="12"/>
      <c r="T203" s="8"/>
      <c r="U203" s="8"/>
      <c r="V203" s="8"/>
      <c r="W203" s="8"/>
      <c r="X203" s="8"/>
    </row>
    <row r="204" spans="1:24" ht="15.75" customHeight="1" x14ac:dyDescent="0.2">
      <c r="A204" s="14">
        <v>202</v>
      </c>
      <c r="B204" s="14" t="s">
        <v>240</v>
      </c>
      <c r="C204" s="14" t="s">
        <v>152</v>
      </c>
      <c r="D204" s="14">
        <v>0</v>
      </c>
      <c r="E204" s="14">
        <v>0</v>
      </c>
      <c r="F204" s="14">
        <v>279.47000000000003</v>
      </c>
      <c r="G204" s="14">
        <v>0</v>
      </c>
      <c r="H204" s="28">
        <v>43070</v>
      </c>
      <c r="I204" s="28">
        <v>43091</v>
      </c>
      <c r="J204" s="14">
        <f t="shared" si="3"/>
        <v>21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8"/>
      <c r="U204" s="8"/>
      <c r="V204" s="8"/>
      <c r="W204" s="8"/>
      <c r="X204" s="8"/>
    </row>
    <row r="205" spans="1:24" ht="15.75" customHeight="1" x14ac:dyDescent="0.2">
      <c r="A205" s="14">
        <v>203</v>
      </c>
      <c r="B205" s="14" t="s">
        <v>241</v>
      </c>
      <c r="C205" s="14" t="s">
        <v>242</v>
      </c>
      <c r="D205" s="14">
        <v>0</v>
      </c>
      <c r="E205" s="14">
        <v>0</v>
      </c>
      <c r="F205" s="14">
        <v>0</v>
      </c>
      <c r="G205" s="14">
        <v>75.180000000000007</v>
      </c>
      <c r="H205" s="28">
        <v>43089</v>
      </c>
      <c r="I205" s="28">
        <v>43094</v>
      </c>
      <c r="J205" s="14">
        <f t="shared" si="3"/>
        <v>5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8"/>
      <c r="U205" s="8"/>
      <c r="V205" s="8"/>
      <c r="W205" s="8"/>
      <c r="X205" s="8"/>
    </row>
    <row r="206" spans="1:24" ht="15.75" customHeight="1" x14ac:dyDescent="0.2">
      <c r="A206" s="14">
        <v>204</v>
      </c>
      <c r="B206" s="14" t="s">
        <v>241</v>
      </c>
      <c r="C206" s="14" t="s">
        <v>55</v>
      </c>
      <c r="D206" s="14">
        <v>0</v>
      </c>
      <c r="E206" s="14">
        <v>127.97</v>
      </c>
      <c r="F206" s="14">
        <v>153.83000000000001</v>
      </c>
      <c r="G206" s="14">
        <v>0</v>
      </c>
      <c r="H206" s="28">
        <v>43070</v>
      </c>
      <c r="I206" s="28">
        <v>43099</v>
      </c>
      <c r="J206" s="14">
        <f t="shared" si="3"/>
        <v>29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8"/>
      <c r="U206" s="8"/>
      <c r="V206" s="8"/>
      <c r="W206" s="8"/>
      <c r="X206" s="8"/>
    </row>
    <row r="207" spans="1:24" ht="15.75" customHeight="1" x14ac:dyDescent="0.2">
      <c r="A207" s="14">
        <v>205</v>
      </c>
      <c r="B207" s="14" t="s">
        <v>243</v>
      </c>
      <c r="C207" s="14" t="s">
        <v>190</v>
      </c>
      <c r="D207" s="14">
        <v>0</v>
      </c>
      <c r="E207" s="14">
        <v>0</v>
      </c>
      <c r="F207" s="14">
        <v>282.8</v>
      </c>
      <c r="G207" s="14">
        <v>0</v>
      </c>
      <c r="H207" s="28">
        <v>43070</v>
      </c>
      <c r="I207" s="28">
        <v>43080</v>
      </c>
      <c r="J207" s="14">
        <f t="shared" si="3"/>
        <v>10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8"/>
      <c r="U207" s="8"/>
      <c r="V207" s="8"/>
      <c r="W207" s="8"/>
      <c r="X207" s="8"/>
    </row>
    <row r="208" spans="1:24" ht="15.75" customHeight="1" x14ac:dyDescent="0.2">
      <c r="A208" s="14">
        <v>206</v>
      </c>
      <c r="B208" s="14" t="s">
        <v>243</v>
      </c>
      <c r="C208" s="14" t="s">
        <v>244</v>
      </c>
      <c r="D208" s="14">
        <v>0</v>
      </c>
      <c r="E208" s="14">
        <v>0</v>
      </c>
      <c r="F208" s="14">
        <v>285.45999999999998</v>
      </c>
      <c r="G208" s="14">
        <v>0</v>
      </c>
      <c r="H208" s="28">
        <v>43075</v>
      </c>
      <c r="I208" s="28">
        <v>43092</v>
      </c>
      <c r="J208" s="14">
        <f t="shared" si="3"/>
        <v>17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8"/>
      <c r="U208" s="8"/>
      <c r="V208" s="8"/>
      <c r="W208" s="8"/>
      <c r="X208" s="8"/>
    </row>
    <row r="209" spans="1:24" ht="15.75" customHeight="1" x14ac:dyDescent="0.2">
      <c r="A209" s="14">
        <v>207</v>
      </c>
      <c r="B209" s="14" t="s">
        <v>245</v>
      </c>
      <c r="C209" s="14" t="s">
        <v>246</v>
      </c>
      <c r="D209" s="14">
        <v>0</v>
      </c>
      <c r="E209" s="14">
        <v>0</v>
      </c>
      <c r="F209" s="14">
        <v>291.49</v>
      </c>
      <c r="G209" s="14">
        <v>0</v>
      </c>
      <c r="H209" s="28">
        <v>43079</v>
      </c>
      <c r="I209" s="28">
        <v>43099</v>
      </c>
      <c r="J209" s="14">
        <f t="shared" si="3"/>
        <v>20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8"/>
      <c r="U209" s="8"/>
      <c r="V209" s="8"/>
      <c r="W209" s="8"/>
      <c r="X209" s="8"/>
    </row>
    <row r="210" spans="1:24" ht="15.75" customHeight="1" x14ac:dyDescent="0.2">
      <c r="A210" s="14">
        <v>208</v>
      </c>
      <c r="B210" s="14" t="s">
        <v>245</v>
      </c>
      <c r="C210" s="14" t="s">
        <v>247</v>
      </c>
      <c r="D210" s="14">
        <v>0</v>
      </c>
      <c r="E210" s="14">
        <v>0</v>
      </c>
      <c r="F210" s="14">
        <v>285.27</v>
      </c>
      <c r="G210" s="14">
        <v>9.19</v>
      </c>
      <c r="H210" s="28">
        <v>43090</v>
      </c>
      <c r="I210" s="28">
        <v>43096</v>
      </c>
      <c r="J210" s="14">
        <f t="shared" si="3"/>
        <v>6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8"/>
      <c r="U210" s="8"/>
      <c r="V210" s="8"/>
      <c r="W210" s="8"/>
      <c r="X210" s="8"/>
    </row>
    <row r="211" spans="1:24" ht="15.75" customHeight="1" x14ac:dyDescent="0.2">
      <c r="A211" s="14">
        <v>209</v>
      </c>
      <c r="B211" s="14" t="s">
        <v>248</v>
      </c>
      <c r="C211" s="14" t="s">
        <v>224</v>
      </c>
      <c r="D211" s="14">
        <v>0</v>
      </c>
      <c r="E211" s="14">
        <v>0</v>
      </c>
      <c r="F211" s="14">
        <v>302.52</v>
      </c>
      <c r="G211" s="14">
        <v>0</v>
      </c>
      <c r="H211" s="28">
        <v>43082</v>
      </c>
      <c r="I211" s="28">
        <v>43099</v>
      </c>
      <c r="J211" s="14">
        <f t="shared" si="3"/>
        <v>17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8"/>
      <c r="U211" s="8"/>
      <c r="V211" s="8"/>
      <c r="W211" s="8"/>
      <c r="X211" s="8"/>
    </row>
    <row r="212" spans="1:24" ht="15.75" customHeight="1" x14ac:dyDescent="0.2">
      <c r="A212" s="14">
        <v>210</v>
      </c>
      <c r="B212" s="14" t="s">
        <v>248</v>
      </c>
      <c r="C212" s="14" t="s">
        <v>101</v>
      </c>
      <c r="D212" s="14">
        <v>0</v>
      </c>
      <c r="E212" s="14">
        <v>0</v>
      </c>
      <c r="F212" s="14">
        <v>305.73</v>
      </c>
      <c r="G212" s="14">
        <v>0</v>
      </c>
      <c r="H212" s="28">
        <v>43070</v>
      </c>
      <c r="I212" s="28">
        <v>43086</v>
      </c>
      <c r="J212" s="14">
        <f t="shared" si="3"/>
        <v>16</v>
      </c>
      <c r="K212" s="12"/>
      <c r="L212" s="12"/>
      <c r="M212" s="12"/>
      <c r="N212" s="12"/>
      <c r="O212" s="12"/>
      <c r="P212" s="12"/>
      <c r="Q212" s="12"/>
      <c r="R212" s="12"/>
      <c r="S212" s="12"/>
      <c r="T212" s="8"/>
      <c r="U212" s="8"/>
      <c r="V212" s="8"/>
      <c r="W212" s="8"/>
      <c r="X212" s="8"/>
    </row>
    <row r="213" spans="1:24" ht="15.75" customHeight="1" x14ac:dyDescent="0.2">
      <c r="A213" s="14">
        <v>211</v>
      </c>
      <c r="B213" s="14" t="s">
        <v>249</v>
      </c>
      <c r="C213" s="14" t="s">
        <v>250</v>
      </c>
      <c r="D213" s="14">
        <v>0</v>
      </c>
      <c r="E213" s="14">
        <v>0</v>
      </c>
      <c r="F213" s="14">
        <v>52.39</v>
      </c>
      <c r="G213" s="14">
        <v>14.76</v>
      </c>
      <c r="H213" s="28">
        <v>43092</v>
      </c>
      <c r="I213" s="28">
        <v>43099</v>
      </c>
      <c r="J213" s="14">
        <f t="shared" si="3"/>
        <v>7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8"/>
      <c r="U213" s="8"/>
      <c r="V213" s="8"/>
      <c r="W213" s="8"/>
      <c r="X213" s="8"/>
    </row>
    <row r="214" spans="1:24" ht="15.75" customHeight="1" x14ac:dyDescent="0.2">
      <c r="A214" s="14">
        <v>212</v>
      </c>
      <c r="B214" s="14" t="s">
        <v>249</v>
      </c>
      <c r="C214" s="14" t="s">
        <v>251</v>
      </c>
      <c r="D214" s="14">
        <v>0</v>
      </c>
      <c r="E214" s="14">
        <v>1.75</v>
      </c>
      <c r="F214" s="14">
        <v>310.11</v>
      </c>
      <c r="G214" s="14">
        <v>0</v>
      </c>
      <c r="H214" s="28">
        <v>43092</v>
      </c>
      <c r="I214" s="28">
        <v>43096</v>
      </c>
      <c r="J214" s="14">
        <f t="shared" si="3"/>
        <v>4</v>
      </c>
      <c r="K214" s="12"/>
      <c r="L214" s="12"/>
      <c r="M214" s="12"/>
      <c r="N214" s="12"/>
      <c r="O214" s="12"/>
      <c r="P214" s="12"/>
      <c r="Q214" s="12"/>
      <c r="R214" s="12"/>
      <c r="S214" s="12"/>
      <c r="T214" s="8"/>
      <c r="U214" s="8"/>
      <c r="V214" s="8"/>
      <c r="W214" s="8"/>
      <c r="X214" s="8"/>
    </row>
    <row r="215" spans="1:24" ht="15.75" customHeight="1" x14ac:dyDescent="0.2">
      <c r="A215" s="14">
        <v>213</v>
      </c>
      <c r="B215" s="14" t="s">
        <v>252</v>
      </c>
      <c r="C215" s="14" t="s">
        <v>253</v>
      </c>
      <c r="D215" s="14">
        <v>0</v>
      </c>
      <c r="E215" s="14">
        <v>0</v>
      </c>
      <c r="F215" s="14">
        <v>311.39999999999998</v>
      </c>
      <c r="G215" s="14">
        <v>0</v>
      </c>
      <c r="H215" s="28">
        <v>43087</v>
      </c>
      <c r="I215" s="28">
        <v>43096</v>
      </c>
      <c r="J215" s="14">
        <f t="shared" si="3"/>
        <v>9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8"/>
      <c r="U215" s="8"/>
      <c r="V215" s="8"/>
      <c r="W215" s="8"/>
      <c r="X215" s="8"/>
    </row>
    <row r="216" spans="1:24" ht="15.75" customHeight="1" x14ac:dyDescent="0.2">
      <c r="A216" s="14">
        <v>214</v>
      </c>
      <c r="B216" s="14" t="s">
        <v>252</v>
      </c>
      <c r="C216" s="14" t="s">
        <v>253</v>
      </c>
      <c r="D216" s="14">
        <v>0</v>
      </c>
      <c r="E216" s="14">
        <v>0</v>
      </c>
      <c r="F216" s="14">
        <v>311.32</v>
      </c>
      <c r="G216" s="14">
        <v>0</v>
      </c>
      <c r="H216" s="28">
        <v>43087</v>
      </c>
      <c r="I216" s="28">
        <v>43096</v>
      </c>
      <c r="J216" s="14">
        <f t="shared" si="3"/>
        <v>9</v>
      </c>
      <c r="K216" s="12"/>
      <c r="L216" s="12"/>
      <c r="M216" s="12"/>
      <c r="N216" s="12"/>
      <c r="O216" s="12"/>
      <c r="P216" s="12"/>
      <c r="Q216" s="12"/>
      <c r="R216" s="12"/>
      <c r="S216" s="12"/>
      <c r="T216" s="8"/>
      <c r="U216" s="8"/>
      <c r="V216" s="8"/>
      <c r="W216" s="8"/>
      <c r="X216" s="8"/>
    </row>
    <row r="217" spans="1:24" ht="15.75" customHeight="1" x14ac:dyDescent="0.2">
      <c r="A217" s="14">
        <v>215</v>
      </c>
      <c r="B217" s="14" t="s">
        <v>254</v>
      </c>
      <c r="C217" s="14" t="s">
        <v>255</v>
      </c>
      <c r="D217" s="14">
        <v>0</v>
      </c>
      <c r="E217" s="14">
        <v>0</v>
      </c>
      <c r="F217" s="14">
        <v>65.13</v>
      </c>
      <c r="G217" s="14">
        <v>0</v>
      </c>
      <c r="H217" s="28">
        <v>43091</v>
      </c>
      <c r="I217" s="28">
        <v>43097</v>
      </c>
      <c r="J217" s="14">
        <f t="shared" si="3"/>
        <v>6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8"/>
      <c r="U217" s="8"/>
      <c r="V217" s="8"/>
      <c r="W217" s="8"/>
      <c r="X217" s="8"/>
    </row>
    <row r="218" spans="1:24" ht="15.75" customHeight="1" x14ac:dyDescent="0.2">
      <c r="A218" s="14">
        <v>216</v>
      </c>
      <c r="B218" s="14" t="s">
        <v>254</v>
      </c>
      <c r="C218" s="14" t="s">
        <v>256</v>
      </c>
      <c r="D218" s="14">
        <v>0</v>
      </c>
      <c r="E218" s="14">
        <v>0</v>
      </c>
      <c r="F218" s="14">
        <v>310.36</v>
      </c>
      <c r="G218" s="14">
        <v>0</v>
      </c>
      <c r="H218" s="28">
        <v>43080</v>
      </c>
      <c r="I218" s="28">
        <v>43096</v>
      </c>
      <c r="J218" s="14">
        <f t="shared" si="3"/>
        <v>16</v>
      </c>
      <c r="K218" s="12"/>
      <c r="L218" s="12"/>
      <c r="M218" s="12"/>
      <c r="N218" s="12"/>
      <c r="O218" s="12"/>
      <c r="P218" s="12"/>
      <c r="Q218" s="12"/>
      <c r="R218" s="12"/>
      <c r="S218" s="12"/>
      <c r="T218" s="8"/>
      <c r="U218" s="8"/>
      <c r="V218" s="8"/>
      <c r="W218" s="8"/>
      <c r="X218" s="8"/>
    </row>
    <row r="219" spans="1:24" ht="15.75" customHeight="1" x14ac:dyDescent="0.2">
      <c r="A219" s="14">
        <v>217</v>
      </c>
      <c r="B219" s="14" t="s">
        <v>257</v>
      </c>
      <c r="C219" s="14" t="s">
        <v>258</v>
      </c>
      <c r="D219" s="14">
        <v>0</v>
      </c>
      <c r="E219" s="14">
        <v>0</v>
      </c>
      <c r="F219" s="14">
        <v>0</v>
      </c>
      <c r="G219" s="14">
        <v>64.13</v>
      </c>
      <c r="H219" s="28">
        <v>43074</v>
      </c>
      <c r="I219" s="28">
        <v>43096</v>
      </c>
      <c r="J219" s="14">
        <f t="shared" si="3"/>
        <v>22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8"/>
      <c r="U219" s="8"/>
      <c r="V219" s="8"/>
      <c r="W219" s="8"/>
      <c r="X219" s="8"/>
    </row>
    <row r="220" spans="1:24" ht="15.75" customHeight="1" x14ac:dyDescent="0.2">
      <c r="A220" s="14">
        <v>218</v>
      </c>
      <c r="B220" s="14" t="s">
        <v>257</v>
      </c>
      <c r="C220" s="14" t="s">
        <v>259</v>
      </c>
      <c r="D220" s="14">
        <v>0</v>
      </c>
      <c r="E220" s="14">
        <v>0</v>
      </c>
      <c r="F220" s="14">
        <v>310.33</v>
      </c>
      <c r="G220" s="14">
        <v>0</v>
      </c>
      <c r="H220" s="28">
        <v>43082</v>
      </c>
      <c r="I220" s="28">
        <v>43096</v>
      </c>
      <c r="J220" s="14">
        <f t="shared" si="3"/>
        <v>14</v>
      </c>
      <c r="K220" s="12"/>
      <c r="L220" s="12"/>
      <c r="M220" s="12"/>
      <c r="N220" s="12"/>
      <c r="O220" s="12"/>
      <c r="P220" s="12"/>
      <c r="Q220" s="12"/>
      <c r="R220" s="12"/>
      <c r="S220" s="12"/>
      <c r="T220" s="8"/>
      <c r="U220" s="8"/>
      <c r="V220" s="8"/>
      <c r="W220" s="8"/>
      <c r="X220" s="8"/>
    </row>
    <row r="221" spans="1:24" ht="15.75" customHeight="1" x14ac:dyDescent="0.2">
      <c r="A221" s="14">
        <v>219</v>
      </c>
      <c r="B221" s="14" t="s">
        <v>260</v>
      </c>
      <c r="C221" s="14" t="s">
        <v>261</v>
      </c>
      <c r="D221" s="14">
        <v>0</v>
      </c>
      <c r="E221" s="14">
        <v>0</v>
      </c>
      <c r="F221" s="14">
        <v>62.34</v>
      </c>
      <c r="G221" s="14">
        <v>0</v>
      </c>
      <c r="H221" s="28">
        <v>43091</v>
      </c>
      <c r="I221" s="28">
        <v>43098</v>
      </c>
      <c r="J221" s="14">
        <f t="shared" si="3"/>
        <v>7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8"/>
      <c r="U221" s="8"/>
      <c r="V221" s="8"/>
      <c r="W221" s="8"/>
      <c r="X221" s="8"/>
    </row>
    <row r="222" spans="1:24" ht="15.75" customHeight="1" x14ac:dyDescent="0.2">
      <c r="A222" s="14">
        <v>220</v>
      </c>
      <c r="B222" s="14" t="s">
        <v>260</v>
      </c>
      <c r="C222" s="14" t="s">
        <v>262</v>
      </c>
      <c r="D222" s="14">
        <v>0</v>
      </c>
      <c r="E222" s="14">
        <v>0</v>
      </c>
      <c r="F222" s="14">
        <v>310.01</v>
      </c>
      <c r="G222" s="14">
        <v>0</v>
      </c>
      <c r="H222" s="28">
        <v>43076</v>
      </c>
      <c r="I222" s="28">
        <v>43096</v>
      </c>
      <c r="J222" s="14">
        <f t="shared" si="3"/>
        <v>20</v>
      </c>
      <c r="K222" s="12"/>
      <c r="L222" s="12"/>
      <c r="M222" s="12"/>
      <c r="N222" s="12"/>
      <c r="O222" s="12"/>
      <c r="P222" s="12"/>
      <c r="Q222" s="12"/>
      <c r="R222" s="12"/>
      <c r="S222" s="12"/>
      <c r="T222" s="8"/>
      <c r="U222" s="8"/>
      <c r="V222" s="8"/>
      <c r="W222" s="8"/>
      <c r="X222" s="8"/>
    </row>
    <row r="223" spans="1:24" ht="15.75" customHeight="1" x14ac:dyDescent="0.2">
      <c r="A223" s="14">
        <v>221</v>
      </c>
      <c r="B223" s="14" t="s">
        <v>260</v>
      </c>
      <c r="C223" s="14" t="s">
        <v>263</v>
      </c>
      <c r="D223" s="14">
        <v>0</v>
      </c>
      <c r="E223" s="14">
        <v>8.27</v>
      </c>
      <c r="F223" s="14">
        <v>301.72000000000003</v>
      </c>
      <c r="G223" s="14">
        <v>0</v>
      </c>
      <c r="H223" s="28">
        <v>43081</v>
      </c>
      <c r="I223" s="28">
        <v>43094</v>
      </c>
      <c r="J223" s="14">
        <f t="shared" si="3"/>
        <v>13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8"/>
      <c r="U223" s="8"/>
      <c r="V223" s="8"/>
      <c r="W223" s="8"/>
      <c r="X223" s="8"/>
    </row>
    <row r="224" spans="1:24" ht="15.75" customHeight="1" x14ac:dyDescent="0.2">
      <c r="A224" s="14">
        <v>222</v>
      </c>
      <c r="B224" s="14" t="s">
        <v>260</v>
      </c>
      <c r="C224" s="14" t="s">
        <v>264</v>
      </c>
      <c r="D224" s="14">
        <v>0</v>
      </c>
      <c r="E224" s="14">
        <v>0</v>
      </c>
      <c r="F224" s="14">
        <v>312.99</v>
      </c>
      <c r="G224" s="14">
        <v>0</v>
      </c>
      <c r="H224" s="28">
        <v>43088</v>
      </c>
      <c r="I224" s="28">
        <v>43098</v>
      </c>
      <c r="J224" s="14">
        <f t="shared" si="3"/>
        <v>10</v>
      </c>
      <c r="K224" s="12"/>
      <c r="L224" s="12"/>
      <c r="M224" s="12"/>
      <c r="N224" s="12"/>
      <c r="O224" s="12"/>
      <c r="P224" s="12"/>
      <c r="Q224" s="12"/>
      <c r="R224" s="12"/>
      <c r="S224" s="12"/>
      <c r="T224" s="8"/>
      <c r="U224" s="8"/>
      <c r="V224" s="8"/>
      <c r="W224" s="8"/>
      <c r="X224" s="8"/>
    </row>
    <row r="225" spans="1:24" ht="15.75" customHeight="1" x14ac:dyDescent="0.2">
      <c r="A225" s="14">
        <v>223</v>
      </c>
      <c r="B225" s="14" t="s">
        <v>260</v>
      </c>
      <c r="C225" s="14" t="s">
        <v>224</v>
      </c>
      <c r="D225" s="14">
        <v>0</v>
      </c>
      <c r="E225" s="14">
        <v>0</v>
      </c>
      <c r="F225" s="14">
        <v>312.48</v>
      </c>
      <c r="G225" s="14">
        <v>0</v>
      </c>
      <c r="H225" s="28">
        <v>43082</v>
      </c>
      <c r="I225" s="28">
        <v>43099</v>
      </c>
      <c r="J225" s="14">
        <f t="shared" si="3"/>
        <v>17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8"/>
      <c r="U225" s="8"/>
      <c r="V225" s="8"/>
      <c r="W225" s="8"/>
      <c r="X225" s="8"/>
    </row>
    <row r="226" spans="1:24" ht="15.75" customHeight="1" x14ac:dyDescent="0.2">
      <c r="A226" s="14">
        <v>224</v>
      </c>
      <c r="B226" s="14" t="s">
        <v>260</v>
      </c>
      <c r="C226" s="14" t="s">
        <v>105</v>
      </c>
      <c r="D226" s="14">
        <v>0</v>
      </c>
      <c r="E226" s="14">
        <v>10.44</v>
      </c>
      <c r="F226" s="14">
        <v>300.81</v>
      </c>
      <c r="G226" s="14">
        <v>0</v>
      </c>
      <c r="H226" s="28">
        <v>43076</v>
      </c>
      <c r="I226" s="28">
        <v>43088</v>
      </c>
      <c r="J226" s="14">
        <f t="shared" si="3"/>
        <v>12</v>
      </c>
      <c r="K226" s="12"/>
      <c r="L226" s="12"/>
      <c r="M226" s="12"/>
      <c r="N226" s="12"/>
      <c r="O226" s="12"/>
      <c r="P226" s="12"/>
      <c r="Q226" s="12"/>
      <c r="R226" s="12"/>
      <c r="S226" s="12"/>
      <c r="T226" s="8"/>
      <c r="U226" s="8"/>
      <c r="V226" s="8"/>
      <c r="W226" s="8"/>
      <c r="X226" s="8"/>
    </row>
    <row r="227" spans="1:24" ht="15.75" customHeight="1" x14ac:dyDescent="0.2">
      <c r="A227" s="14">
        <v>225</v>
      </c>
      <c r="B227" s="14" t="s">
        <v>260</v>
      </c>
      <c r="C227" s="14" t="s">
        <v>231</v>
      </c>
      <c r="D227" s="14">
        <v>0</v>
      </c>
      <c r="E227" s="14">
        <v>0</v>
      </c>
      <c r="F227" s="14">
        <v>312.25</v>
      </c>
      <c r="G227" s="14">
        <v>0</v>
      </c>
      <c r="H227" s="28">
        <v>43080</v>
      </c>
      <c r="I227" s="28">
        <v>43098</v>
      </c>
      <c r="J227" s="14">
        <f t="shared" si="3"/>
        <v>18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8"/>
      <c r="U227" s="8"/>
      <c r="V227" s="8"/>
      <c r="W227" s="8"/>
      <c r="X227" s="8"/>
    </row>
    <row r="228" spans="1:24" ht="15.75" customHeight="1" x14ac:dyDescent="0.2">
      <c r="A228" s="14">
        <v>226</v>
      </c>
      <c r="B228" s="14" t="s">
        <v>260</v>
      </c>
      <c r="C228" s="14" t="s">
        <v>152</v>
      </c>
      <c r="D228" s="14">
        <v>0</v>
      </c>
      <c r="E228" s="14">
        <v>0</v>
      </c>
      <c r="F228" s="14">
        <v>290.75</v>
      </c>
      <c r="G228" s="14">
        <v>28.19</v>
      </c>
      <c r="H228" s="28">
        <v>43070</v>
      </c>
      <c r="I228" s="28">
        <v>43091</v>
      </c>
      <c r="J228" s="14">
        <f t="shared" si="3"/>
        <v>21</v>
      </c>
      <c r="K228" s="12"/>
      <c r="L228" s="12"/>
      <c r="M228" s="12"/>
      <c r="N228" s="12"/>
      <c r="O228" s="12"/>
      <c r="P228" s="12"/>
      <c r="Q228" s="12"/>
      <c r="R228" s="12"/>
      <c r="S228" s="12"/>
      <c r="T228" s="8"/>
      <c r="U228" s="8"/>
      <c r="V228" s="8"/>
      <c r="W228" s="8"/>
      <c r="X228" s="8"/>
    </row>
    <row r="229" spans="1:24" ht="15.75" customHeight="1" x14ac:dyDescent="0.2">
      <c r="A229" s="14">
        <v>227</v>
      </c>
      <c r="B229" s="14" t="s">
        <v>260</v>
      </c>
      <c r="C229" s="14" t="s">
        <v>265</v>
      </c>
      <c r="D229" s="14">
        <v>0</v>
      </c>
      <c r="E229" s="14">
        <v>0</v>
      </c>
      <c r="F229" s="14">
        <v>0</v>
      </c>
      <c r="G229" s="14">
        <v>57.98</v>
      </c>
      <c r="H229" s="28">
        <v>43074</v>
      </c>
      <c r="I229" s="28">
        <v>43097</v>
      </c>
      <c r="J229" s="14">
        <f t="shared" si="3"/>
        <v>23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8"/>
      <c r="U229" s="8"/>
      <c r="V229" s="8"/>
      <c r="W229" s="8"/>
      <c r="X229" s="8"/>
    </row>
    <row r="230" spans="1:24" ht="15.75" customHeight="1" x14ac:dyDescent="0.2">
      <c r="A230" s="14">
        <v>228</v>
      </c>
      <c r="B230" s="14" t="s">
        <v>260</v>
      </c>
      <c r="C230" s="14" t="s">
        <v>55</v>
      </c>
      <c r="D230" s="14">
        <v>0</v>
      </c>
      <c r="E230" s="14">
        <v>0</v>
      </c>
      <c r="F230" s="14">
        <v>328.67</v>
      </c>
      <c r="G230" s="14">
        <v>0</v>
      </c>
      <c r="H230" s="28">
        <v>43070</v>
      </c>
      <c r="I230" s="28">
        <v>43099</v>
      </c>
      <c r="J230" s="14">
        <f t="shared" si="3"/>
        <v>29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8"/>
      <c r="U230" s="8"/>
      <c r="V230" s="8"/>
      <c r="W230" s="8"/>
      <c r="X230" s="8"/>
    </row>
    <row r="231" spans="1:24" ht="15.75" customHeight="1" x14ac:dyDescent="0.2">
      <c r="A231" s="14">
        <v>229</v>
      </c>
      <c r="B231" s="14" t="s">
        <v>260</v>
      </c>
      <c r="C231" s="14" t="s">
        <v>222</v>
      </c>
      <c r="D231" s="14">
        <v>0</v>
      </c>
      <c r="E231" s="14">
        <v>0</v>
      </c>
      <c r="F231" s="14">
        <v>331.34</v>
      </c>
      <c r="G231" s="14">
        <v>0.31</v>
      </c>
      <c r="H231" s="28">
        <v>43070</v>
      </c>
      <c r="I231" s="28">
        <v>43098</v>
      </c>
      <c r="J231" s="14">
        <f t="shared" si="3"/>
        <v>28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8"/>
      <c r="U231" s="8"/>
      <c r="V231" s="8"/>
      <c r="W231" s="8"/>
      <c r="X231" s="8"/>
    </row>
    <row r="232" spans="1:24" ht="15.75" customHeight="1" x14ac:dyDescent="0.2">
      <c r="A232" s="14">
        <v>230</v>
      </c>
      <c r="B232" s="14" t="s">
        <v>266</v>
      </c>
      <c r="C232" s="14" t="s">
        <v>267</v>
      </c>
      <c r="D232" s="14">
        <v>330.83</v>
      </c>
      <c r="E232" s="14">
        <v>0</v>
      </c>
      <c r="F232" s="14">
        <v>0</v>
      </c>
      <c r="G232" s="14">
        <v>0</v>
      </c>
      <c r="H232" s="28">
        <v>43070</v>
      </c>
      <c r="I232" s="28">
        <v>43082</v>
      </c>
      <c r="J232" s="14">
        <f t="shared" si="3"/>
        <v>12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8"/>
      <c r="U232" s="8"/>
      <c r="V232" s="8"/>
      <c r="W232" s="8"/>
      <c r="X232" s="8"/>
    </row>
    <row r="233" spans="1:24" ht="15.75" customHeight="1" x14ac:dyDescent="0.2">
      <c r="A233" s="14">
        <v>231</v>
      </c>
      <c r="B233" s="14" t="s">
        <v>268</v>
      </c>
      <c r="C233" s="14" t="s">
        <v>101</v>
      </c>
      <c r="D233" s="14">
        <v>0</v>
      </c>
      <c r="E233" s="14">
        <v>0</v>
      </c>
      <c r="F233" s="14">
        <v>334.37</v>
      </c>
      <c r="G233" s="14">
        <v>0</v>
      </c>
      <c r="H233" s="28">
        <v>43070</v>
      </c>
      <c r="I233" s="28">
        <v>43086</v>
      </c>
      <c r="J233" s="14">
        <f t="shared" si="3"/>
        <v>16</v>
      </c>
      <c r="K233" s="12"/>
      <c r="L233" s="12"/>
      <c r="M233" s="12"/>
      <c r="N233" s="12"/>
      <c r="O233" s="12"/>
      <c r="P233" s="12"/>
      <c r="Q233" s="12"/>
      <c r="R233" s="12"/>
      <c r="S233" s="12"/>
      <c r="T233" s="8"/>
      <c r="U233" s="8"/>
      <c r="V233" s="8"/>
      <c r="W233" s="8"/>
      <c r="X233" s="8"/>
    </row>
    <row r="234" spans="1:24" ht="15.75" customHeight="1" x14ac:dyDescent="0.2">
      <c r="A234" s="14">
        <v>232</v>
      </c>
      <c r="B234" s="14" t="s">
        <v>268</v>
      </c>
      <c r="C234" s="14" t="s">
        <v>171</v>
      </c>
      <c r="D234" s="14">
        <v>0</v>
      </c>
      <c r="E234" s="14">
        <v>0</v>
      </c>
      <c r="F234" s="14">
        <v>339.49</v>
      </c>
      <c r="G234" s="14">
        <v>0</v>
      </c>
      <c r="H234" s="28">
        <v>43074</v>
      </c>
      <c r="I234" s="28">
        <v>43099</v>
      </c>
      <c r="J234" s="14">
        <f t="shared" si="3"/>
        <v>25</v>
      </c>
      <c r="K234" s="12"/>
      <c r="L234" s="12"/>
      <c r="M234" s="12"/>
      <c r="N234" s="12"/>
      <c r="O234" s="12"/>
      <c r="P234" s="12"/>
      <c r="Q234" s="12"/>
      <c r="R234" s="12"/>
      <c r="S234" s="12"/>
      <c r="T234" s="8"/>
      <c r="U234" s="8"/>
      <c r="V234" s="8"/>
      <c r="W234" s="8"/>
      <c r="X234" s="8"/>
    </row>
    <row r="235" spans="1:24" ht="15.75" customHeight="1" x14ac:dyDescent="0.2">
      <c r="A235" s="14">
        <v>233</v>
      </c>
      <c r="B235" s="14" t="s">
        <v>269</v>
      </c>
      <c r="C235" s="14" t="s">
        <v>213</v>
      </c>
      <c r="D235" s="14">
        <v>0</v>
      </c>
      <c r="E235" s="14">
        <v>0</v>
      </c>
      <c r="F235" s="14">
        <v>341.89</v>
      </c>
      <c r="G235" s="14">
        <v>0</v>
      </c>
      <c r="H235" s="28">
        <v>43070</v>
      </c>
      <c r="I235" s="28">
        <v>43090</v>
      </c>
      <c r="J235" s="14">
        <f t="shared" si="3"/>
        <v>20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8"/>
      <c r="U235" s="8"/>
      <c r="V235" s="8"/>
      <c r="W235" s="8"/>
      <c r="X235" s="8"/>
    </row>
    <row r="236" spans="1:24" ht="15.75" customHeight="1" x14ac:dyDescent="0.2">
      <c r="A236" s="14">
        <v>234</v>
      </c>
      <c r="B236" s="14" t="s">
        <v>269</v>
      </c>
      <c r="C236" s="14" t="s">
        <v>169</v>
      </c>
      <c r="D236" s="14">
        <v>342.5</v>
      </c>
      <c r="E236" s="14">
        <v>0</v>
      </c>
      <c r="F236" s="14">
        <v>0</v>
      </c>
      <c r="G236" s="14">
        <v>0</v>
      </c>
      <c r="H236" s="28">
        <v>43070</v>
      </c>
      <c r="I236" s="28">
        <v>43100</v>
      </c>
      <c r="J236" s="14">
        <f t="shared" si="3"/>
        <v>30</v>
      </c>
      <c r="K236" s="12"/>
      <c r="L236" s="12"/>
      <c r="M236" s="12"/>
      <c r="N236" s="12"/>
      <c r="O236" s="12"/>
      <c r="P236" s="12"/>
      <c r="Q236" s="12"/>
      <c r="R236" s="12"/>
      <c r="S236" s="12"/>
      <c r="T236" s="8"/>
      <c r="U236" s="8"/>
      <c r="V236" s="8"/>
      <c r="W236" s="8"/>
      <c r="X236" s="8"/>
    </row>
    <row r="237" spans="1:24" ht="15.75" customHeight="1" x14ac:dyDescent="0.2">
      <c r="A237" s="14">
        <v>235</v>
      </c>
      <c r="B237" s="14" t="s">
        <v>270</v>
      </c>
      <c r="C237" s="14" t="s">
        <v>109</v>
      </c>
      <c r="D237" s="14">
        <v>0</v>
      </c>
      <c r="E237" s="14">
        <v>0</v>
      </c>
      <c r="F237" s="14">
        <v>349.6</v>
      </c>
      <c r="G237" s="14">
        <v>0</v>
      </c>
      <c r="H237" s="28">
        <v>43070</v>
      </c>
      <c r="I237" s="28">
        <v>43084</v>
      </c>
      <c r="J237" s="14">
        <f t="shared" si="3"/>
        <v>14</v>
      </c>
      <c r="K237" s="12"/>
      <c r="L237" s="12"/>
      <c r="M237" s="12"/>
      <c r="N237" s="12"/>
      <c r="O237" s="12"/>
      <c r="P237" s="12"/>
      <c r="Q237" s="12"/>
      <c r="R237" s="12"/>
      <c r="S237" s="12"/>
      <c r="T237" s="8"/>
      <c r="U237" s="8"/>
      <c r="V237" s="8"/>
      <c r="W237" s="8"/>
      <c r="X237" s="8"/>
    </row>
    <row r="238" spans="1:24" ht="15.75" customHeight="1" x14ac:dyDescent="0.2">
      <c r="A238" s="14">
        <v>236</v>
      </c>
      <c r="B238" s="14" t="s">
        <v>270</v>
      </c>
      <c r="C238" s="14" t="s">
        <v>271</v>
      </c>
      <c r="D238" s="14">
        <v>0</v>
      </c>
      <c r="E238" s="14">
        <v>0</v>
      </c>
      <c r="F238" s="14">
        <v>350.66</v>
      </c>
      <c r="G238" s="14">
        <v>0</v>
      </c>
      <c r="H238" s="28">
        <v>43070</v>
      </c>
      <c r="I238" s="28">
        <v>43095</v>
      </c>
      <c r="J238" s="14">
        <f t="shared" si="3"/>
        <v>25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8"/>
      <c r="U238" s="8"/>
      <c r="V238" s="8"/>
      <c r="W238" s="8"/>
      <c r="X238" s="8"/>
    </row>
    <row r="239" spans="1:24" ht="15.75" customHeight="1" x14ac:dyDescent="0.2">
      <c r="A239" s="14">
        <v>237</v>
      </c>
      <c r="B239" s="14" t="s">
        <v>272</v>
      </c>
      <c r="C239" s="14" t="s">
        <v>146</v>
      </c>
      <c r="D239" s="14">
        <v>0</v>
      </c>
      <c r="E239" s="14">
        <v>0</v>
      </c>
      <c r="F239" s="14">
        <v>355.26</v>
      </c>
      <c r="G239" s="14">
        <v>0</v>
      </c>
      <c r="H239" s="28">
        <v>43070</v>
      </c>
      <c r="I239" s="28">
        <v>43087</v>
      </c>
      <c r="J239" s="14">
        <f t="shared" si="3"/>
        <v>17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8"/>
      <c r="U239" s="8"/>
      <c r="V239" s="8"/>
      <c r="W239" s="8"/>
      <c r="X239" s="8"/>
    </row>
    <row r="240" spans="1:24" ht="15.75" customHeight="1" x14ac:dyDescent="0.2">
      <c r="A240" s="14">
        <v>238</v>
      </c>
      <c r="B240" s="14" t="s">
        <v>272</v>
      </c>
      <c r="C240" s="14" t="s">
        <v>261</v>
      </c>
      <c r="D240" s="14">
        <v>0</v>
      </c>
      <c r="E240" s="14">
        <v>0</v>
      </c>
      <c r="F240" s="14">
        <v>51.19</v>
      </c>
      <c r="G240" s="14">
        <v>0</v>
      </c>
      <c r="H240" s="28">
        <v>43091</v>
      </c>
      <c r="I240" s="28">
        <v>43098</v>
      </c>
      <c r="J240" s="14">
        <f t="shared" si="3"/>
        <v>7</v>
      </c>
      <c r="K240" s="12"/>
      <c r="L240" s="12"/>
      <c r="M240" s="12"/>
      <c r="N240" s="12"/>
      <c r="O240" s="12"/>
      <c r="P240" s="12"/>
      <c r="Q240" s="12"/>
      <c r="R240" s="12"/>
      <c r="S240" s="12"/>
      <c r="T240" s="8"/>
      <c r="U240" s="8"/>
      <c r="V240" s="8"/>
      <c r="W240" s="8"/>
      <c r="X240" s="8"/>
    </row>
    <row r="241" spans="1:24" ht="15.75" customHeight="1" x14ac:dyDescent="0.2">
      <c r="A241" s="14">
        <v>239</v>
      </c>
      <c r="B241" s="14" t="s">
        <v>273</v>
      </c>
      <c r="C241" s="14" t="s">
        <v>169</v>
      </c>
      <c r="D241" s="14">
        <v>0</v>
      </c>
      <c r="E241" s="14">
        <v>0</v>
      </c>
      <c r="F241" s="14">
        <v>359.32</v>
      </c>
      <c r="G241" s="14">
        <v>0</v>
      </c>
      <c r="H241" s="28">
        <v>43070</v>
      </c>
      <c r="I241" s="28">
        <v>43100</v>
      </c>
      <c r="J241" s="14">
        <f t="shared" si="3"/>
        <v>30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8"/>
      <c r="U241" s="8"/>
      <c r="V241" s="8"/>
      <c r="W241" s="8"/>
      <c r="X241" s="8"/>
    </row>
    <row r="242" spans="1:24" ht="15.75" customHeight="1" x14ac:dyDescent="0.2">
      <c r="A242" s="14">
        <v>240</v>
      </c>
      <c r="B242" s="14" t="s">
        <v>273</v>
      </c>
      <c r="C242" s="14" t="s">
        <v>169</v>
      </c>
      <c r="D242" s="14">
        <v>0</v>
      </c>
      <c r="E242" s="14">
        <v>0</v>
      </c>
      <c r="F242" s="14">
        <v>360.11</v>
      </c>
      <c r="G242" s="14">
        <v>0.31</v>
      </c>
      <c r="H242" s="28">
        <v>43070</v>
      </c>
      <c r="I242" s="28">
        <v>43100</v>
      </c>
      <c r="J242" s="14">
        <f t="shared" si="3"/>
        <v>30</v>
      </c>
      <c r="K242" s="12"/>
      <c r="L242" s="12"/>
      <c r="M242" s="12"/>
      <c r="N242" s="12"/>
      <c r="O242" s="12"/>
      <c r="P242" s="12"/>
      <c r="Q242" s="12"/>
      <c r="R242" s="12"/>
      <c r="S242" s="12"/>
      <c r="T242" s="8"/>
      <c r="U242" s="8"/>
      <c r="V242" s="8"/>
      <c r="W242" s="8"/>
      <c r="X242" s="8"/>
    </row>
    <row r="243" spans="1:24" ht="15.75" customHeight="1" x14ac:dyDescent="0.2">
      <c r="A243" s="14">
        <v>241</v>
      </c>
      <c r="B243" s="14" t="s">
        <v>274</v>
      </c>
      <c r="C243" s="14" t="s">
        <v>38</v>
      </c>
      <c r="D243" s="14">
        <v>362.68</v>
      </c>
      <c r="E243" s="14">
        <v>0</v>
      </c>
      <c r="F243" s="14">
        <v>0</v>
      </c>
      <c r="G243" s="14">
        <v>0</v>
      </c>
      <c r="H243" s="28">
        <v>43070</v>
      </c>
      <c r="I243" s="28">
        <v>43092</v>
      </c>
      <c r="J243" s="14">
        <f t="shared" si="3"/>
        <v>22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8"/>
      <c r="U243" s="8"/>
      <c r="V243" s="8"/>
      <c r="W243" s="8"/>
      <c r="X243" s="8"/>
    </row>
    <row r="244" spans="1:24" ht="15.75" customHeight="1" x14ac:dyDescent="0.2">
      <c r="A244" s="14">
        <v>242</v>
      </c>
      <c r="B244" s="14" t="s">
        <v>274</v>
      </c>
      <c r="C244" s="14" t="s">
        <v>190</v>
      </c>
      <c r="D244" s="14">
        <v>0</v>
      </c>
      <c r="E244" s="14">
        <v>373.21</v>
      </c>
      <c r="F244" s="14">
        <v>0</v>
      </c>
      <c r="G244" s="14">
        <v>0</v>
      </c>
      <c r="H244" s="28">
        <v>43070</v>
      </c>
      <c r="I244" s="28">
        <v>43080</v>
      </c>
      <c r="J244" s="14">
        <f t="shared" si="3"/>
        <v>10</v>
      </c>
      <c r="K244" s="12"/>
      <c r="L244" s="12"/>
      <c r="M244" s="12"/>
      <c r="N244" s="12"/>
      <c r="O244" s="12"/>
      <c r="P244" s="12"/>
      <c r="Q244" s="12"/>
      <c r="R244" s="12"/>
      <c r="S244" s="12"/>
      <c r="T244" s="8"/>
      <c r="U244" s="8"/>
      <c r="V244" s="8"/>
      <c r="W244" s="8"/>
      <c r="X244" s="8"/>
    </row>
    <row r="245" spans="1:24" ht="15.75" customHeight="1" x14ac:dyDescent="0.2">
      <c r="A245" s="14">
        <v>243</v>
      </c>
      <c r="B245" s="14" t="s">
        <v>275</v>
      </c>
      <c r="C245" s="14" t="s">
        <v>276</v>
      </c>
      <c r="D245" s="14">
        <v>0</v>
      </c>
      <c r="E245" s="14">
        <v>379.28</v>
      </c>
      <c r="F245" s="14">
        <v>0</v>
      </c>
      <c r="G245" s="14">
        <v>0</v>
      </c>
      <c r="H245" s="28">
        <v>43075</v>
      </c>
      <c r="I245" s="28">
        <v>43086</v>
      </c>
      <c r="J245" s="14">
        <f t="shared" si="3"/>
        <v>11</v>
      </c>
      <c r="K245" s="12"/>
      <c r="L245" s="12"/>
      <c r="M245" s="12"/>
      <c r="N245" s="12"/>
      <c r="O245" s="12"/>
      <c r="P245" s="12"/>
      <c r="Q245" s="12"/>
      <c r="R245" s="12"/>
      <c r="S245" s="12"/>
      <c r="T245" s="8"/>
      <c r="U245" s="8"/>
      <c r="V245" s="8"/>
      <c r="W245" s="8"/>
      <c r="X245" s="8"/>
    </row>
    <row r="246" spans="1:24" ht="15.75" customHeight="1" x14ac:dyDescent="0.2">
      <c r="A246" s="14">
        <v>244</v>
      </c>
      <c r="B246" s="14" t="s">
        <v>275</v>
      </c>
      <c r="C246" s="14" t="s">
        <v>48</v>
      </c>
      <c r="D246" s="14">
        <v>0</v>
      </c>
      <c r="E246" s="14">
        <v>0</v>
      </c>
      <c r="F246" s="14">
        <v>47.31</v>
      </c>
      <c r="G246" s="14">
        <v>0</v>
      </c>
      <c r="H246" s="28">
        <v>43076</v>
      </c>
      <c r="I246" s="28">
        <v>43078</v>
      </c>
      <c r="J246" s="14">
        <f t="shared" si="3"/>
        <v>2</v>
      </c>
      <c r="K246" s="12"/>
      <c r="L246" s="12"/>
      <c r="M246" s="12"/>
      <c r="N246" s="12"/>
      <c r="O246" s="12"/>
      <c r="P246" s="12"/>
      <c r="Q246" s="12"/>
      <c r="R246" s="12"/>
      <c r="S246" s="12"/>
      <c r="T246" s="8"/>
      <c r="U246" s="8"/>
      <c r="V246" s="8"/>
      <c r="W246" s="8"/>
      <c r="X246" s="8"/>
    </row>
    <row r="247" spans="1:24" ht="15.75" customHeight="1" x14ac:dyDescent="0.2">
      <c r="A247" s="14">
        <v>245</v>
      </c>
      <c r="B247" s="14" t="s">
        <v>277</v>
      </c>
      <c r="C247" s="14" t="s">
        <v>144</v>
      </c>
      <c r="D247" s="14">
        <v>0</v>
      </c>
      <c r="E247" s="14">
        <v>0</v>
      </c>
      <c r="F247" s="14">
        <v>384.19</v>
      </c>
      <c r="G247" s="14">
        <v>0</v>
      </c>
      <c r="H247" s="28">
        <v>43084</v>
      </c>
      <c r="I247" s="28">
        <v>43096</v>
      </c>
      <c r="J247" s="14">
        <f t="shared" si="3"/>
        <v>12</v>
      </c>
      <c r="K247" s="12"/>
      <c r="L247" s="12"/>
      <c r="M247" s="12"/>
      <c r="N247" s="12"/>
      <c r="O247" s="12"/>
      <c r="P247" s="12"/>
      <c r="Q247" s="12"/>
      <c r="R247" s="12"/>
      <c r="S247" s="12"/>
      <c r="T247" s="8"/>
      <c r="U247" s="8"/>
      <c r="V247" s="8"/>
      <c r="W247" s="8"/>
      <c r="X247" s="8"/>
    </row>
    <row r="248" spans="1:24" ht="15.75" customHeight="1" x14ac:dyDescent="0.2">
      <c r="A248" s="14">
        <v>246</v>
      </c>
      <c r="B248" s="14" t="s">
        <v>277</v>
      </c>
      <c r="C248" s="14" t="s">
        <v>169</v>
      </c>
      <c r="D248" s="14">
        <v>0</v>
      </c>
      <c r="E248" s="14">
        <v>383.27</v>
      </c>
      <c r="F248" s="14">
        <v>0</v>
      </c>
      <c r="G248" s="14">
        <v>0</v>
      </c>
      <c r="H248" s="28">
        <v>43070</v>
      </c>
      <c r="I248" s="28">
        <v>43100</v>
      </c>
      <c r="J248" s="14">
        <f t="shared" si="3"/>
        <v>30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8"/>
      <c r="U248" s="8"/>
      <c r="V248" s="8"/>
      <c r="W248" s="8"/>
      <c r="X248" s="8"/>
    </row>
    <row r="249" spans="1:24" ht="15.75" customHeight="1" x14ac:dyDescent="0.2">
      <c r="A249" s="14">
        <v>247</v>
      </c>
      <c r="B249" s="14" t="s">
        <v>278</v>
      </c>
      <c r="C249" s="14" t="s">
        <v>169</v>
      </c>
      <c r="D249" s="14">
        <v>0</v>
      </c>
      <c r="E249" s="14">
        <v>216</v>
      </c>
      <c r="F249" s="14">
        <v>169.81</v>
      </c>
      <c r="G249" s="14">
        <v>0</v>
      </c>
      <c r="H249" s="28">
        <v>43070</v>
      </c>
      <c r="I249" s="28">
        <v>43100</v>
      </c>
      <c r="J249" s="14">
        <f t="shared" si="3"/>
        <v>30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8"/>
      <c r="U249" s="8"/>
      <c r="V249" s="8"/>
      <c r="W249" s="8"/>
      <c r="X249" s="8"/>
    </row>
    <row r="250" spans="1:24" ht="15.75" customHeight="1" x14ac:dyDescent="0.2">
      <c r="A250" s="14">
        <v>248</v>
      </c>
      <c r="B250" s="14" t="s">
        <v>278</v>
      </c>
      <c r="C250" s="14" t="s">
        <v>279</v>
      </c>
      <c r="D250" s="14">
        <v>0</v>
      </c>
      <c r="E250" s="14">
        <v>0</v>
      </c>
      <c r="F250" s="14">
        <v>0</v>
      </c>
      <c r="G250" s="14">
        <v>41.3</v>
      </c>
      <c r="H250" s="28">
        <v>43076</v>
      </c>
      <c r="I250" s="28">
        <v>43098</v>
      </c>
      <c r="J250" s="14">
        <f t="shared" si="3"/>
        <v>22</v>
      </c>
      <c r="K250" s="12"/>
      <c r="L250" s="12"/>
      <c r="M250" s="12"/>
      <c r="N250" s="12"/>
      <c r="O250" s="12"/>
      <c r="P250" s="12"/>
      <c r="Q250" s="12"/>
      <c r="R250" s="12"/>
      <c r="S250" s="12"/>
      <c r="T250" s="8"/>
      <c r="U250" s="8"/>
      <c r="V250" s="8"/>
      <c r="W250" s="8"/>
      <c r="X250" s="8"/>
    </row>
    <row r="251" spans="1:24" ht="15.75" customHeight="1" x14ac:dyDescent="0.2">
      <c r="A251" s="14">
        <v>249</v>
      </c>
      <c r="B251" s="14" t="s">
        <v>280</v>
      </c>
      <c r="C251" s="14" t="s">
        <v>255</v>
      </c>
      <c r="D251" s="14">
        <v>0</v>
      </c>
      <c r="E251" s="14">
        <v>0</v>
      </c>
      <c r="F251" s="14">
        <v>39.74</v>
      </c>
      <c r="G251" s="14">
        <v>0</v>
      </c>
      <c r="H251" s="28">
        <v>43091</v>
      </c>
      <c r="I251" s="28">
        <v>43097</v>
      </c>
      <c r="J251" s="14">
        <f t="shared" si="3"/>
        <v>6</v>
      </c>
      <c r="K251" s="12"/>
      <c r="L251" s="12"/>
      <c r="M251" s="12"/>
      <c r="N251" s="12"/>
      <c r="O251" s="12"/>
      <c r="P251" s="12"/>
      <c r="Q251" s="12"/>
      <c r="R251" s="12"/>
      <c r="S251" s="12"/>
      <c r="T251" s="8"/>
      <c r="U251" s="8"/>
      <c r="V251" s="8"/>
      <c r="W251" s="8"/>
      <c r="X251" s="8"/>
    </row>
    <row r="252" spans="1:24" ht="15.75" customHeight="1" x14ac:dyDescent="0.2">
      <c r="A252" s="14">
        <v>250</v>
      </c>
      <c r="B252" s="14" t="s">
        <v>280</v>
      </c>
      <c r="C252" s="14" t="s">
        <v>187</v>
      </c>
      <c r="D252" s="14">
        <v>0</v>
      </c>
      <c r="E252" s="14">
        <v>386.11</v>
      </c>
      <c r="F252" s="14">
        <v>0</v>
      </c>
      <c r="G252" s="14">
        <v>0</v>
      </c>
      <c r="H252" s="28">
        <v>43070</v>
      </c>
      <c r="I252" s="28">
        <v>43085</v>
      </c>
      <c r="J252" s="14">
        <f t="shared" si="3"/>
        <v>15</v>
      </c>
      <c r="K252" s="12"/>
      <c r="L252" s="12"/>
      <c r="M252" s="12"/>
      <c r="N252" s="12"/>
      <c r="O252" s="12"/>
      <c r="P252" s="12"/>
      <c r="Q252" s="12"/>
      <c r="R252" s="12"/>
      <c r="S252" s="12"/>
      <c r="T252" s="8"/>
      <c r="U252" s="8"/>
      <c r="V252" s="8"/>
      <c r="W252" s="8"/>
      <c r="X252" s="8"/>
    </row>
    <row r="253" spans="1:24" ht="15.75" customHeight="1" x14ac:dyDescent="0.2">
      <c r="A253" s="14">
        <v>251</v>
      </c>
      <c r="B253" s="14" t="s">
        <v>281</v>
      </c>
      <c r="C253" s="14" t="s">
        <v>282</v>
      </c>
      <c r="D253" s="14">
        <v>0</v>
      </c>
      <c r="E253" s="14">
        <v>0</v>
      </c>
      <c r="F253" s="14">
        <v>39.56</v>
      </c>
      <c r="G253" s="14">
        <v>0</v>
      </c>
      <c r="H253" s="28">
        <v>43091</v>
      </c>
      <c r="I253" s="28">
        <v>43096</v>
      </c>
      <c r="J253" s="14">
        <f t="shared" si="3"/>
        <v>5</v>
      </c>
      <c r="K253" s="12"/>
      <c r="L253" s="12"/>
      <c r="M253" s="12"/>
      <c r="N253" s="12"/>
      <c r="O253" s="12"/>
      <c r="P253" s="12"/>
      <c r="Q253" s="12"/>
      <c r="R253" s="12"/>
      <c r="S253" s="12"/>
      <c r="T253" s="8"/>
      <c r="U253" s="8"/>
      <c r="V253" s="8"/>
      <c r="W253" s="8"/>
      <c r="X253" s="8"/>
    </row>
    <row r="254" spans="1:24" ht="15.75" customHeight="1" x14ac:dyDescent="0.2">
      <c r="A254" s="14">
        <v>252</v>
      </c>
      <c r="B254" s="14" t="s">
        <v>281</v>
      </c>
      <c r="C254" s="14" t="s">
        <v>135</v>
      </c>
      <c r="D254" s="14">
        <v>0</v>
      </c>
      <c r="E254" s="14">
        <v>0</v>
      </c>
      <c r="F254" s="14">
        <v>389.36</v>
      </c>
      <c r="G254" s="14">
        <v>0</v>
      </c>
      <c r="H254" s="28">
        <v>43089</v>
      </c>
      <c r="I254" s="28">
        <v>43095</v>
      </c>
      <c r="J254" s="14">
        <f t="shared" si="3"/>
        <v>6</v>
      </c>
      <c r="K254" s="12"/>
      <c r="L254" s="12"/>
      <c r="M254" s="12"/>
      <c r="N254" s="12"/>
      <c r="O254" s="12"/>
      <c r="P254" s="12"/>
      <c r="Q254" s="12"/>
      <c r="R254" s="12"/>
      <c r="S254" s="12"/>
      <c r="T254" s="8"/>
      <c r="U254" s="8"/>
      <c r="V254" s="8"/>
      <c r="W254" s="8"/>
      <c r="X254" s="8"/>
    </row>
    <row r="255" spans="1:24" ht="15.75" customHeight="1" x14ac:dyDescent="0.2">
      <c r="A255" s="14">
        <v>253</v>
      </c>
      <c r="B255" s="14" t="s">
        <v>283</v>
      </c>
      <c r="C255" s="14" t="s">
        <v>181</v>
      </c>
      <c r="D255" s="14">
        <v>0</v>
      </c>
      <c r="E255" s="14">
        <v>172.79</v>
      </c>
      <c r="F255" s="14">
        <v>240.49</v>
      </c>
      <c r="G255" s="14">
        <v>0</v>
      </c>
      <c r="H255" s="28">
        <v>43070</v>
      </c>
      <c r="I255" s="28">
        <v>43096</v>
      </c>
      <c r="J255" s="14">
        <f t="shared" si="3"/>
        <v>26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8"/>
      <c r="U255" s="8"/>
      <c r="V255" s="8"/>
      <c r="W255" s="8"/>
      <c r="X255" s="8"/>
    </row>
    <row r="256" spans="1:24" ht="15.75" customHeight="1" x14ac:dyDescent="0.2">
      <c r="A256" s="14">
        <v>254</v>
      </c>
      <c r="B256" s="14" t="s">
        <v>283</v>
      </c>
      <c r="C256" s="14" t="s">
        <v>169</v>
      </c>
      <c r="D256" s="14">
        <v>302.88</v>
      </c>
      <c r="E256" s="14">
        <v>15.64</v>
      </c>
      <c r="F256" s="14">
        <v>99.26</v>
      </c>
      <c r="G256" s="14">
        <v>0</v>
      </c>
      <c r="H256" s="28">
        <v>43070</v>
      </c>
      <c r="I256" s="28">
        <v>43100</v>
      </c>
      <c r="J256" s="14">
        <f t="shared" si="3"/>
        <v>30</v>
      </c>
      <c r="K256" s="12"/>
      <c r="L256" s="12"/>
      <c r="M256" s="12"/>
      <c r="N256" s="12"/>
      <c r="O256" s="12"/>
      <c r="P256" s="12"/>
      <c r="Q256" s="12"/>
      <c r="R256" s="12"/>
      <c r="S256" s="12"/>
      <c r="T256" s="8"/>
      <c r="U256" s="8"/>
      <c r="V256" s="8"/>
      <c r="W256" s="8"/>
      <c r="X256" s="8"/>
    </row>
    <row r="257" spans="1:24" ht="15.75" customHeight="1" x14ac:dyDescent="0.2">
      <c r="A257" s="14">
        <v>255</v>
      </c>
      <c r="B257" s="14" t="s">
        <v>284</v>
      </c>
      <c r="C257" s="14" t="s">
        <v>261</v>
      </c>
      <c r="D257" s="14">
        <v>0</v>
      </c>
      <c r="E257" s="14">
        <v>0</v>
      </c>
      <c r="F257" s="14">
        <v>36.42</v>
      </c>
      <c r="G257" s="14">
        <v>0</v>
      </c>
      <c r="H257" s="28">
        <v>43091</v>
      </c>
      <c r="I257" s="28">
        <v>43098</v>
      </c>
      <c r="J257" s="14">
        <f t="shared" si="3"/>
        <v>7</v>
      </c>
      <c r="K257" s="12"/>
      <c r="L257" s="12"/>
      <c r="M257" s="12"/>
      <c r="N257" s="12"/>
      <c r="O257" s="12"/>
      <c r="P257" s="12"/>
      <c r="Q257" s="12"/>
      <c r="R257" s="12"/>
      <c r="S257" s="12"/>
      <c r="T257" s="8"/>
      <c r="U257" s="8"/>
      <c r="V257" s="8"/>
      <c r="W257" s="8"/>
      <c r="X257" s="8"/>
    </row>
    <row r="258" spans="1:24" ht="15.75" customHeight="1" x14ac:dyDescent="0.2">
      <c r="A258" s="14">
        <v>256</v>
      </c>
      <c r="B258" s="14" t="s">
        <v>284</v>
      </c>
      <c r="C258" s="14" t="s">
        <v>172</v>
      </c>
      <c r="D258" s="14">
        <v>0</v>
      </c>
      <c r="E258" s="14">
        <v>0</v>
      </c>
      <c r="F258" s="14">
        <v>35.99</v>
      </c>
      <c r="G258" s="14">
        <v>0</v>
      </c>
      <c r="H258" s="28">
        <v>43091</v>
      </c>
      <c r="I258" s="28">
        <v>43099</v>
      </c>
      <c r="J258" s="14">
        <f t="shared" si="3"/>
        <v>8</v>
      </c>
      <c r="K258" s="12"/>
      <c r="L258" s="12"/>
      <c r="M258" s="12"/>
      <c r="N258" s="12"/>
      <c r="O258" s="12"/>
      <c r="P258" s="12"/>
      <c r="Q258" s="12"/>
      <c r="R258" s="12"/>
      <c r="S258" s="12"/>
      <c r="T258" s="8"/>
      <c r="U258" s="8"/>
      <c r="V258" s="8"/>
      <c r="W258" s="8"/>
      <c r="X258" s="8"/>
    </row>
    <row r="259" spans="1:24" ht="15.75" customHeight="1" x14ac:dyDescent="0.2">
      <c r="A259" s="14">
        <v>257</v>
      </c>
      <c r="B259" s="14" t="s">
        <v>285</v>
      </c>
      <c r="C259" s="14" t="s">
        <v>181</v>
      </c>
      <c r="D259" s="14">
        <v>0</v>
      </c>
      <c r="E259" s="14">
        <v>418.24</v>
      </c>
      <c r="F259" s="14">
        <v>0</v>
      </c>
      <c r="G259" s="14">
        <v>0</v>
      </c>
      <c r="H259" s="28">
        <v>43070</v>
      </c>
      <c r="I259" s="28">
        <v>43096</v>
      </c>
      <c r="J259" s="14">
        <f t="shared" si="3"/>
        <v>26</v>
      </c>
      <c r="K259" s="12"/>
      <c r="L259" s="12"/>
      <c r="M259" s="12"/>
      <c r="N259" s="12"/>
      <c r="O259" s="12"/>
      <c r="P259" s="12"/>
      <c r="Q259" s="12"/>
      <c r="R259" s="12"/>
      <c r="S259" s="12"/>
      <c r="T259" s="8"/>
      <c r="U259" s="8"/>
      <c r="V259" s="8"/>
      <c r="W259" s="8"/>
      <c r="X259" s="8"/>
    </row>
    <row r="260" spans="1:24" ht="15.75" customHeight="1" x14ac:dyDescent="0.2">
      <c r="A260" s="14">
        <v>258</v>
      </c>
      <c r="B260" s="14" t="s">
        <v>285</v>
      </c>
      <c r="C260" s="14" t="s">
        <v>286</v>
      </c>
      <c r="D260" s="14">
        <v>0</v>
      </c>
      <c r="E260" s="14">
        <v>0</v>
      </c>
      <c r="F260" s="14">
        <v>422.78</v>
      </c>
      <c r="G260" s="14">
        <v>0</v>
      </c>
      <c r="H260" s="28">
        <v>43091</v>
      </c>
      <c r="I260" s="28">
        <v>43100</v>
      </c>
      <c r="J260" s="14">
        <f t="shared" ref="J260:J323" si="4">I260-H260</f>
        <v>9</v>
      </c>
      <c r="K260" s="12"/>
      <c r="L260" s="12"/>
      <c r="M260" s="12"/>
      <c r="N260" s="12"/>
      <c r="O260" s="12"/>
      <c r="P260" s="12"/>
      <c r="Q260" s="12"/>
      <c r="R260" s="12"/>
      <c r="S260" s="12"/>
      <c r="T260" s="8"/>
      <c r="U260" s="8"/>
      <c r="V260" s="8"/>
      <c r="W260" s="8"/>
      <c r="X260" s="8"/>
    </row>
    <row r="261" spans="1:24" ht="15.75" customHeight="1" x14ac:dyDescent="0.2">
      <c r="A261" s="14">
        <v>259</v>
      </c>
      <c r="B261" s="14" t="s">
        <v>287</v>
      </c>
      <c r="C261" s="14" t="s">
        <v>181</v>
      </c>
      <c r="D261" s="14">
        <v>0</v>
      </c>
      <c r="E261" s="14">
        <v>0</v>
      </c>
      <c r="F261" s="14">
        <v>420.82</v>
      </c>
      <c r="G261" s="14">
        <v>0</v>
      </c>
      <c r="H261" s="28">
        <v>43070</v>
      </c>
      <c r="I261" s="28">
        <v>43096</v>
      </c>
      <c r="J261" s="14">
        <f t="shared" si="4"/>
        <v>26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8"/>
      <c r="U261" s="8"/>
      <c r="V261" s="8"/>
      <c r="W261" s="8"/>
      <c r="X261" s="8"/>
    </row>
    <row r="262" spans="1:24" ht="15.75" customHeight="1" x14ac:dyDescent="0.2">
      <c r="A262" s="14">
        <v>260</v>
      </c>
      <c r="B262" s="14" t="s">
        <v>287</v>
      </c>
      <c r="C262" s="14" t="s">
        <v>56</v>
      </c>
      <c r="D262" s="14">
        <v>0</v>
      </c>
      <c r="E262" s="14">
        <v>193.11</v>
      </c>
      <c r="F262" s="14">
        <v>115.78</v>
      </c>
      <c r="G262" s="14">
        <v>119.33</v>
      </c>
      <c r="H262" s="28">
        <v>43070</v>
      </c>
      <c r="I262" s="28">
        <v>43083</v>
      </c>
      <c r="J262" s="14">
        <f t="shared" si="4"/>
        <v>13</v>
      </c>
      <c r="K262" s="12"/>
      <c r="L262" s="12"/>
      <c r="M262" s="12"/>
      <c r="N262" s="12"/>
      <c r="O262" s="12"/>
      <c r="P262" s="12"/>
      <c r="Q262" s="12"/>
      <c r="R262" s="12"/>
      <c r="S262" s="12"/>
      <c r="T262" s="8"/>
      <c r="U262" s="8"/>
      <c r="V262" s="8"/>
      <c r="W262" s="8"/>
      <c r="X262" s="8"/>
    </row>
    <row r="263" spans="1:24" ht="15.75" customHeight="1" x14ac:dyDescent="0.2">
      <c r="A263" s="14">
        <v>261</v>
      </c>
      <c r="B263" s="14" t="s">
        <v>288</v>
      </c>
      <c r="C263" s="14" t="s">
        <v>55</v>
      </c>
      <c r="D263" s="14">
        <v>0</v>
      </c>
      <c r="E263" s="14">
        <v>0</v>
      </c>
      <c r="F263" s="14">
        <v>430.7</v>
      </c>
      <c r="G263" s="14">
        <v>0</v>
      </c>
      <c r="H263" s="28">
        <v>43070</v>
      </c>
      <c r="I263" s="28">
        <v>43099</v>
      </c>
      <c r="J263" s="14">
        <f t="shared" si="4"/>
        <v>29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8"/>
      <c r="U263" s="8"/>
      <c r="V263" s="8"/>
      <c r="W263" s="8"/>
      <c r="X263" s="8"/>
    </row>
    <row r="264" spans="1:24" ht="15.75" customHeight="1" x14ac:dyDescent="0.2">
      <c r="A264" s="14">
        <v>262</v>
      </c>
      <c r="B264" s="14" t="s">
        <v>288</v>
      </c>
      <c r="C264" s="14" t="s">
        <v>222</v>
      </c>
      <c r="D264" s="14">
        <v>0</v>
      </c>
      <c r="E264" s="14">
        <v>0</v>
      </c>
      <c r="F264" s="14">
        <v>451.88</v>
      </c>
      <c r="G264" s="14">
        <v>0</v>
      </c>
      <c r="H264" s="28">
        <v>43070</v>
      </c>
      <c r="I264" s="28">
        <v>43098</v>
      </c>
      <c r="J264" s="14">
        <f t="shared" si="4"/>
        <v>28</v>
      </c>
      <c r="K264" s="12"/>
      <c r="L264" s="12"/>
      <c r="M264" s="12"/>
      <c r="N264" s="12"/>
      <c r="O264" s="12"/>
      <c r="P264" s="12"/>
      <c r="Q264" s="12"/>
      <c r="R264" s="12"/>
      <c r="S264" s="12"/>
      <c r="T264" s="8"/>
      <c r="U264" s="8"/>
      <c r="V264" s="8"/>
      <c r="W264" s="8"/>
      <c r="X264" s="8"/>
    </row>
    <row r="265" spans="1:24" ht="15.75" customHeight="1" x14ac:dyDescent="0.2">
      <c r="A265" s="14">
        <v>263</v>
      </c>
      <c r="B265" s="14" t="s">
        <v>289</v>
      </c>
      <c r="C265" s="14" t="s">
        <v>187</v>
      </c>
      <c r="D265" s="14">
        <v>0</v>
      </c>
      <c r="E265" s="14">
        <v>0</v>
      </c>
      <c r="F265" s="14">
        <v>451.48</v>
      </c>
      <c r="G265" s="14">
        <v>0</v>
      </c>
      <c r="H265" s="28">
        <v>43070</v>
      </c>
      <c r="I265" s="28">
        <v>43085</v>
      </c>
      <c r="J265" s="14">
        <f t="shared" si="4"/>
        <v>15</v>
      </c>
      <c r="K265" s="12"/>
      <c r="L265" s="12"/>
      <c r="M265" s="12"/>
      <c r="N265" s="12"/>
      <c r="O265" s="12"/>
      <c r="P265" s="12"/>
      <c r="Q265" s="12"/>
      <c r="R265" s="12"/>
      <c r="S265" s="12"/>
      <c r="T265" s="8"/>
      <c r="U265" s="8"/>
      <c r="V265" s="8"/>
      <c r="W265" s="8"/>
      <c r="X265" s="8"/>
    </row>
    <row r="266" spans="1:24" ht="15.75" customHeight="1" x14ac:dyDescent="0.2">
      <c r="A266" s="14">
        <v>264</v>
      </c>
      <c r="B266" s="14" t="s">
        <v>289</v>
      </c>
      <c r="C266" s="14" t="s">
        <v>167</v>
      </c>
      <c r="D266" s="14">
        <v>0</v>
      </c>
      <c r="E266" s="14">
        <v>88.88</v>
      </c>
      <c r="F266" s="14">
        <v>374.38</v>
      </c>
      <c r="G266" s="14">
        <v>0</v>
      </c>
      <c r="H266" s="28">
        <v>43070</v>
      </c>
      <c r="I266" s="28">
        <v>43097</v>
      </c>
      <c r="J266" s="14">
        <f t="shared" si="4"/>
        <v>27</v>
      </c>
      <c r="K266" s="12"/>
      <c r="L266" s="12"/>
      <c r="M266" s="12"/>
      <c r="N266" s="12"/>
      <c r="O266" s="12"/>
      <c r="P266" s="12"/>
      <c r="Q266" s="12"/>
      <c r="R266" s="12"/>
      <c r="S266" s="12"/>
      <c r="T266" s="8"/>
      <c r="U266" s="8"/>
      <c r="V266" s="8"/>
      <c r="W266" s="8"/>
      <c r="X266" s="8"/>
    </row>
    <row r="267" spans="1:24" ht="15.75" customHeight="1" x14ac:dyDescent="0.2">
      <c r="A267" s="14">
        <v>265</v>
      </c>
      <c r="B267" s="14" t="s">
        <v>290</v>
      </c>
      <c r="C267" s="14" t="s">
        <v>109</v>
      </c>
      <c r="D267" s="14">
        <v>0</v>
      </c>
      <c r="E267" s="14">
        <v>462.46</v>
      </c>
      <c r="F267" s="14">
        <v>0</v>
      </c>
      <c r="G267" s="14">
        <v>0</v>
      </c>
      <c r="H267" s="28">
        <v>43070</v>
      </c>
      <c r="I267" s="28">
        <v>43084</v>
      </c>
      <c r="J267" s="14">
        <f t="shared" si="4"/>
        <v>14</v>
      </c>
      <c r="K267" s="12"/>
      <c r="L267" s="12"/>
      <c r="M267" s="12"/>
      <c r="N267" s="12"/>
      <c r="O267" s="12"/>
      <c r="P267" s="12"/>
      <c r="Q267" s="12"/>
      <c r="R267" s="12"/>
      <c r="S267" s="12"/>
      <c r="T267" s="8"/>
      <c r="U267" s="8"/>
      <c r="V267" s="8"/>
      <c r="W267" s="8"/>
      <c r="X267" s="8"/>
    </row>
    <row r="268" spans="1:24" ht="15.75" customHeight="1" x14ac:dyDescent="0.2">
      <c r="A268" s="14">
        <v>266</v>
      </c>
      <c r="B268" s="14" t="s">
        <v>290</v>
      </c>
      <c r="C268" s="14" t="s">
        <v>162</v>
      </c>
      <c r="D268" s="14">
        <v>0</v>
      </c>
      <c r="E268" s="14">
        <v>0</v>
      </c>
      <c r="F268" s="14">
        <v>463.91</v>
      </c>
      <c r="G268" s="14">
        <v>0</v>
      </c>
      <c r="H268" s="28">
        <v>43070</v>
      </c>
      <c r="I268" s="28">
        <v>43094</v>
      </c>
      <c r="J268" s="14">
        <f t="shared" si="4"/>
        <v>24</v>
      </c>
      <c r="K268" s="12"/>
      <c r="L268" s="12"/>
      <c r="M268" s="12"/>
      <c r="N268" s="12"/>
      <c r="O268" s="12"/>
      <c r="P268" s="12"/>
      <c r="Q268" s="12"/>
      <c r="R268" s="12"/>
      <c r="S268" s="12"/>
      <c r="T268" s="8"/>
      <c r="U268" s="8"/>
      <c r="V268" s="8"/>
      <c r="W268" s="8"/>
      <c r="X268" s="8"/>
    </row>
    <row r="269" spans="1:24" ht="15.75" customHeight="1" x14ac:dyDescent="0.2">
      <c r="A269" s="14">
        <v>267</v>
      </c>
      <c r="B269" s="14" t="s">
        <v>291</v>
      </c>
      <c r="C269" s="14" t="s">
        <v>292</v>
      </c>
      <c r="D269" s="14">
        <v>0</v>
      </c>
      <c r="E269" s="14">
        <v>0</v>
      </c>
      <c r="F269" s="14">
        <v>0</v>
      </c>
      <c r="G269" s="14">
        <v>28.99</v>
      </c>
      <c r="H269" s="28">
        <v>43083</v>
      </c>
      <c r="I269" s="28">
        <v>43088</v>
      </c>
      <c r="J269" s="14">
        <f t="shared" si="4"/>
        <v>5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8"/>
      <c r="U269" s="8"/>
      <c r="V269" s="8"/>
      <c r="W269" s="8"/>
      <c r="X269" s="8"/>
    </row>
    <row r="270" spans="1:24" ht="15.75" customHeight="1" x14ac:dyDescent="0.2">
      <c r="A270" s="14">
        <v>268</v>
      </c>
      <c r="B270" s="14" t="s">
        <v>291</v>
      </c>
      <c r="C270" s="14" t="s">
        <v>47</v>
      </c>
      <c r="D270" s="14">
        <v>0</v>
      </c>
      <c r="E270" s="14">
        <v>0</v>
      </c>
      <c r="F270" s="14">
        <v>470.19</v>
      </c>
      <c r="G270" s="14">
        <v>0</v>
      </c>
      <c r="H270" s="28">
        <v>43093</v>
      </c>
      <c r="I270" s="28">
        <v>43096</v>
      </c>
      <c r="J270" s="14">
        <f t="shared" si="4"/>
        <v>3</v>
      </c>
      <c r="K270" s="12"/>
      <c r="L270" s="12"/>
      <c r="M270" s="12"/>
      <c r="N270" s="12"/>
      <c r="O270" s="12"/>
      <c r="P270" s="12"/>
      <c r="Q270" s="12"/>
      <c r="R270" s="12"/>
      <c r="S270" s="12"/>
      <c r="T270" s="8"/>
      <c r="U270" s="8"/>
      <c r="V270" s="8"/>
      <c r="W270" s="8"/>
      <c r="X270" s="8"/>
    </row>
    <row r="271" spans="1:24" ht="15.75" customHeight="1" x14ac:dyDescent="0.2">
      <c r="A271" s="14">
        <v>269</v>
      </c>
      <c r="B271" s="14" t="s">
        <v>293</v>
      </c>
      <c r="C271" s="14" t="s">
        <v>294</v>
      </c>
      <c r="D271" s="14">
        <v>0</v>
      </c>
      <c r="E271" s="14">
        <v>0</v>
      </c>
      <c r="F271" s="14">
        <v>469.01</v>
      </c>
      <c r="G271" s="14">
        <v>0</v>
      </c>
      <c r="H271" s="28">
        <v>43081</v>
      </c>
      <c r="I271" s="28">
        <v>43100</v>
      </c>
      <c r="J271" s="14">
        <f t="shared" si="4"/>
        <v>19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8"/>
      <c r="U271" s="8"/>
      <c r="V271" s="8"/>
      <c r="W271" s="8"/>
      <c r="X271" s="8"/>
    </row>
    <row r="272" spans="1:24" ht="15.75" customHeight="1" x14ac:dyDescent="0.2">
      <c r="A272" s="14">
        <v>270</v>
      </c>
      <c r="B272" s="14" t="s">
        <v>293</v>
      </c>
      <c r="C272" s="14" t="s">
        <v>295</v>
      </c>
      <c r="D272" s="14">
        <v>96.05</v>
      </c>
      <c r="E272" s="14">
        <v>336.93</v>
      </c>
      <c r="F272" s="14">
        <v>34.97</v>
      </c>
      <c r="G272" s="14">
        <v>0</v>
      </c>
      <c r="H272" s="28">
        <v>43074</v>
      </c>
      <c r="I272" s="28">
        <v>43098</v>
      </c>
      <c r="J272" s="14">
        <f t="shared" si="4"/>
        <v>24</v>
      </c>
      <c r="K272" s="12"/>
      <c r="L272" s="12"/>
      <c r="M272" s="12"/>
      <c r="N272" s="12"/>
      <c r="O272" s="12"/>
      <c r="P272" s="12"/>
      <c r="Q272" s="12"/>
      <c r="R272" s="12"/>
      <c r="S272" s="12"/>
      <c r="T272" s="8"/>
      <c r="U272" s="8"/>
      <c r="V272" s="8"/>
      <c r="W272" s="8"/>
      <c r="X272" s="8"/>
    </row>
    <row r="273" spans="1:24" ht="15.75" customHeight="1" x14ac:dyDescent="0.2">
      <c r="A273" s="14">
        <v>271</v>
      </c>
      <c r="B273" s="14" t="s">
        <v>296</v>
      </c>
      <c r="C273" s="14" t="s">
        <v>297</v>
      </c>
      <c r="D273" s="14">
        <v>0</v>
      </c>
      <c r="E273" s="14">
        <v>0</v>
      </c>
      <c r="F273" s="14">
        <v>0</v>
      </c>
      <c r="G273" s="14">
        <v>26.8</v>
      </c>
      <c r="H273" s="28">
        <v>43075</v>
      </c>
      <c r="I273" s="28">
        <v>43095</v>
      </c>
      <c r="J273" s="14">
        <f t="shared" si="4"/>
        <v>20</v>
      </c>
      <c r="K273" s="12"/>
      <c r="L273" s="12"/>
      <c r="M273" s="12"/>
      <c r="N273" s="12"/>
      <c r="O273" s="12"/>
      <c r="P273" s="12"/>
      <c r="Q273" s="12"/>
      <c r="R273" s="12"/>
      <c r="S273" s="12"/>
      <c r="T273" s="8"/>
      <c r="U273" s="8"/>
      <c r="V273" s="8"/>
      <c r="W273" s="8"/>
      <c r="X273" s="8"/>
    </row>
    <row r="274" spans="1:24" ht="15.75" customHeight="1" x14ac:dyDescent="0.2">
      <c r="A274" s="14">
        <v>272</v>
      </c>
      <c r="B274" s="14" t="s">
        <v>296</v>
      </c>
      <c r="C274" s="14" t="s">
        <v>265</v>
      </c>
      <c r="D274" s="14">
        <v>0</v>
      </c>
      <c r="E274" s="14">
        <v>0</v>
      </c>
      <c r="F274" s="14">
        <v>468.29</v>
      </c>
      <c r="G274" s="14">
        <v>0</v>
      </c>
      <c r="H274" s="28">
        <v>43074</v>
      </c>
      <c r="I274" s="28">
        <v>43097</v>
      </c>
      <c r="J274" s="14">
        <f t="shared" si="4"/>
        <v>23</v>
      </c>
      <c r="K274" s="12"/>
      <c r="L274" s="12"/>
      <c r="M274" s="12"/>
      <c r="N274" s="12"/>
      <c r="O274" s="12"/>
      <c r="P274" s="12"/>
      <c r="Q274" s="12"/>
      <c r="R274" s="12"/>
      <c r="S274" s="12"/>
      <c r="T274" s="8"/>
      <c r="U274" s="8"/>
      <c r="V274" s="8"/>
      <c r="W274" s="8"/>
      <c r="X274" s="8"/>
    </row>
    <row r="275" spans="1:24" ht="15.75" customHeight="1" x14ac:dyDescent="0.2">
      <c r="A275" s="14">
        <v>273</v>
      </c>
      <c r="B275" s="14" t="s">
        <v>298</v>
      </c>
      <c r="C275" s="14" t="s">
        <v>262</v>
      </c>
      <c r="D275" s="14">
        <v>0</v>
      </c>
      <c r="E275" s="14">
        <v>34.979999999999997</v>
      </c>
      <c r="F275" s="14">
        <v>433.83</v>
      </c>
      <c r="G275" s="14">
        <v>0</v>
      </c>
      <c r="H275" s="28">
        <v>43076</v>
      </c>
      <c r="I275" s="28">
        <v>43096</v>
      </c>
      <c r="J275" s="14">
        <f t="shared" si="4"/>
        <v>20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8"/>
      <c r="U275" s="8"/>
      <c r="V275" s="8"/>
      <c r="W275" s="8"/>
      <c r="X275" s="8"/>
    </row>
    <row r="276" spans="1:24" ht="15.75" customHeight="1" x14ac:dyDescent="0.2">
      <c r="A276" s="14">
        <v>274</v>
      </c>
      <c r="B276" s="14" t="s">
        <v>298</v>
      </c>
      <c r="C276" s="14" t="s">
        <v>299</v>
      </c>
      <c r="D276" s="14">
        <v>386.84</v>
      </c>
      <c r="E276" s="14">
        <v>0</v>
      </c>
      <c r="F276" s="14">
        <v>96.27</v>
      </c>
      <c r="G276" s="14">
        <v>0</v>
      </c>
      <c r="H276" s="28">
        <v>43078</v>
      </c>
      <c r="I276" s="28">
        <v>43100</v>
      </c>
      <c r="J276" s="14">
        <f t="shared" si="4"/>
        <v>22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8"/>
      <c r="U276" s="8"/>
      <c r="V276" s="8"/>
      <c r="W276" s="8"/>
      <c r="X276" s="8"/>
    </row>
    <row r="277" spans="1:24" ht="15.75" customHeight="1" x14ac:dyDescent="0.2">
      <c r="A277" s="14">
        <v>275</v>
      </c>
      <c r="B277" s="14" t="s">
        <v>300</v>
      </c>
      <c r="C277" s="14" t="s">
        <v>55</v>
      </c>
      <c r="D277" s="14">
        <v>0</v>
      </c>
      <c r="E277" s="14">
        <v>0</v>
      </c>
      <c r="F277" s="14">
        <v>485.57</v>
      </c>
      <c r="G277" s="14">
        <v>0</v>
      </c>
      <c r="H277" s="28">
        <v>43070</v>
      </c>
      <c r="I277" s="28">
        <v>43099</v>
      </c>
      <c r="J277" s="14">
        <f t="shared" si="4"/>
        <v>29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8"/>
      <c r="U277" s="8"/>
      <c r="V277" s="8"/>
      <c r="W277" s="8"/>
      <c r="X277" s="8"/>
    </row>
    <row r="278" spans="1:24" ht="15.75" customHeight="1" x14ac:dyDescent="0.2">
      <c r="A278" s="14">
        <v>276</v>
      </c>
      <c r="B278" s="14" t="s">
        <v>300</v>
      </c>
      <c r="C278" s="14" t="s">
        <v>33</v>
      </c>
      <c r="D278" s="14">
        <v>0</v>
      </c>
      <c r="E278" s="14">
        <v>0</v>
      </c>
      <c r="F278" s="14">
        <v>0</v>
      </c>
      <c r="G278" s="14">
        <v>26</v>
      </c>
      <c r="H278" s="28">
        <v>43088</v>
      </c>
      <c r="I278" s="28">
        <v>43099</v>
      </c>
      <c r="J278" s="14">
        <f t="shared" si="4"/>
        <v>11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8"/>
      <c r="U278" s="8"/>
      <c r="V278" s="8"/>
      <c r="W278" s="8"/>
      <c r="X278" s="8"/>
    </row>
    <row r="279" spans="1:24" ht="15.75" customHeight="1" x14ac:dyDescent="0.2">
      <c r="A279" s="14">
        <v>277</v>
      </c>
      <c r="B279" s="14" t="s">
        <v>301</v>
      </c>
      <c r="C279" s="14" t="s">
        <v>222</v>
      </c>
      <c r="D279" s="14">
        <v>0</v>
      </c>
      <c r="E279" s="14">
        <v>0</v>
      </c>
      <c r="F279" s="14">
        <v>511.51</v>
      </c>
      <c r="G279" s="14">
        <v>0</v>
      </c>
      <c r="H279" s="28">
        <v>43070</v>
      </c>
      <c r="I279" s="28">
        <v>43098</v>
      </c>
      <c r="J279" s="14">
        <f t="shared" si="4"/>
        <v>28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8"/>
      <c r="U279" s="8"/>
      <c r="V279" s="8"/>
      <c r="W279" s="8"/>
      <c r="X279" s="8"/>
    </row>
    <row r="280" spans="1:24" ht="15.75" customHeight="1" x14ac:dyDescent="0.2">
      <c r="A280" s="14">
        <v>278</v>
      </c>
      <c r="B280" s="14" t="s">
        <v>301</v>
      </c>
      <c r="C280" s="14" t="s">
        <v>55</v>
      </c>
      <c r="D280" s="14">
        <v>0</v>
      </c>
      <c r="E280" s="14">
        <v>105.97</v>
      </c>
      <c r="F280" s="14">
        <v>408.64</v>
      </c>
      <c r="G280" s="14">
        <v>0.99</v>
      </c>
      <c r="H280" s="28">
        <v>43070</v>
      </c>
      <c r="I280" s="28">
        <v>43099</v>
      </c>
      <c r="J280" s="14">
        <f t="shared" si="4"/>
        <v>29</v>
      </c>
      <c r="K280" s="12"/>
      <c r="L280" s="12"/>
      <c r="M280" s="12"/>
      <c r="N280" s="12"/>
      <c r="O280" s="12"/>
      <c r="P280" s="12"/>
      <c r="Q280" s="12"/>
      <c r="R280" s="12"/>
      <c r="S280" s="12"/>
      <c r="T280" s="8"/>
      <c r="U280" s="8"/>
      <c r="V280" s="8"/>
      <c r="W280" s="8"/>
      <c r="X280" s="8"/>
    </row>
    <row r="281" spans="1:24" ht="15.75" customHeight="1" x14ac:dyDescent="0.2">
      <c r="A281" s="14">
        <v>279</v>
      </c>
      <c r="B281" s="14" t="s">
        <v>302</v>
      </c>
      <c r="C281" s="14" t="s">
        <v>303</v>
      </c>
      <c r="D281" s="14">
        <v>0</v>
      </c>
      <c r="E281" s="14">
        <v>509.52</v>
      </c>
      <c r="F281" s="14">
        <v>33.47</v>
      </c>
      <c r="G281" s="14">
        <v>0</v>
      </c>
      <c r="H281" s="28">
        <v>43083</v>
      </c>
      <c r="I281" s="28">
        <v>43097</v>
      </c>
      <c r="J281" s="14">
        <f t="shared" si="4"/>
        <v>14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8"/>
      <c r="U281" s="8"/>
      <c r="V281" s="8"/>
      <c r="W281" s="8"/>
      <c r="X281" s="8"/>
    </row>
    <row r="282" spans="1:24" ht="15.75" customHeight="1" x14ac:dyDescent="0.2">
      <c r="A282" s="14">
        <v>280</v>
      </c>
      <c r="B282" s="14" t="s">
        <v>302</v>
      </c>
      <c r="C282" s="14" t="s">
        <v>55</v>
      </c>
      <c r="D282" s="14">
        <v>0</v>
      </c>
      <c r="E282" s="14">
        <v>0</v>
      </c>
      <c r="F282" s="14">
        <v>539.13</v>
      </c>
      <c r="G282" s="14">
        <v>9.69</v>
      </c>
      <c r="H282" s="28">
        <v>43070</v>
      </c>
      <c r="I282" s="28">
        <v>43099</v>
      </c>
      <c r="J282" s="14">
        <f t="shared" si="4"/>
        <v>29</v>
      </c>
      <c r="K282" s="12"/>
      <c r="L282" s="12"/>
      <c r="M282" s="12"/>
      <c r="N282" s="12"/>
      <c r="O282" s="12"/>
      <c r="P282" s="12"/>
      <c r="Q282" s="12"/>
      <c r="R282" s="12"/>
      <c r="S282" s="12"/>
      <c r="T282" s="8"/>
      <c r="U282" s="8"/>
      <c r="V282" s="8"/>
      <c r="W282" s="8"/>
      <c r="X282" s="8"/>
    </row>
    <row r="283" spans="1:24" ht="15.75" customHeight="1" x14ac:dyDescent="0.2">
      <c r="A283" s="14">
        <v>281</v>
      </c>
      <c r="B283" s="14" t="s">
        <v>304</v>
      </c>
      <c r="C283" s="14" t="s">
        <v>222</v>
      </c>
      <c r="D283" s="14">
        <v>0</v>
      </c>
      <c r="E283" s="14">
        <v>264.29000000000002</v>
      </c>
      <c r="F283" s="14">
        <v>367.12</v>
      </c>
      <c r="G283" s="14">
        <v>0</v>
      </c>
      <c r="H283" s="28">
        <v>43070</v>
      </c>
      <c r="I283" s="28">
        <v>43098</v>
      </c>
      <c r="J283" s="14">
        <f t="shared" si="4"/>
        <v>28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8"/>
      <c r="U283" s="8"/>
      <c r="V283" s="8"/>
      <c r="W283" s="8"/>
      <c r="X283" s="8"/>
    </row>
    <row r="284" spans="1:24" ht="15.75" customHeight="1" x14ac:dyDescent="0.2">
      <c r="A284" s="14">
        <v>282</v>
      </c>
      <c r="B284" s="14" t="s">
        <v>304</v>
      </c>
      <c r="C284" s="14" t="s">
        <v>305</v>
      </c>
      <c r="D284" s="14">
        <v>0</v>
      </c>
      <c r="E284" s="14">
        <v>3.14</v>
      </c>
      <c r="F284" s="14">
        <v>685.76</v>
      </c>
      <c r="G284" s="14">
        <v>0</v>
      </c>
      <c r="H284" s="28">
        <v>43085</v>
      </c>
      <c r="I284" s="28">
        <v>43100</v>
      </c>
      <c r="J284" s="14">
        <f t="shared" si="4"/>
        <v>15</v>
      </c>
      <c r="K284" s="12"/>
      <c r="L284" s="12"/>
      <c r="M284" s="12"/>
      <c r="N284" s="12"/>
      <c r="O284" s="12"/>
      <c r="P284" s="12"/>
      <c r="Q284" s="12"/>
      <c r="R284" s="12"/>
      <c r="S284" s="12"/>
      <c r="T284" s="8"/>
      <c r="U284" s="8"/>
      <c r="V284" s="8"/>
      <c r="W284" s="8"/>
      <c r="X284" s="8"/>
    </row>
    <row r="285" spans="1:24" ht="15.75" customHeight="1" x14ac:dyDescent="0.2">
      <c r="A285" s="14">
        <v>283</v>
      </c>
      <c r="B285" s="14" t="s">
        <v>306</v>
      </c>
      <c r="C285" s="14" t="s">
        <v>209</v>
      </c>
      <c r="D285" s="14">
        <v>0</v>
      </c>
      <c r="E285" s="14">
        <v>0</v>
      </c>
      <c r="F285" s="14">
        <v>699.81</v>
      </c>
      <c r="G285" s="14">
        <v>0</v>
      </c>
      <c r="H285" s="28">
        <v>43084</v>
      </c>
      <c r="I285" s="28">
        <v>43098</v>
      </c>
      <c r="J285" s="14">
        <f t="shared" si="4"/>
        <v>14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8"/>
      <c r="U285" s="8"/>
      <c r="V285" s="8"/>
      <c r="W285" s="8"/>
      <c r="X285" s="8"/>
    </row>
    <row r="286" spans="1:24" ht="15.75" customHeight="1" x14ac:dyDescent="0.2">
      <c r="A286" s="14">
        <v>284</v>
      </c>
      <c r="B286" s="14" t="s">
        <v>306</v>
      </c>
      <c r="C286" s="14" t="s">
        <v>169</v>
      </c>
      <c r="D286" s="14">
        <v>0</v>
      </c>
      <c r="E286" s="14">
        <v>46.53</v>
      </c>
      <c r="F286" s="14">
        <v>694.21</v>
      </c>
      <c r="G286" s="14">
        <v>0</v>
      </c>
      <c r="H286" s="28">
        <v>43070</v>
      </c>
      <c r="I286" s="28">
        <v>43100</v>
      </c>
      <c r="J286" s="14">
        <f t="shared" si="4"/>
        <v>30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8"/>
      <c r="U286" s="8"/>
      <c r="V286" s="8"/>
      <c r="W286" s="8"/>
      <c r="X286" s="8"/>
    </row>
    <row r="287" spans="1:24" ht="15.75" customHeight="1" x14ac:dyDescent="0.2">
      <c r="A287" s="14">
        <v>285</v>
      </c>
      <c r="B287" s="14" t="s">
        <v>307</v>
      </c>
      <c r="C287" s="14" t="s">
        <v>308</v>
      </c>
      <c r="D287" s="14">
        <v>0</v>
      </c>
      <c r="E287" s="14">
        <v>0</v>
      </c>
      <c r="F287" s="14">
        <v>743.39</v>
      </c>
      <c r="G287" s="14">
        <v>0</v>
      </c>
      <c r="H287" s="28">
        <v>43074</v>
      </c>
      <c r="I287" s="28">
        <v>43100</v>
      </c>
      <c r="J287" s="14">
        <f t="shared" si="4"/>
        <v>26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8"/>
      <c r="U287" s="8"/>
      <c r="V287" s="8"/>
      <c r="W287" s="8"/>
      <c r="X287" s="8"/>
    </row>
    <row r="288" spans="1:24" ht="15.75" customHeight="1" x14ac:dyDescent="0.2">
      <c r="A288" s="14">
        <v>286</v>
      </c>
      <c r="B288" s="14" t="s">
        <v>307</v>
      </c>
      <c r="C288" s="14" t="s">
        <v>55</v>
      </c>
      <c r="D288" s="14">
        <v>0</v>
      </c>
      <c r="E288" s="14">
        <v>0</v>
      </c>
      <c r="F288" s="14">
        <v>743.58</v>
      </c>
      <c r="G288" s="14">
        <v>0</v>
      </c>
      <c r="H288" s="28">
        <v>43070</v>
      </c>
      <c r="I288" s="28">
        <v>43099</v>
      </c>
      <c r="J288" s="14">
        <f t="shared" si="4"/>
        <v>29</v>
      </c>
      <c r="K288" s="12"/>
      <c r="L288" s="12"/>
      <c r="M288" s="12"/>
      <c r="N288" s="12"/>
      <c r="O288" s="12"/>
      <c r="P288" s="12"/>
      <c r="Q288" s="12"/>
      <c r="R288" s="12"/>
      <c r="S288" s="12"/>
      <c r="T288" s="8"/>
      <c r="U288" s="8"/>
      <c r="V288" s="8"/>
      <c r="W288" s="8"/>
      <c r="X288" s="8"/>
    </row>
    <row r="289" spans="1:24" ht="15.75" customHeight="1" x14ac:dyDescent="0.2">
      <c r="A289" s="14">
        <v>287</v>
      </c>
      <c r="B289" s="14" t="s">
        <v>309</v>
      </c>
      <c r="C289" s="14" t="s">
        <v>38</v>
      </c>
      <c r="D289" s="14">
        <v>0</v>
      </c>
      <c r="E289" s="14">
        <v>743.79</v>
      </c>
      <c r="F289" s="14">
        <v>0</v>
      </c>
      <c r="G289" s="14">
        <v>0</v>
      </c>
      <c r="H289" s="28">
        <v>43070</v>
      </c>
      <c r="I289" s="28">
        <v>43092</v>
      </c>
      <c r="J289" s="14">
        <f t="shared" si="4"/>
        <v>22</v>
      </c>
      <c r="K289" s="12"/>
      <c r="L289" s="12"/>
      <c r="M289" s="12"/>
      <c r="N289" s="12"/>
      <c r="O289" s="12"/>
      <c r="P289" s="12"/>
      <c r="Q289" s="12"/>
      <c r="R289" s="12"/>
      <c r="S289" s="12"/>
      <c r="T289" s="8"/>
      <c r="U289" s="8"/>
      <c r="V289" s="8"/>
      <c r="W289" s="8"/>
      <c r="X289" s="8"/>
    </row>
    <row r="290" spans="1:24" ht="15.75" customHeight="1" x14ac:dyDescent="0.2">
      <c r="A290" s="14">
        <v>288</v>
      </c>
      <c r="B290" s="14" t="s">
        <v>309</v>
      </c>
      <c r="C290" s="14" t="s">
        <v>310</v>
      </c>
      <c r="D290" s="14">
        <v>0</v>
      </c>
      <c r="E290" s="14">
        <v>399.4</v>
      </c>
      <c r="F290" s="14">
        <v>369.64</v>
      </c>
      <c r="G290" s="14">
        <v>0</v>
      </c>
      <c r="H290" s="28">
        <v>43070</v>
      </c>
      <c r="I290" s="28">
        <v>43093</v>
      </c>
      <c r="J290" s="14">
        <f t="shared" si="4"/>
        <v>23</v>
      </c>
      <c r="K290" s="12"/>
      <c r="L290" s="12"/>
      <c r="M290" s="12"/>
      <c r="N290" s="12"/>
      <c r="O290" s="12"/>
      <c r="P290" s="12"/>
      <c r="Q290" s="12"/>
      <c r="R290" s="12"/>
      <c r="S290" s="12"/>
      <c r="T290" s="8"/>
      <c r="U290" s="8"/>
      <c r="V290" s="8"/>
      <c r="W290" s="8"/>
      <c r="X290" s="8"/>
    </row>
    <row r="291" spans="1:24" ht="15.75" customHeight="1" x14ac:dyDescent="0.2">
      <c r="A291" s="14">
        <v>289</v>
      </c>
      <c r="B291" s="14" t="s">
        <v>311</v>
      </c>
      <c r="C291" s="14" t="s">
        <v>213</v>
      </c>
      <c r="D291" s="14">
        <v>0</v>
      </c>
      <c r="E291" s="14">
        <v>0</v>
      </c>
      <c r="F291" s="14">
        <v>0</v>
      </c>
      <c r="G291" s="14">
        <v>23.31</v>
      </c>
      <c r="H291" s="28">
        <v>43070</v>
      </c>
      <c r="I291" s="28">
        <v>43090</v>
      </c>
      <c r="J291" s="14">
        <f t="shared" si="4"/>
        <v>20</v>
      </c>
      <c r="K291" s="12"/>
      <c r="L291" s="12"/>
      <c r="M291" s="12"/>
      <c r="N291" s="12"/>
      <c r="O291" s="12"/>
      <c r="P291" s="12"/>
      <c r="Q291" s="12"/>
      <c r="R291" s="12"/>
      <c r="S291" s="12"/>
      <c r="T291" s="8"/>
      <c r="U291" s="8"/>
      <c r="V291" s="8"/>
      <c r="W291" s="8"/>
      <c r="X291" s="8"/>
    </row>
    <row r="292" spans="1:24" ht="15.75" customHeight="1" x14ac:dyDescent="0.2">
      <c r="A292" s="14">
        <v>290</v>
      </c>
      <c r="B292" s="14" t="s">
        <v>311</v>
      </c>
      <c r="C292" s="14" t="s">
        <v>55</v>
      </c>
      <c r="D292" s="14">
        <v>0</v>
      </c>
      <c r="E292" s="14">
        <v>0</v>
      </c>
      <c r="F292" s="14">
        <v>780.93</v>
      </c>
      <c r="G292" s="14">
        <v>0</v>
      </c>
      <c r="H292" s="28">
        <v>43070</v>
      </c>
      <c r="I292" s="28">
        <v>43099</v>
      </c>
      <c r="J292" s="14">
        <f t="shared" si="4"/>
        <v>29</v>
      </c>
      <c r="K292" s="12"/>
      <c r="L292" s="12"/>
      <c r="M292" s="12"/>
      <c r="N292" s="12"/>
      <c r="O292" s="12"/>
      <c r="P292" s="12"/>
      <c r="Q292" s="12"/>
      <c r="R292" s="12"/>
      <c r="S292" s="12"/>
      <c r="T292" s="8"/>
      <c r="U292" s="8"/>
      <c r="V292" s="8"/>
      <c r="W292" s="8"/>
      <c r="X292" s="8"/>
    </row>
    <row r="293" spans="1:24" ht="15.75" customHeight="1" x14ac:dyDescent="0.2">
      <c r="A293" s="14">
        <v>291</v>
      </c>
      <c r="B293" s="14" t="s">
        <v>312</v>
      </c>
      <c r="C293" s="14" t="s">
        <v>55</v>
      </c>
      <c r="D293" s="14">
        <v>0</v>
      </c>
      <c r="E293" s="14">
        <v>0</v>
      </c>
      <c r="F293" s="14">
        <v>787.07</v>
      </c>
      <c r="G293" s="14">
        <v>0</v>
      </c>
      <c r="H293" s="28">
        <v>43070</v>
      </c>
      <c r="I293" s="28">
        <v>43099</v>
      </c>
      <c r="J293" s="14">
        <f t="shared" si="4"/>
        <v>29</v>
      </c>
      <c r="K293" s="12"/>
      <c r="L293" s="12"/>
      <c r="M293" s="12"/>
      <c r="N293" s="12"/>
      <c r="O293" s="12"/>
      <c r="P293" s="12"/>
      <c r="Q293" s="12"/>
      <c r="R293" s="12"/>
      <c r="S293" s="12"/>
      <c r="T293" s="8"/>
      <c r="U293" s="8"/>
      <c r="V293" s="8"/>
      <c r="W293" s="8"/>
      <c r="X293" s="8"/>
    </row>
    <row r="294" spans="1:24" ht="15.75" customHeight="1" x14ac:dyDescent="0.2">
      <c r="A294" s="14">
        <v>292</v>
      </c>
      <c r="B294" s="14" t="s">
        <v>312</v>
      </c>
      <c r="C294" s="14" t="s">
        <v>313</v>
      </c>
      <c r="D294" s="14">
        <v>0</v>
      </c>
      <c r="E294" s="14">
        <v>789.76</v>
      </c>
      <c r="F294" s="14">
        <v>0</v>
      </c>
      <c r="G294" s="14">
        <v>0</v>
      </c>
      <c r="H294" s="28">
        <v>43088</v>
      </c>
      <c r="I294" s="28">
        <v>43096</v>
      </c>
      <c r="J294" s="14">
        <f t="shared" si="4"/>
        <v>8</v>
      </c>
      <c r="K294" s="12"/>
      <c r="L294" s="12"/>
      <c r="M294" s="12"/>
      <c r="N294" s="12"/>
      <c r="O294" s="12"/>
      <c r="P294" s="12"/>
      <c r="Q294" s="12"/>
      <c r="R294" s="12"/>
      <c r="S294" s="12"/>
      <c r="T294" s="8"/>
      <c r="U294" s="8"/>
      <c r="V294" s="8"/>
      <c r="W294" s="8"/>
      <c r="X294" s="8"/>
    </row>
    <row r="295" spans="1:24" ht="15.75" customHeight="1" x14ac:dyDescent="0.2">
      <c r="A295" s="14">
        <v>293</v>
      </c>
      <c r="B295" s="14" t="s">
        <v>314</v>
      </c>
      <c r="C295" s="14" t="s">
        <v>315</v>
      </c>
      <c r="D295" s="14">
        <v>0</v>
      </c>
      <c r="E295" s="14">
        <v>0</v>
      </c>
      <c r="F295" s="14">
        <v>791.07</v>
      </c>
      <c r="G295" s="14">
        <v>0</v>
      </c>
      <c r="H295" s="28">
        <v>43074</v>
      </c>
      <c r="I295" s="28">
        <v>43091</v>
      </c>
      <c r="J295" s="14">
        <f t="shared" si="4"/>
        <v>17</v>
      </c>
      <c r="K295" s="12"/>
      <c r="L295" s="12"/>
      <c r="M295" s="12"/>
      <c r="N295" s="12"/>
      <c r="O295" s="12"/>
      <c r="P295" s="12"/>
      <c r="Q295" s="12"/>
      <c r="R295" s="12"/>
      <c r="S295" s="12"/>
      <c r="T295" s="8"/>
      <c r="U295" s="8"/>
      <c r="V295" s="8"/>
      <c r="W295" s="8"/>
      <c r="X295" s="8"/>
    </row>
    <row r="296" spans="1:24" ht="15.75" customHeight="1" x14ac:dyDescent="0.2">
      <c r="A296" s="14">
        <v>294</v>
      </c>
      <c r="B296" s="14" t="s">
        <v>314</v>
      </c>
      <c r="C296" s="14" t="s">
        <v>316</v>
      </c>
      <c r="D296" s="14">
        <v>0</v>
      </c>
      <c r="E296" s="14">
        <v>0</v>
      </c>
      <c r="F296" s="14">
        <v>815.29</v>
      </c>
      <c r="G296" s="14">
        <v>0</v>
      </c>
      <c r="H296" s="28">
        <v>43097</v>
      </c>
      <c r="I296" s="28">
        <v>43098</v>
      </c>
      <c r="J296" s="14">
        <f t="shared" si="4"/>
        <v>1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8"/>
      <c r="U296" s="8"/>
      <c r="V296" s="8"/>
      <c r="W296" s="8"/>
      <c r="X296" s="8"/>
    </row>
    <row r="297" spans="1:24" ht="15.75" customHeight="1" x14ac:dyDescent="0.2">
      <c r="A297" s="14">
        <v>295</v>
      </c>
      <c r="B297" s="14" t="s">
        <v>317</v>
      </c>
      <c r="C297" s="14" t="s">
        <v>172</v>
      </c>
      <c r="D297" s="14">
        <v>0</v>
      </c>
      <c r="E297" s="14">
        <v>0</v>
      </c>
      <c r="F297" s="14">
        <v>20.79</v>
      </c>
      <c r="G297" s="14">
        <v>0</v>
      </c>
      <c r="H297" s="28">
        <v>43091</v>
      </c>
      <c r="I297" s="28">
        <v>43099</v>
      </c>
      <c r="J297" s="14">
        <f t="shared" si="4"/>
        <v>8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8"/>
      <c r="U297" s="8"/>
      <c r="V297" s="8"/>
      <c r="W297" s="8"/>
      <c r="X297" s="8"/>
    </row>
    <row r="298" spans="1:24" ht="15.75" customHeight="1" x14ac:dyDescent="0.2">
      <c r="A298" s="14">
        <v>296</v>
      </c>
      <c r="B298" s="14" t="s">
        <v>317</v>
      </c>
      <c r="C298" s="14" t="s">
        <v>55</v>
      </c>
      <c r="D298" s="14">
        <v>0</v>
      </c>
      <c r="E298" s="14">
        <v>0</v>
      </c>
      <c r="F298" s="14">
        <v>0</v>
      </c>
      <c r="G298" s="14">
        <v>20.190000000000001</v>
      </c>
      <c r="H298" s="28">
        <v>43070</v>
      </c>
      <c r="I298" s="28">
        <v>43099</v>
      </c>
      <c r="J298" s="14">
        <f t="shared" si="4"/>
        <v>29</v>
      </c>
      <c r="K298" s="12"/>
      <c r="L298" s="12"/>
      <c r="M298" s="12"/>
      <c r="N298" s="12"/>
      <c r="O298" s="12"/>
      <c r="P298" s="12"/>
      <c r="Q298" s="12"/>
      <c r="R298" s="12"/>
      <c r="S298" s="12"/>
      <c r="T298" s="8"/>
      <c r="U298" s="8"/>
      <c r="V298" s="8"/>
      <c r="W298" s="8"/>
      <c r="X298" s="8"/>
    </row>
    <row r="299" spans="1:24" ht="15.75" customHeight="1" x14ac:dyDescent="0.2">
      <c r="A299" s="14">
        <v>297</v>
      </c>
      <c r="B299" s="14" t="s">
        <v>318</v>
      </c>
      <c r="C299" s="14" t="s">
        <v>271</v>
      </c>
      <c r="D299" s="14">
        <v>0</v>
      </c>
      <c r="E299" s="14">
        <v>0</v>
      </c>
      <c r="F299" s="14">
        <v>0</v>
      </c>
      <c r="G299" s="14">
        <v>20.03</v>
      </c>
      <c r="H299" s="28">
        <v>43070</v>
      </c>
      <c r="I299" s="28">
        <v>43095</v>
      </c>
      <c r="J299" s="14">
        <f t="shared" si="4"/>
        <v>25</v>
      </c>
      <c r="K299" s="12"/>
      <c r="L299" s="12"/>
      <c r="M299" s="12"/>
      <c r="N299" s="12"/>
      <c r="O299" s="12"/>
      <c r="P299" s="12"/>
      <c r="Q299" s="12"/>
      <c r="R299" s="12"/>
      <c r="S299" s="12"/>
      <c r="T299" s="8"/>
      <c r="U299" s="8"/>
      <c r="V299" s="8"/>
      <c r="W299" s="8"/>
      <c r="X299" s="8"/>
    </row>
    <row r="300" spans="1:24" ht="15.75" customHeight="1" x14ac:dyDescent="0.2">
      <c r="A300" s="14">
        <v>298</v>
      </c>
      <c r="B300" s="14" t="s">
        <v>318</v>
      </c>
      <c r="C300" s="14" t="s">
        <v>181</v>
      </c>
      <c r="D300" s="14">
        <v>0</v>
      </c>
      <c r="E300" s="14">
        <v>768.42</v>
      </c>
      <c r="F300" s="14">
        <v>89.31</v>
      </c>
      <c r="G300" s="14">
        <v>0</v>
      </c>
      <c r="H300" s="28">
        <v>43070</v>
      </c>
      <c r="I300" s="28">
        <v>43096</v>
      </c>
      <c r="J300" s="14">
        <f t="shared" si="4"/>
        <v>26</v>
      </c>
      <c r="K300" s="12"/>
      <c r="L300" s="12"/>
      <c r="M300" s="12"/>
      <c r="N300" s="12"/>
      <c r="O300" s="12"/>
      <c r="P300" s="12"/>
      <c r="Q300" s="12"/>
      <c r="R300" s="12"/>
      <c r="S300" s="12"/>
      <c r="T300" s="8"/>
      <c r="U300" s="8"/>
      <c r="V300" s="8"/>
      <c r="W300" s="8"/>
      <c r="X300" s="8"/>
    </row>
    <row r="301" spans="1:24" ht="15.75" customHeight="1" x14ac:dyDescent="0.2">
      <c r="A301" s="14">
        <v>299</v>
      </c>
      <c r="B301" s="14" t="s">
        <v>319</v>
      </c>
      <c r="C301" s="14" t="s">
        <v>55</v>
      </c>
      <c r="D301" s="14">
        <v>0</v>
      </c>
      <c r="E301" s="14">
        <v>772.85</v>
      </c>
      <c r="F301" s="14">
        <v>126.21</v>
      </c>
      <c r="G301" s="14">
        <v>0</v>
      </c>
      <c r="H301" s="28">
        <v>43070</v>
      </c>
      <c r="I301" s="28">
        <v>43099</v>
      </c>
      <c r="J301" s="14">
        <f t="shared" si="4"/>
        <v>29</v>
      </c>
      <c r="K301" s="12"/>
      <c r="L301" s="12"/>
      <c r="M301" s="12"/>
      <c r="N301" s="12"/>
      <c r="O301" s="12"/>
      <c r="P301" s="12"/>
      <c r="Q301" s="12"/>
      <c r="R301" s="12"/>
      <c r="S301" s="12"/>
      <c r="T301" s="8"/>
      <c r="U301" s="8"/>
      <c r="V301" s="8"/>
      <c r="W301" s="8"/>
      <c r="X301" s="8"/>
    </row>
    <row r="302" spans="1:24" ht="15.75" customHeight="1" x14ac:dyDescent="0.2">
      <c r="A302" s="14">
        <v>300</v>
      </c>
      <c r="B302" s="14" t="s">
        <v>319</v>
      </c>
      <c r="C302" s="14" t="s">
        <v>172</v>
      </c>
      <c r="D302" s="14">
        <v>0</v>
      </c>
      <c r="E302" s="14">
        <v>0</v>
      </c>
      <c r="F302" s="14">
        <v>18.579999999999998</v>
      </c>
      <c r="G302" s="14">
        <v>0</v>
      </c>
      <c r="H302" s="28">
        <v>43091</v>
      </c>
      <c r="I302" s="28">
        <v>43099</v>
      </c>
      <c r="J302" s="14">
        <f t="shared" si="4"/>
        <v>8</v>
      </c>
      <c r="K302" s="12"/>
      <c r="L302" s="12"/>
      <c r="M302" s="12"/>
      <c r="N302" s="12"/>
      <c r="O302" s="12"/>
      <c r="P302" s="12"/>
      <c r="Q302" s="12"/>
      <c r="R302" s="12"/>
      <c r="S302" s="12"/>
      <c r="T302" s="8"/>
      <c r="U302" s="8"/>
      <c r="V302" s="8"/>
      <c r="W302" s="8"/>
      <c r="X302" s="8"/>
    </row>
    <row r="303" spans="1:24" ht="15.75" customHeight="1" x14ac:dyDescent="0.2">
      <c r="A303" s="14">
        <v>301</v>
      </c>
      <c r="B303" s="14" t="s">
        <v>320</v>
      </c>
      <c r="C303" s="14" t="s">
        <v>321</v>
      </c>
      <c r="D303" s="14">
        <v>0</v>
      </c>
      <c r="E303" s="14">
        <v>0</v>
      </c>
      <c r="F303" s="14">
        <v>0</v>
      </c>
      <c r="G303" s="14">
        <v>18.329999999999998</v>
      </c>
      <c r="H303" s="28">
        <v>43078</v>
      </c>
      <c r="I303" s="28">
        <v>43090</v>
      </c>
      <c r="J303" s="14">
        <f t="shared" si="4"/>
        <v>12</v>
      </c>
      <c r="K303" s="12"/>
      <c r="L303" s="12"/>
      <c r="M303" s="12"/>
      <c r="N303" s="12"/>
      <c r="O303" s="12"/>
      <c r="P303" s="12"/>
      <c r="Q303" s="12"/>
      <c r="R303" s="12"/>
      <c r="S303" s="12"/>
      <c r="T303" s="8"/>
      <c r="U303" s="8"/>
      <c r="V303" s="8"/>
      <c r="W303" s="8"/>
      <c r="X303" s="8"/>
    </row>
    <row r="304" spans="1:24" ht="15.75" customHeight="1" x14ac:dyDescent="0.2">
      <c r="A304" s="14">
        <v>302</v>
      </c>
      <c r="B304" s="14" t="s">
        <v>320</v>
      </c>
      <c r="C304" s="14" t="s">
        <v>36</v>
      </c>
      <c r="D304" s="14">
        <v>0</v>
      </c>
      <c r="E304" s="14">
        <v>0</v>
      </c>
      <c r="F304" s="14">
        <v>17.54</v>
      </c>
      <c r="G304" s="14">
        <v>0</v>
      </c>
      <c r="H304" s="28">
        <v>43098</v>
      </c>
      <c r="I304" s="28">
        <v>43099</v>
      </c>
      <c r="J304" s="14">
        <f t="shared" si="4"/>
        <v>1</v>
      </c>
      <c r="K304" s="12"/>
      <c r="L304" s="12"/>
      <c r="M304" s="12"/>
      <c r="N304" s="12"/>
      <c r="O304" s="12"/>
      <c r="P304" s="12"/>
      <c r="Q304" s="12"/>
      <c r="R304" s="12"/>
      <c r="S304" s="12"/>
      <c r="T304" s="8"/>
      <c r="U304" s="8"/>
      <c r="V304" s="8"/>
      <c r="W304" s="8"/>
      <c r="X304" s="8"/>
    </row>
    <row r="305" spans="1:24" ht="15.75" customHeight="1" x14ac:dyDescent="0.2">
      <c r="A305" s="14">
        <v>303</v>
      </c>
      <c r="B305" s="14" t="s">
        <v>322</v>
      </c>
      <c r="C305" s="14" t="s">
        <v>172</v>
      </c>
      <c r="D305" s="14">
        <v>0</v>
      </c>
      <c r="E305" s="14">
        <v>0</v>
      </c>
      <c r="F305" s="14">
        <v>16.28</v>
      </c>
      <c r="G305" s="14">
        <v>0</v>
      </c>
      <c r="H305" s="28">
        <v>43091</v>
      </c>
      <c r="I305" s="28">
        <v>43099</v>
      </c>
      <c r="J305" s="14">
        <f t="shared" si="4"/>
        <v>8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8"/>
      <c r="U305" s="8"/>
      <c r="V305" s="8"/>
      <c r="W305" s="8"/>
      <c r="X305" s="8"/>
    </row>
    <row r="306" spans="1:24" ht="15.75" customHeight="1" x14ac:dyDescent="0.2">
      <c r="A306" s="14">
        <v>304</v>
      </c>
      <c r="B306" s="14" t="s">
        <v>322</v>
      </c>
      <c r="C306" s="14" t="s">
        <v>55</v>
      </c>
      <c r="D306" s="14">
        <v>0</v>
      </c>
      <c r="E306" s="14">
        <v>0</v>
      </c>
      <c r="F306" s="14">
        <v>912.63</v>
      </c>
      <c r="G306" s="14">
        <v>0</v>
      </c>
      <c r="H306" s="28">
        <v>43070</v>
      </c>
      <c r="I306" s="28">
        <v>43099</v>
      </c>
      <c r="J306" s="14">
        <f t="shared" si="4"/>
        <v>29</v>
      </c>
      <c r="K306" s="12"/>
      <c r="L306" s="12"/>
      <c r="M306" s="12"/>
      <c r="N306" s="12"/>
      <c r="O306" s="12"/>
      <c r="P306" s="12"/>
      <c r="Q306" s="12"/>
      <c r="R306" s="12"/>
      <c r="S306" s="12"/>
      <c r="T306" s="8"/>
      <c r="U306" s="8"/>
      <c r="V306" s="8"/>
      <c r="W306" s="8"/>
      <c r="X306" s="8"/>
    </row>
    <row r="307" spans="1:24" ht="15.75" customHeight="1" x14ac:dyDescent="0.2">
      <c r="A307" s="14">
        <v>305</v>
      </c>
      <c r="B307" s="14" t="s">
        <v>323</v>
      </c>
      <c r="C307" s="14" t="s">
        <v>324</v>
      </c>
      <c r="D307" s="14">
        <v>389.43</v>
      </c>
      <c r="E307" s="14">
        <v>264.39</v>
      </c>
      <c r="F307" s="14">
        <v>281.8</v>
      </c>
      <c r="G307" s="14">
        <v>0</v>
      </c>
      <c r="H307" s="28">
        <v>43081</v>
      </c>
      <c r="I307" s="28">
        <v>43096</v>
      </c>
      <c r="J307" s="14">
        <f t="shared" si="4"/>
        <v>15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8"/>
      <c r="U307" s="8"/>
      <c r="V307" s="8"/>
      <c r="W307" s="8"/>
      <c r="X307" s="8"/>
    </row>
    <row r="308" spans="1:24" ht="15.75" customHeight="1" x14ac:dyDescent="0.2">
      <c r="A308" s="14">
        <v>306</v>
      </c>
      <c r="B308" s="14" t="s">
        <v>323</v>
      </c>
      <c r="C308" s="14" t="s">
        <v>222</v>
      </c>
      <c r="D308" s="14">
        <v>0</v>
      </c>
      <c r="E308" s="14">
        <v>0</v>
      </c>
      <c r="F308" s="14">
        <v>951.01</v>
      </c>
      <c r="G308" s="14">
        <v>0</v>
      </c>
      <c r="H308" s="28">
        <v>43070</v>
      </c>
      <c r="I308" s="28">
        <v>43098</v>
      </c>
      <c r="J308" s="14">
        <f t="shared" si="4"/>
        <v>28</v>
      </c>
      <c r="K308" s="12"/>
      <c r="L308" s="12"/>
      <c r="M308" s="12"/>
      <c r="N308" s="12"/>
      <c r="O308" s="12"/>
      <c r="P308" s="12"/>
      <c r="Q308" s="12"/>
      <c r="R308" s="12"/>
      <c r="S308" s="12"/>
      <c r="T308" s="8"/>
      <c r="U308" s="8"/>
      <c r="V308" s="8"/>
      <c r="W308" s="8"/>
      <c r="X308" s="8"/>
    </row>
    <row r="309" spans="1:24" ht="15.75" customHeight="1" x14ac:dyDescent="0.2">
      <c r="A309" s="14">
        <v>307</v>
      </c>
      <c r="B309" s="14" t="s">
        <v>325</v>
      </c>
      <c r="C309" s="14" t="s">
        <v>55</v>
      </c>
      <c r="D309" s="14">
        <v>0</v>
      </c>
      <c r="E309" s="14">
        <v>0</v>
      </c>
      <c r="F309" s="14">
        <v>1013.89</v>
      </c>
      <c r="G309" s="14">
        <v>0</v>
      </c>
      <c r="H309" s="28">
        <v>43070</v>
      </c>
      <c r="I309" s="28">
        <v>43099</v>
      </c>
      <c r="J309" s="14">
        <f t="shared" si="4"/>
        <v>29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8"/>
      <c r="U309" s="8"/>
      <c r="V309" s="8"/>
      <c r="W309" s="8"/>
      <c r="X309" s="8"/>
    </row>
    <row r="310" spans="1:24" ht="15.75" customHeight="1" x14ac:dyDescent="0.2">
      <c r="A310" s="14">
        <v>308</v>
      </c>
      <c r="B310" s="14" t="s">
        <v>325</v>
      </c>
      <c r="C310" s="14" t="s">
        <v>181</v>
      </c>
      <c r="D310" s="14">
        <v>0</v>
      </c>
      <c r="E310" s="14">
        <v>0</v>
      </c>
      <c r="F310" s="14">
        <v>1012.94</v>
      </c>
      <c r="G310" s="14">
        <v>8.8000000000000007</v>
      </c>
      <c r="H310" s="28">
        <v>43070</v>
      </c>
      <c r="I310" s="28">
        <v>43096</v>
      </c>
      <c r="J310" s="14">
        <f t="shared" si="4"/>
        <v>26</v>
      </c>
      <c r="K310" s="12"/>
      <c r="L310" s="12"/>
      <c r="M310" s="12"/>
      <c r="N310" s="12"/>
      <c r="O310" s="12"/>
      <c r="P310" s="12"/>
      <c r="Q310" s="12"/>
      <c r="R310" s="12"/>
      <c r="S310" s="12"/>
      <c r="T310" s="8"/>
      <c r="U310" s="8"/>
      <c r="V310" s="8"/>
      <c r="W310" s="8"/>
      <c r="X310" s="8"/>
    </row>
    <row r="311" spans="1:24" ht="15.75" customHeight="1" x14ac:dyDescent="0.2">
      <c r="A311" s="14">
        <v>309</v>
      </c>
      <c r="B311" s="14" t="s">
        <v>326</v>
      </c>
      <c r="C311" s="14" t="s">
        <v>327</v>
      </c>
      <c r="D311" s="14">
        <v>0</v>
      </c>
      <c r="E311" s="14">
        <v>0</v>
      </c>
      <c r="F311" s="14">
        <v>0</v>
      </c>
      <c r="G311" s="14">
        <v>15.54</v>
      </c>
      <c r="H311" s="28">
        <v>43075</v>
      </c>
      <c r="I311" s="28">
        <v>43099</v>
      </c>
      <c r="J311" s="14">
        <f t="shared" si="4"/>
        <v>24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8"/>
      <c r="U311" s="8"/>
      <c r="V311" s="8"/>
      <c r="W311" s="8"/>
      <c r="X311" s="8"/>
    </row>
    <row r="312" spans="1:24" ht="15.75" customHeight="1" x14ac:dyDescent="0.2">
      <c r="A312" s="14">
        <v>310</v>
      </c>
      <c r="B312" s="14" t="s">
        <v>326</v>
      </c>
      <c r="C312" s="14" t="s">
        <v>167</v>
      </c>
      <c r="D312" s="14">
        <v>0</v>
      </c>
      <c r="E312" s="14">
        <v>0</v>
      </c>
      <c r="F312" s="14">
        <v>871.33</v>
      </c>
      <c r="G312" s="14">
        <v>164.55</v>
      </c>
      <c r="H312" s="28">
        <v>43070</v>
      </c>
      <c r="I312" s="28">
        <v>43097</v>
      </c>
      <c r="J312" s="14">
        <f t="shared" si="4"/>
        <v>27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8"/>
      <c r="U312" s="8"/>
      <c r="V312" s="8"/>
      <c r="W312" s="8"/>
      <c r="X312" s="8"/>
    </row>
    <row r="313" spans="1:24" ht="15.75" customHeight="1" x14ac:dyDescent="0.2">
      <c r="A313" s="14">
        <v>311</v>
      </c>
      <c r="B313" s="14" t="s">
        <v>328</v>
      </c>
      <c r="C313" s="14" t="s">
        <v>38</v>
      </c>
      <c r="D313" s="14">
        <v>0</v>
      </c>
      <c r="E313" s="14">
        <v>101.15</v>
      </c>
      <c r="F313" s="14">
        <v>881.68</v>
      </c>
      <c r="G313" s="14">
        <v>62.08</v>
      </c>
      <c r="H313" s="28">
        <v>43070</v>
      </c>
      <c r="I313" s="28">
        <v>43092</v>
      </c>
      <c r="J313" s="14">
        <f t="shared" si="4"/>
        <v>22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8"/>
      <c r="U313" s="8"/>
      <c r="V313" s="8"/>
      <c r="W313" s="8"/>
      <c r="X313" s="8"/>
    </row>
    <row r="314" spans="1:24" ht="15.75" customHeight="1" x14ac:dyDescent="0.2">
      <c r="A314" s="14">
        <v>312</v>
      </c>
      <c r="B314" s="14" t="s">
        <v>328</v>
      </c>
      <c r="C314" s="14" t="s">
        <v>169</v>
      </c>
      <c r="D314" s="14">
        <v>0</v>
      </c>
      <c r="E314" s="14">
        <v>0</v>
      </c>
      <c r="F314" s="14">
        <v>0</v>
      </c>
      <c r="G314" s="14">
        <v>14.41</v>
      </c>
      <c r="H314" s="28">
        <v>43070</v>
      </c>
      <c r="I314" s="28">
        <v>43100</v>
      </c>
      <c r="J314" s="14">
        <f t="shared" si="4"/>
        <v>30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8"/>
      <c r="U314" s="8"/>
      <c r="V314" s="8"/>
      <c r="W314" s="8"/>
      <c r="X314" s="8"/>
    </row>
    <row r="315" spans="1:24" ht="15.75" customHeight="1" x14ac:dyDescent="0.2">
      <c r="A315" s="14">
        <v>313</v>
      </c>
      <c r="B315" s="14" t="s">
        <v>329</v>
      </c>
      <c r="C315" s="14" t="s">
        <v>330</v>
      </c>
      <c r="D315" s="14">
        <v>0</v>
      </c>
      <c r="E315" s="14">
        <v>1171.3800000000001</v>
      </c>
      <c r="F315" s="14">
        <v>0</v>
      </c>
      <c r="G315" s="14">
        <v>0</v>
      </c>
      <c r="H315" s="28">
        <v>43081</v>
      </c>
      <c r="I315" s="28">
        <v>43097</v>
      </c>
      <c r="J315" s="14">
        <f t="shared" si="4"/>
        <v>16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8"/>
      <c r="U315" s="8"/>
      <c r="V315" s="8"/>
      <c r="W315" s="8"/>
      <c r="X315" s="8"/>
    </row>
    <row r="316" spans="1:24" ht="15.75" customHeight="1" x14ac:dyDescent="0.2">
      <c r="A316" s="14">
        <v>314</v>
      </c>
      <c r="B316" s="14" t="s">
        <v>329</v>
      </c>
      <c r="C316" s="14" t="s">
        <v>331</v>
      </c>
      <c r="D316" s="14">
        <v>0</v>
      </c>
      <c r="E316" s="14">
        <v>0</v>
      </c>
      <c r="F316" s="14">
        <v>13.97</v>
      </c>
      <c r="G316" s="14">
        <v>0</v>
      </c>
      <c r="H316" s="28">
        <v>43095</v>
      </c>
      <c r="I316" s="28">
        <v>43098</v>
      </c>
      <c r="J316" s="14">
        <f t="shared" si="4"/>
        <v>3</v>
      </c>
      <c r="K316" s="12"/>
      <c r="L316" s="12"/>
      <c r="M316" s="12"/>
      <c r="N316" s="12"/>
      <c r="O316" s="12"/>
      <c r="P316" s="12"/>
      <c r="Q316" s="12"/>
      <c r="R316" s="12"/>
      <c r="S316" s="12"/>
      <c r="T316" s="8"/>
      <c r="U316" s="8"/>
      <c r="V316" s="8"/>
      <c r="W316" s="8"/>
      <c r="X316" s="8"/>
    </row>
    <row r="317" spans="1:24" ht="15.75" customHeight="1" x14ac:dyDescent="0.2">
      <c r="A317" s="14">
        <v>315</v>
      </c>
      <c r="B317" s="14" t="s">
        <v>332</v>
      </c>
      <c r="C317" s="14" t="s">
        <v>55</v>
      </c>
      <c r="D317" s="14">
        <v>0</v>
      </c>
      <c r="E317" s="14">
        <v>0</v>
      </c>
      <c r="F317" s="14">
        <v>1170.8</v>
      </c>
      <c r="G317" s="14">
        <v>0</v>
      </c>
      <c r="H317" s="28">
        <v>43070</v>
      </c>
      <c r="I317" s="28">
        <v>43099</v>
      </c>
      <c r="J317" s="14">
        <f t="shared" si="4"/>
        <v>29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8"/>
      <c r="U317" s="8"/>
      <c r="V317" s="8"/>
      <c r="W317" s="8"/>
      <c r="X317" s="8"/>
    </row>
    <row r="318" spans="1:24" ht="15.75" customHeight="1" x14ac:dyDescent="0.2">
      <c r="A318" s="14">
        <v>316</v>
      </c>
      <c r="B318" s="14" t="s">
        <v>332</v>
      </c>
      <c r="C318" s="14" t="s">
        <v>70</v>
      </c>
      <c r="D318" s="14">
        <v>0</v>
      </c>
      <c r="E318" s="14">
        <v>0</v>
      </c>
      <c r="F318" s="14">
        <v>0</v>
      </c>
      <c r="G318" s="14">
        <v>13.46</v>
      </c>
      <c r="H318" s="28">
        <v>43097</v>
      </c>
      <c r="I318" s="28">
        <v>43099</v>
      </c>
      <c r="J318" s="14">
        <f t="shared" si="4"/>
        <v>2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8"/>
      <c r="U318" s="8"/>
      <c r="V318" s="8"/>
      <c r="W318" s="8"/>
      <c r="X318" s="8"/>
    </row>
    <row r="319" spans="1:24" ht="15.75" customHeight="1" x14ac:dyDescent="0.2">
      <c r="A319" s="14">
        <v>317</v>
      </c>
      <c r="B319" s="14" t="s">
        <v>333</v>
      </c>
      <c r="C319" s="14" t="s">
        <v>334</v>
      </c>
      <c r="D319" s="14">
        <v>0</v>
      </c>
      <c r="E319" s="14">
        <v>0</v>
      </c>
      <c r="F319" s="14">
        <v>0</v>
      </c>
      <c r="G319" s="14">
        <v>13.37</v>
      </c>
      <c r="H319" s="28">
        <v>43073</v>
      </c>
      <c r="I319" s="28">
        <v>43090</v>
      </c>
      <c r="J319" s="14">
        <f t="shared" si="4"/>
        <v>17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8"/>
      <c r="U319" s="8"/>
      <c r="V319" s="8"/>
      <c r="W319" s="8"/>
      <c r="X319" s="8"/>
    </row>
    <row r="320" spans="1:24" ht="15.75" customHeight="1" x14ac:dyDescent="0.2">
      <c r="A320" s="14">
        <v>318</v>
      </c>
      <c r="B320" s="14" t="s">
        <v>333</v>
      </c>
      <c r="C320" s="14" t="s">
        <v>255</v>
      </c>
      <c r="D320" s="14">
        <v>0</v>
      </c>
      <c r="E320" s="14">
        <v>0</v>
      </c>
      <c r="F320" s="14">
        <v>13.17</v>
      </c>
      <c r="G320" s="14">
        <v>0</v>
      </c>
      <c r="H320" s="28">
        <v>43091</v>
      </c>
      <c r="I320" s="28">
        <v>43097</v>
      </c>
      <c r="J320" s="14">
        <f t="shared" si="4"/>
        <v>6</v>
      </c>
      <c r="K320" s="12"/>
      <c r="L320" s="12"/>
      <c r="M320" s="12"/>
      <c r="N320" s="12"/>
      <c r="O320" s="12"/>
      <c r="P320" s="12"/>
      <c r="Q320" s="12"/>
      <c r="R320" s="12"/>
      <c r="S320" s="12"/>
      <c r="T320" s="8"/>
      <c r="U320" s="8"/>
      <c r="V320" s="8"/>
      <c r="W320" s="8"/>
      <c r="X320" s="8"/>
    </row>
    <row r="321" spans="1:24" ht="15.75" customHeight="1" x14ac:dyDescent="0.2">
      <c r="A321" s="14">
        <v>319</v>
      </c>
      <c r="B321" s="14" t="s">
        <v>335</v>
      </c>
      <c r="C321" s="14" t="s">
        <v>336</v>
      </c>
      <c r="D321" s="14">
        <v>0</v>
      </c>
      <c r="E321" s="14">
        <v>1168.26</v>
      </c>
      <c r="F321" s="14">
        <v>0</v>
      </c>
      <c r="G321" s="14">
        <v>0</v>
      </c>
      <c r="H321" s="28">
        <v>43078</v>
      </c>
      <c r="I321" s="28">
        <v>43086</v>
      </c>
      <c r="J321" s="14">
        <f t="shared" si="4"/>
        <v>8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8"/>
      <c r="U321" s="8"/>
      <c r="V321" s="8"/>
      <c r="W321" s="8"/>
      <c r="X321" s="8"/>
    </row>
    <row r="322" spans="1:24" ht="15.75" customHeight="1" x14ac:dyDescent="0.2">
      <c r="A322" s="14">
        <v>320</v>
      </c>
      <c r="B322" s="14" t="s">
        <v>335</v>
      </c>
      <c r="C322" s="14" t="s">
        <v>337</v>
      </c>
      <c r="D322" s="14">
        <v>0</v>
      </c>
      <c r="E322" s="14">
        <v>0</v>
      </c>
      <c r="F322" s="14">
        <v>0</v>
      </c>
      <c r="G322" s="14">
        <v>12.74</v>
      </c>
      <c r="H322" s="28">
        <v>43080</v>
      </c>
      <c r="I322" s="28">
        <v>43081</v>
      </c>
      <c r="J322" s="14">
        <f t="shared" si="4"/>
        <v>1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8"/>
      <c r="U322" s="8"/>
      <c r="V322" s="8"/>
      <c r="W322" s="8"/>
      <c r="X322" s="8"/>
    </row>
    <row r="323" spans="1:24" ht="15.75" customHeight="1" x14ac:dyDescent="0.2">
      <c r="A323" s="14">
        <v>321</v>
      </c>
      <c r="B323" s="14" t="s">
        <v>338</v>
      </c>
      <c r="C323" s="14" t="s">
        <v>167</v>
      </c>
      <c r="D323" s="14">
        <v>0</v>
      </c>
      <c r="E323" s="14">
        <v>0</v>
      </c>
      <c r="F323" s="14">
        <v>0</v>
      </c>
      <c r="G323" s="14">
        <v>11.88</v>
      </c>
      <c r="H323" s="28">
        <v>43070</v>
      </c>
      <c r="I323" s="28">
        <v>43097</v>
      </c>
      <c r="J323" s="14">
        <f t="shared" si="4"/>
        <v>27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8"/>
      <c r="U323" s="8"/>
      <c r="V323" s="8"/>
      <c r="W323" s="8"/>
      <c r="X323" s="8"/>
    </row>
    <row r="324" spans="1:24" ht="15.75" customHeight="1" x14ac:dyDescent="0.2">
      <c r="A324" s="14">
        <v>322</v>
      </c>
      <c r="B324" s="14" t="s">
        <v>338</v>
      </c>
      <c r="C324" s="14" t="s">
        <v>339</v>
      </c>
      <c r="D324" s="14">
        <v>0</v>
      </c>
      <c r="E324" s="14">
        <v>0</v>
      </c>
      <c r="F324" s="14">
        <v>0</v>
      </c>
      <c r="G324" s="14">
        <v>11.54</v>
      </c>
      <c r="H324" s="28">
        <v>43077</v>
      </c>
      <c r="I324" s="28">
        <v>43096</v>
      </c>
      <c r="J324" s="14">
        <f t="shared" ref="J324:J387" si="5">I324-H324</f>
        <v>19</v>
      </c>
      <c r="K324" s="12"/>
      <c r="L324" s="12"/>
      <c r="M324" s="12"/>
      <c r="N324" s="12"/>
      <c r="O324" s="12"/>
      <c r="P324" s="12"/>
      <c r="Q324" s="12"/>
      <c r="R324" s="12"/>
      <c r="S324" s="12"/>
      <c r="T324" s="8"/>
      <c r="U324" s="8"/>
      <c r="V324" s="8"/>
      <c r="W324" s="8"/>
      <c r="X324" s="8"/>
    </row>
    <row r="325" spans="1:24" ht="15.75" customHeight="1" x14ac:dyDescent="0.2">
      <c r="A325" s="14">
        <v>323</v>
      </c>
      <c r="B325" s="14" t="s">
        <v>340</v>
      </c>
      <c r="C325" s="14" t="s">
        <v>282</v>
      </c>
      <c r="D325" s="14">
        <v>0</v>
      </c>
      <c r="E325" s="14">
        <v>0</v>
      </c>
      <c r="F325" s="14">
        <v>11.41</v>
      </c>
      <c r="G325" s="14">
        <v>0</v>
      </c>
      <c r="H325" s="28">
        <v>43091</v>
      </c>
      <c r="I325" s="28">
        <v>43096</v>
      </c>
      <c r="J325" s="14">
        <f t="shared" si="5"/>
        <v>5</v>
      </c>
      <c r="K325" s="12"/>
      <c r="L325" s="12"/>
      <c r="M325" s="12"/>
      <c r="N325" s="12"/>
      <c r="O325" s="12"/>
      <c r="P325" s="12"/>
      <c r="Q325" s="12"/>
      <c r="R325" s="12"/>
      <c r="S325" s="12"/>
      <c r="T325" s="8"/>
      <c r="U325" s="8"/>
      <c r="V325" s="8"/>
      <c r="W325" s="8"/>
      <c r="X325" s="8"/>
    </row>
    <row r="326" spans="1:24" ht="15.75" customHeight="1" x14ac:dyDescent="0.2">
      <c r="A326" s="14">
        <v>324</v>
      </c>
      <c r="B326" s="14" t="s">
        <v>340</v>
      </c>
      <c r="C326" s="14" t="s">
        <v>181</v>
      </c>
      <c r="D326" s="14">
        <v>0</v>
      </c>
      <c r="E326" s="14">
        <v>0</v>
      </c>
      <c r="F326" s="14">
        <v>1131.69</v>
      </c>
      <c r="G326" s="14">
        <v>51.23</v>
      </c>
      <c r="H326" s="28">
        <v>43070</v>
      </c>
      <c r="I326" s="28">
        <v>43096</v>
      </c>
      <c r="J326" s="14">
        <f t="shared" si="5"/>
        <v>26</v>
      </c>
      <c r="K326" s="12"/>
      <c r="L326" s="12"/>
      <c r="M326" s="12"/>
      <c r="N326" s="12"/>
      <c r="O326" s="12"/>
      <c r="P326" s="12"/>
      <c r="Q326" s="12"/>
      <c r="R326" s="12"/>
      <c r="S326" s="12"/>
      <c r="T326" s="8"/>
      <c r="U326" s="8"/>
      <c r="V326" s="8"/>
      <c r="W326" s="8"/>
      <c r="X326" s="8"/>
    </row>
    <row r="327" spans="1:24" ht="15.75" customHeight="1" x14ac:dyDescent="0.2">
      <c r="A327" s="14">
        <v>325</v>
      </c>
      <c r="B327" s="14" t="s">
        <v>341</v>
      </c>
      <c r="C327" s="14" t="s">
        <v>55</v>
      </c>
      <c r="D327" s="14">
        <v>0</v>
      </c>
      <c r="E327" s="14">
        <v>0</v>
      </c>
      <c r="F327" s="14">
        <v>1356.93</v>
      </c>
      <c r="G327" s="14">
        <v>0</v>
      </c>
      <c r="H327" s="28">
        <v>43070</v>
      </c>
      <c r="I327" s="28">
        <v>43099</v>
      </c>
      <c r="J327" s="14">
        <f t="shared" si="5"/>
        <v>29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8"/>
      <c r="U327" s="8"/>
      <c r="V327" s="8"/>
      <c r="W327" s="8"/>
      <c r="X327" s="8"/>
    </row>
    <row r="328" spans="1:24" ht="15.75" customHeight="1" x14ac:dyDescent="0.2">
      <c r="A328" s="14">
        <v>326</v>
      </c>
      <c r="B328" s="14" t="s">
        <v>341</v>
      </c>
      <c r="C328" s="14" t="s">
        <v>192</v>
      </c>
      <c r="D328" s="14">
        <v>0</v>
      </c>
      <c r="E328" s="14">
        <v>0</v>
      </c>
      <c r="F328" s="14">
        <v>0</v>
      </c>
      <c r="G328" s="14">
        <v>10.93</v>
      </c>
      <c r="H328" s="28">
        <v>43080</v>
      </c>
      <c r="I328" s="28">
        <v>43097</v>
      </c>
      <c r="J328" s="14">
        <f t="shared" si="5"/>
        <v>17</v>
      </c>
      <c r="K328" s="12"/>
      <c r="L328" s="12"/>
      <c r="M328" s="12"/>
      <c r="N328" s="12"/>
      <c r="O328" s="12"/>
      <c r="P328" s="12"/>
      <c r="Q328" s="12"/>
      <c r="R328" s="12"/>
      <c r="S328" s="12"/>
      <c r="T328" s="8"/>
      <c r="U328" s="8"/>
      <c r="V328" s="8"/>
      <c r="W328" s="8"/>
      <c r="X328" s="8"/>
    </row>
    <row r="329" spans="1:24" ht="15.75" customHeight="1" x14ac:dyDescent="0.2">
      <c r="A329" s="14">
        <v>327</v>
      </c>
      <c r="B329" s="14" t="s">
        <v>342</v>
      </c>
      <c r="C329" s="14" t="s">
        <v>162</v>
      </c>
      <c r="D329" s="14">
        <v>0</v>
      </c>
      <c r="E329" s="14">
        <v>1472.29</v>
      </c>
      <c r="F329" s="14">
        <v>0</v>
      </c>
      <c r="G329" s="14">
        <v>0</v>
      </c>
      <c r="H329" s="28">
        <v>43070</v>
      </c>
      <c r="I329" s="28">
        <v>43094</v>
      </c>
      <c r="J329" s="14">
        <f t="shared" si="5"/>
        <v>24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8"/>
      <c r="U329" s="8"/>
      <c r="V329" s="8"/>
      <c r="W329" s="8"/>
      <c r="X329" s="8"/>
    </row>
    <row r="330" spans="1:24" ht="15.75" customHeight="1" x14ac:dyDescent="0.2">
      <c r="A330" s="14">
        <v>328</v>
      </c>
      <c r="B330" s="14" t="s">
        <v>342</v>
      </c>
      <c r="C330" s="14" t="s">
        <v>343</v>
      </c>
      <c r="D330" s="14">
        <v>0</v>
      </c>
      <c r="E330" s="14">
        <v>0</v>
      </c>
      <c r="F330" s="14">
        <v>0</v>
      </c>
      <c r="G330" s="14">
        <v>10.26</v>
      </c>
      <c r="H330" s="28">
        <v>43083</v>
      </c>
      <c r="I330" s="28">
        <v>43083</v>
      </c>
      <c r="J330" s="14">
        <f t="shared" si="5"/>
        <v>0</v>
      </c>
      <c r="K330" s="12"/>
      <c r="L330" s="12"/>
      <c r="M330" s="12"/>
      <c r="N330" s="12"/>
      <c r="O330" s="12"/>
      <c r="P330" s="12"/>
      <c r="Q330" s="12"/>
      <c r="R330" s="12"/>
      <c r="S330" s="12"/>
      <c r="T330" s="8"/>
      <c r="U330" s="8"/>
      <c r="V330" s="8"/>
      <c r="W330" s="8"/>
      <c r="X330" s="8"/>
    </row>
    <row r="331" spans="1:24" ht="15.75" customHeight="1" x14ac:dyDescent="0.2">
      <c r="A331" s="14">
        <v>329</v>
      </c>
      <c r="B331" s="14" t="s">
        <v>344</v>
      </c>
      <c r="C331" s="14" t="s">
        <v>38</v>
      </c>
      <c r="D331" s="14">
        <v>0</v>
      </c>
      <c r="E331" s="14">
        <v>0</v>
      </c>
      <c r="F331" s="14">
        <v>1506.3</v>
      </c>
      <c r="G331" s="14">
        <v>0</v>
      </c>
      <c r="H331" s="28">
        <v>43070</v>
      </c>
      <c r="I331" s="28">
        <v>43092</v>
      </c>
      <c r="J331" s="14">
        <f t="shared" si="5"/>
        <v>22</v>
      </c>
      <c r="K331" s="12"/>
      <c r="L331" s="12"/>
      <c r="M331" s="12"/>
      <c r="N331" s="12"/>
      <c r="O331" s="12"/>
      <c r="P331" s="12"/>
      <c r="Q331" s="12"/>
      <c r="R331" s="12"/>
      <c r="S331" s="12"/>
      <c r="T331" s="8"/>
      <c r="U331" s="8"/>
      <c r="V331" s="8"/>
      <c r="W331" s="8"/>
      <c r="X331" s="8"/>
    </row>
    <row r="332" spans="1:24" ht="15.75" customHeight="1" x14ac:dyDescent="0.2">
      <c r="A332" s="14">
        <v>330</v>
      </c>
      <c r="B332" s="14" t="s">
        <v>344</v>
      </c>
      <c r="C332" s="14" t="s">
        <v>36</v>
      </c>
      <c r="D332" s="14">
        <v>0</v>
      </c>
      <c r="E332" s="14">
        <v>0</v>
      </c>
      <c r="F332" s="14">
        <v>0</v>
      </c>
      <c r="G332" s="14">
        <v>9.7200000000000006</v>
      </c>
      <c r="H332" s="28">
        <v>43098</v>
      </c>
      <c r="I332" s="28">
        <v>43099</v>
      </c>
      <c r="J332" s="14">
        <f t="shared" si="5"/>
        <v>1</v>
      </c>
      <c r="K332" s="12"/>
      <c r="L332" s="12"/>
      <c r="M332" s="12"/>
      <c r="N332" s="12"/>
      <c r="O332" s="12"/>
      <c r="P332" s="12"/>
      <c r="Q332" s="12"/>
      <c r="R332" s="12"/>
      <c r="S332" s="12"/>
      <c r="T332" s="8"/>
      <c r="U332" s="8"/>
      <c r="V332" s="8"/>
      <c r="W332" s="8"/>
      <c r="X332" s="8"/>
    </row>
    <row r="333" spans="1:24" ht="15.75" customHeight="1" x14ac:dyDescent="0.2">
      <c r="A333" s="14">
        <v>331</v>
      </c>
      <c r="B333" s="14" t="s">
        <v>345</v>
      </c>
      <c r="C333" s="14" t="s">
        <v>55</v>
      </c>
      <c r="D333" s="14">
        <v>0</v>
      </c>
      <c r="E333" s="14">
        <v>0</v>
      </c>
      <c r="F333" s="14">
        <v>1561.1</v>
      </c>
      <c r="G333" s="14">
        <v>0</v>
      </c>
      <c r="H333" s="28">
        <v>43070</v>
      </c>
      <c r="I333" s="28">
        <v>43099</v>
      </c>
      <c r="J333" s="14">
        <f t="shared" si="5"/>
        <v>29</v>
      </c>
      <c r="K333" s="12"/>
      <c r="L333" s="12"/>
      <c r="M333" s="12"/>
      <c r="N333" s="12"/>
      <c r="O333" s="12"/>
      <c r="P333" s="12"/>
      <c r="Q333" s="12"/>
      <c r="R333" s="12"/>
      <c r="S333" s="12"/>
      <c r="T333" s="8"/>
      <c r="U333" s="8"/>
      <c r="V333" s="8"/>
      <c r="W333" s="8"/>
      <c r="X333" s="8"/>
    </row>
    <row r="334" spans="1:24" ht="15.75" customHeight="1" x14ac:dyDescent="0.2">
      <c r="A334" s="14">
        <v>332</v>
      </c>
      <c r="B334" s="14" t="s">
        <v>345</v>
      </c>
      <c r="C334" s="14" t="s">
        <v>261</v>
      </c>
      <c r="D334" s="14">
        <v>0</v>
      </c>
      <c r="E334" s="14">
        <v>0</v>
      </c>
      <c r="F334" s="14">
        <v>8.86</v>
      </c>
      <c r="G334" s="14">
        <v>0</v>
      </c>
      <c r="H334" s="28">
        <v>43091</v>
      </c>
      <c r="I334" s="28">
        <v>43098</v>
      </c>
      <c r="J334" s="14">
        <f t="shared" si="5"/>
        <v>7</v>
      </c>
      <c r="K334" s="12"/>
      <c r="L334" s="12"/>
      <c r="M334" s="12"/>
      <c r="N334" s="12"/>
      <c r="O334" s="12"/>
      <c r="P334" s="12"/>
      <c r="Q334" s="12"/>
      <c r="R334" s="12"/>
      <c r="S334" s="12"/>
      <c r="T334" s="8"/>
      <c r="U334" s="8"/>
      <c r="V334" s="8"/>
      <c r="W334" s="8"/>
      <c r="X334" s="8"/>
    </row>
    <row r="335" spans="1:24" ht="15.75" customHeight="1" x14ac:dyDescent="0.2">
      <c r="A335" s="14">
        <v>333</v>
      </c>
      <c r="B335" s="14" t="s">
        <v>346</v>
      </c>
      <c r="C335" s="14" t="s">
        <v>347</v>
      </c>
      <c r="D335" s="14">
        <v>0</v>
      </c>
      <c r="E335" s="14">
        <v>875.59</v>
      </c>
      <c r="F335" s="14">
        <v>686.3</v>
      </c>
      <c r="G335" s="14">
        <v>0</v>
      </c>
      <c r="H335" s="28">
        <v>43071</v>
      </c>
      <c r="I335" s="28">
        <v>43093</v>
      </c>
      <c r="J335" s="14">
        <f t="shared" si="5"/>
        <v>22</v>
      </c>
      <c r="K335" s="12"/>
      <c r="L335" s="12"/>
      <c r="M335" s="12"/>
      <c r="N335" s="12"/>
      <c r="O335" s="12"/>
      <c r="P335" s="12"/>
      <c r="Q335" s="12"/>
      <c r="R335" s="12"/>
      <c r="S335" s="12"/>
      <c r="T335" s="8"/>
      <c r="U335" s="8"/>
      <c r="V335" s="8"/>
      <c r="W335" s="8"/>
      <c r="X335" s="8"/>
    </row>
    <row r="336" spans="1:24" ht="15.75" customHeight="1" x14ac:dyDescent="0.2">
      <c r="A336" s="14">
        <v>334</v>
      </c>
      <c r="B336" s="14" t="s">
        <v>346</v>
      </c>
      <c r="C336" s="14" t="s">
        <v>348</v>
      </c>
      <c r="D336" s="14">
        <v>0</v>
      </c>
      <c r="E336" s="14">
        <v>0</v>
      </c>
      <c r="F336" s="14">
        <v>8.5500000000000007</v>
      </c>
      <c r="G336" s="14">
        <v>0</v>
      </c>
      <c r="H336" s="28">
        <v>43097</v>
      </c>
      <c r="I336" s="28">
        <v>43097</v>
      </c>
      <c r="J336" s="14">
        <f t="shared" si="5"/>
        <v>0</v>
      </c>
      <c r="K336" s="12"/>
      <c r="L336" s="12"/>
      <c r="M336" s="12"/>
      <c r="N336" s="12"/>
      <c r="O336" s="12"/>
      <c r="P336" s="12"/>
      <c r="Q336" s="12"/>
      <c r="R336" s="12"/>
      <c r="S336" s="12"/>
      <c r="T336" s="8"/>
      <c r="U336" s="8"/>
      <c r="V336" s="8"/>
      <c r="W336" s="8"/>
      <c r="X336" s="8"/>
    </row>
    <row r="337" spans="1:24" ht="15.75" customHeight="1" x14ac:dyDescent="0.2">
      <c r="A337" s="14">
        <v>335</v>
      </c>
      <c r="B337" s="14" t="s">
        <v>349</v>
      </c>
      <c r="C337" s="14" t="s">
        <v>350</v>
      </c>
      <c r="D337" s="14">
        <v>0</v>
      </c>
      <c r="E337" s="14">
        <v>0</v>
      </c>
      <c r="F337" s="14">
        <v>0</v>
      </c>
      <c r="G337" s="14">
        <v>8.15</v>
      </c>
      <c r="H337" s="28">
        <v>43094</v>
      </c>
      <c r="I337" s="28">
        <v>43097</v>
      </c>
      <c r="J337" s="14">
        <f t="shared" si="5"/>
        <v>3</v>
      </c>
      <c r="K337" s="12"/>
      <c r="L337" s="12"/>
      <c r="M337" s="12"/>
      <c r="N337" s="12"/>
      <c r="O337" s="12"/>
      <c r="P337" s="12"/>
      <c r="Q337" s="12"/>
      <c r="R337" s="12"/>
      <c r="S337" s="12"/>
      <c r="T337" s="8"/>
      <c r="U337" s="8"/>
      <c r="V337" s="8"/>
      <c r="W337" s="8"/>
      <c r="X337" s="8"/>
    </row>
    <row r="338" spans="1:24" ht="15.75" customHeight="1" x14ac:dyDescent="0.2">
      <c r="A338" s="14">
        <v>336</v>
      </c>
      <c r="B338" s="14" t="s">
        <v>349</v>
      </c>
      <c r="C338" s="14" t="s">
        <v>351</v>
      </c>
      <c r="D338" s="14">
        <v>0</v>
      </c>
      <c r="E338" s="14">
        <v>0</v>
      </c>
      <c r="F338" s="14">
        <v>0</v>
      </c>
      <c r="G338" s="14">
        <v>8.07</v>
      </c>
      <c r="H338" s="28">
        <v>43071</v>
      </c>
      <c r="I338" s="28">
        <v>43080</v>
      </c>
      <c r="J338" s="14">
        <f t="shared" si="5"/>
        <v>9</v>
      </c>
      <c r="K338" s="12"/>
      <c r="L338" s="12"/>
      <c r="M338" s="12"/>
      <c r="N338" s="12"/>
      <c r="O338" s="12"/>
      <c r="P338" s="12"/>
      <c r="Q338" s="12"/>
      <c r="R338" s="12"/>
      <c r="S338" s="12"/>
      <c r="T338" s="8"/>
      <c r="U338" s="8"/>
      <c r="V338" s="8"/>
      <c r="W338" s="8"/>
      <c r="X338" s="8"/>
    </row>
    <row r="339" spans="1:24" ht="15.75" customHeight="1" x14ac:dyDescent="0.2">
      <c r="A339" s="14">
        <v>337</v>
      </c>
      <c r="B339" s="14" t="s">
        <v>352</v>
      </c>
      <c r="C339" s="14" t="s">
        <v>353</v>
      </c>
      <c r="D339" s="14">
        <v>0</v>
      </c>
      <c r="E339" s="14">
        <v>0</v>
      </c>
      <c r="F339" s="14">
        <v>0</v>
      </c>
      <c r="G339" s="14">
        <v>7.78</v>
      </c>
      <c r="H339" s="28">
        <v>43075</v>
      </c>
      <c r="I339" s="28">
        <v>43091</v>
      </c>
      <c r="J339" s="14">
        <f t="shared" si="5"/>
        <v>16</v>
      </c>
      <c r="K339" s="12"/>
      <c r="L339" s="12"/>
      <c r="M339" s="12"/>
      <c r="N339" s="12"/>
      <c r="O339" s="12"/>
      <c r="P339" s="12"/>
      <c r="Q339" s="12"/>
      <c r="R339" s="12"/>
      <c r="S339" s="12"/>
      <c r="T339" s="8"/>
      <c r="U339" s="8"/>
      <c r="V339" s="8"/>
      <c r="W339" s="8"/>
      <c r="X339" s="8"/>
    </row>
    <row r="340" spans="1:24" ht="15.75" customHeight="1" x14ac:dyDescent="0.2">
      <c r="A340" s="14">
        <v>338</v>
      </c>
      <c r="B340" s="14" t="s">
        <v>352</v>
      </c>
      <c r="C340" s="14" t="s">
        <v>201</v>
      </c>
      <c r="D340" s="14">
        <v>0</v>
      </c>
      <c r="E340" s="14">
        <v>0</v>
      </c>
      <c r="F340" s="14">
        <v>0</v>
      </c>
      <c r="G340" s="14">
        <v>7.78</v>
      </c>
      <c r="H340" s="28">
        <v>43081</v>
      </c>
      <c r="I340" s="28">
        <v>43099</v>
      </c>
      <c r="J340" s="14">
        <f t="shared" si="5"/>
        <v>18</v>
      </c>
      <c r="K340" s="12"/>
      <c r="L340" s="12"/>
      <c r="M340" s="12"/>
      <c r="N340" s="12"/>
      <c r="O340" s="12"/>
      <c r="P340" s="12"/>
      <c r="Q340" s="12"/>
      <c r="R340" s="12"/>
      <c r="S340" s="12"/>
      <c r="T340" s="8"/>
      <c r="U340" s="8"/>
      <c r="V340" s="8"/>
      <c r="W340" s="8"/>
      <c r="X340" s="8"/>
    </row>
    <row r="341" spans="1:24" ht="15.75" customHeight="1" x14ac:dyDescent="0.2">
      <c r="A341" s="14">
        <v>339</v>
      </c>
      <c r="B341" s="14" t="s">
        <v>354</v>
      </c>
      <c r="C341" s="14" t="s">
        <v>355</v>
      </c>
      <c r="D341" s="14">
        <v>0</v>
      </c>
      <c r="E341" s="14">
        <v>0</v>
      </c>
      <c r="F341" s="14">
        <v>0</v>
      </c>
      <c r="G341" s="14">
        <v>7.51</v>
      </c>
      <c r="H341" s="28">
        <v>43088</v>
      </c>
      <c r="I341" s="28">
        <v>43095</v>
      </c>
      <c r="J341" s="14">
        <f t="shared" si="5"/>
        <v>7</v>
      </c>
      <c r="K341" s="12"/>
      <c r="L341" s="12"/>
      <c r="M341" s="12"/>
      <c r="N341" s="12"/>
      <c r="O341" s="12"/>
      <c r="P341" s="12"/>
      <c r="Q341" s="12"/>
      <c r="R341" s="12"/>
      <c r="S341" s="12"/>
      <c r="T341" s="8"/>
      <c r="U341" s="8"/>
      <c r="V341" s="8"/>
      <c r="W341" s="8"/>
      <c r="X341" s="8"/>
    </row>
    <row r="342" spans="1:24" ht="15.75" customHeight="1" x14ac:dyDescent="0.2">
      <c r="A342" s="14">
        <v>340</v>
      </c>
      <c r="B342" s="14" t="s">
        <v>354</v>
      </c>
      <c r="C342" s="14" t="s">
        <v>356</v>
      </c>
      <c r="D342" s="14">
        <v>0</v>
      </c>
      <c r="E342" s="14">
        <v>0</v>
      </c>
      <c r="F342" s="14">
        <v>0</v>
      </c>
      <c r="G342" s="14">
        <v>7.19</v>
      </c>
      <c r="H342" s="28">
        <v>43087</v>
      </c>
      <c r="I342" s="28">
        <v>43097</v>
      </c>
      <c r="J342" s="14">
        <f t="shared" si="5"/>
        <v>10</v>
      </c>
      <c r="K342" s="12"/>
      <c r="L342" s="12"/>
      <c r="M342" s="12"/>
      <c r="N342" s="12"/>
      <c r="O342" s="12"/>
      <c r="P342" s="12"/>
      <c r="Q342" s="12"/>
      <c r="R342" s="12"/>
      <c r="S342" s="12"/>
      <c r="T342" s="8"/>
      <c r="U342" s="8"/>
      <c r="V342" s="8"/>
      <c r="W342" s="8"/>
      <c r="X342" s="8"/>
    </row>
    <row r="343" spans="1:24" ht="15.75" customHeight="1" x14ac:dyDescent="0.2">
      <c r="A343" s="14">
        <v>341</v>
      </c>
      <c r="B343" s="14" t="s">
        <v>357</v>
      </c>
      <c r="C343" s="14" t="s">
        <v>358</v>
      </c>
      <c r="D343" s="14">
        <v>0</v>
      </c>
      <c r="E343" s="14">
        <v>0</v>
      </c>
      <c r="F343" s="14">
        <v>0</v>
      </c>
      <c r="G343" s="14">
        <v>6.89</v>
      </c>
      <c r="H343" s="28">
        <v>43075</v>
      </c>
      <c r="I343" s="28">
        <v>43087</v>
      </c>
      <c r="J343" s="14">
        <f t="shared" si="5"/>
        <v>12</v>
      </c>
      <c r="K343" s="12"/>
      <c r="L343" s="12"/>
      <c r="M343" s="12"/>
      <c r="N343" s="12"/>
      <c r="O343" s="12"/>
      <c r="P343" s="12"/>
      <c r="Q343" s="12"/>
      <c r="R343" s="12"/>
      <c r="S343" s="12"/>
      <c r="T343" s="8"/>
      <c r="U343" s="8"/>
      <c r="V343" s="8"/>
      <c r="W343" s="8"/>
      <c r="X343" s="8"/>
    </row>
    <row r="344" spans="1:24" ht="15.75" customHeight="1" x14ac:dyDescent="0.2">
      <c r="A344" s="14">
        <v>342</v>
      </c>
      <c r="B344" s="14" t="s">
        <v>357</v>
      </c>
      <c r="C344" s="14" t="s">
        <v>217</v>
      </c>
      <c r="D344" s="14">
        <v>0</v>
      </c>
      <c r="E344" s="14">
        <v>22.16</v>
      </c>
      <c r="F344" s="14">
        <v>1566.32</v>
      </c>
      <c r="G344" s="14">
        <v>0</v>
      </c>
      <c r="H344" s="28">
        <v>43088</v>
      </c>
      <c r="I344" s="28">
        <v>43100</v>
      </c>
      <c r="J344" s="14">
        <f t="shared" si="5"/>
        <v>12</v>
      </c>
      <c r="K344" s="12"/>
      <c r="L344" s="12"/>
      <c r="M344" s="12"/>
      <c r="N344" s="12"/>
      <c r="O344" s="12"/>
      <c r="P344" s="12"/>
      <c r="Q344" s="12"/>
      <c r="R344" s="12"/>
      <c r="S344" s="12"/>
      <c r="T344" s="8"/>
      <c r="U344" s="8"/>
      <c r="V344" s="8"/>
      <c r="W344" s="8"/>
      <c r="X344" s="8"/>
    </row>
    <row r="345" spans="1:24" ht="15.75" customHeight="1" x14ac:dyDescent="0.2">
      <c r="A345" s="14">
        <v>343</v>
      </c>
      <c r="B345" s="14" t="s">
        <v>359</v>
      </c>
      <c r="C345" s="14" t="s">
        <v>222</v>
      </c>
      <c r="D345" s="14">
        <v>0</v>
      </c>
      <c r="E345" s="14">
        <v>1268.3499999999999</v>
      </c>
      <c r="F345" s="14">
        <v>391.21</v>
      </c>
      <c r="G345" s="14">
        <v>0</v>
      </c>
      <c r="H345" s="28">
        <v>43070</v>
      </c>
      <c r="I345" s="28">
        <v>43098</v>
      </c>
      <c r="J345" s="14">
        <f t="shared" si="5"/>
        <v>28</v>
      </c>
      <c r="K345" s="12"/>
      <c r="L345" s="12"/>
      <c r="M345" s="12"/>
      <c r="N345" s="12"/>
      <c r="O345" s="12"/>
      <c r="P345" s="12"/>
      <c r="Q345" s="12"/>
      <c r="R345" s="12"/>
      <c r="S345" s="12"/>
      <c r="T345" s="8"/>
      <c r="U345" s="8"/>
      <c r="V345" s="8"/>
      <c r="W345" s="8"/>
      <c r="X345" s="8"/>
    </row>
    <row r="346" spans="1:24" ht="15.75" customHeight="1" x14ac:dyDescent="0.2">
      <c r="A346" s="14">
        <v>344</v>
      </c>
      <c r="B346" s="14" t="s">
        <v>359</v>
      </c>
      <c r="C346" s="14" t="s">
        <v>222</v>
      </c>
      <c r="D346" s="14">
        <v>0</v>
      </c>
      <c r="E346" s="14">
        <v>0</v>
      </c>
      <c r="F346" s="14">
        <v>0</v>
      </c>
      <c r="G346" s="14">
        <v>6.54</v>
      </c>
      <c r="H346" s="28">
        <v>43070</v>
      </c>
      <c r="I346" s="28">
        <v>43098</v>
      </c>
      <c r="J346" s="14">
        <f t="shared" si="5"/>
        <v>28</v>
      </c>
      <c r="K346" s="12"/>
      <c r="L346" s="12"/>
      <c r="M346" s="12"/>
      <c r="N346" s="12"/>
      <c r="O346" s="12"/>
      <c r="P346" s="12"/>
      <c r="Q346" s="12"/>
      <c r="R346" s="12"/>
      <c r="S346" s="12"/>
      <c r="T346" s="8"/>
      <c r="U346" s="8"/>
      <c r="V346" s="8"/>
      <c r="W346" s="8"/>
      <c r="X346" s="8"/>
    </row>
    <row r="347" spans="1:24" ht="15.75" customHeight="1" x14ac:dyDescent="0.2">
      <c r="A347" s="14">
        <v>345</v>
      </c>
      <c r="B347" s="14" t="s">
        <v>360</v>
      </c>
      <c r="C347" s="14" t="s">
        <v>361</v>
      </c>
      <c r="D347" s="14">
        <v>0</v>
      </c>
      <c r="E347" s="14">
        <v>0</v>
      </c>
      <c r="F347" s="14">
        <v>0</v>
      </c>
      <c r="G347" s="14">
        <v>5.92</v>
      </c>
      <c r="H347" s="28">
        <v>43096</v>
      </c>
      <c r="I347" s="28">
        <v>43096</v>
      </c>
      <c r="J347" s="14">
        <f t="shared" si="5"/>
        <v>0</v>
      </c>
      <c r="K347" s="12"/>
      <c r="L347" s="12"/>
      <c r="M347" s="12"/>
      <c r="N347" s="12"/>
      <c r="O347" s="12"/>
      <c r="P347" s="12"/>
      <c r="Q347" s="12"/>
      <c r="R347" s="12"/>
      <c r="S347" s="12"/>
      <c r="T347" s="8"/>
      <c r="U347" s="8"/>
      <c r="V347" s="8"/>
      <c r="W347" s="8"/>
      <c r="X347" s="8"/>
    </row>
    <row r="348" spans="1:24" ht="15.75" customHeight="1" x14ac:dyDescent="0.2">
      <c r="A348" s="14">
        <v>346</v>
      </c>
      <c r="B348" s="14" t="s">
        <v>360</v>
      </c>
      <c r="C348" s="14" t="s">
        <v>172</v>
      </c>
      <c r="D348" s="14">
        <v>0</v>
      </c>
      <c r="E348" s="14">
        <v>0</v>
      </c>
      <c r="F348" s="14">
        <v>5.84</v>
      </c>
      <c r="G348" s="14">
        <v>0</v>
      </c>
      <c r="H348" s="28">
        <v>43091</v>
      </c>
      <c r="I348" s="28">
        <v>43099</v>
      </c>
      <c r="J348" s="14">
        <f t="shared" si="5"/>
        <v>8</v>
      </c>
      <c r="K348" s="12"/>
      <c r="L348" s="12"/>
      <c r="M348" s="12"/>
      <c r="N348" s="12"/>
      <c r="O348" s="12"/>
      <c r="P348" s="12"/>
      <c r="Q348" s="12"/>
      <c r="R348" s="12"/>
      <c r="S348" s="12"/>
      <c r="T348" s="8"/>
      <c r="U348" s="8"/>
      <c r="V348" s="8"/>
      <c r="W348" s="8"/>
      <c r="X348" s="8"/>
    </row>
    <row r="349" spans="1:24" ht="15.75" customHeight="1" x14ac:dyDescent="0.2">
      <c r="A349" s="14">
        <v>347</v>
      </c>
      <c r="B349" s="14" t="s">
        <v>362</v>
      </c>
      <c r="C349" s="14" t="s">
        <v>363</v>
      </c>
      <c r="D349" s="14">
        <v>0</v>
      </c>
      <c r="E349" s="14">
        <v>0</v>
      </c>
      <c r="F349" s="14">
        <v>5.78</v>
      </c>
      <c r="G349" s="14">
        <v>0</v>
      </c>
      <c r="H349" s="28">
        <v>43091</v>
      </c>
      <c r="I349" s="28">
        <v>43092</v>
      </c>
      <c r="J349" s="14">
        <f t="shared" si="5"/>
        <v>1</v>
      </c>
      <c r="K349" s="12"/>
      <c r="L349" s="12"/>
      <c r="M349" s="12"/>
      <c r="N349" s="12"/>
      <c r="O349" s="12"/>
      <c r="P349" s="12"/>
      <c r="Q349" s="12"/>
      <c r="R349" s="12"/>
      <c r="S349" s="12"/>
      <c r="T349" s="8"/>
      <c r="U349" s="8"/>
      <c r="V349" s="8"/>
      <c r="W349" s="8"/>
      <c r="X349" s="8"/>
    </row>
    <row r="350" spans="1:24" ht="15.75" customHeight="1" x14ac:dyDescent="0.2">
      <c r="A350" s="14">
        <v>348</v>
      </c>
      <c r="B350" s="14" t="s">
        <v>362</v>
      </c>
      <c r="C350" s="14" t="s">
        <v>364</v>
      </c>
      <c r="D350" s="14">
        <v>0</v>
      </c>
      <c r="E350" s="14">
        <v>0</v>
      </c>
      <c r="F350" s="14">
        <v>0</v>
      </c>
      <c r="G350" s="14">
        <v>5.61</v>
      </c>
      <c r="H350" s="28">
        <v>43073</v>
      </c>
      <c r="I350" s="28">
        <v>43100</v>
      </c>
      <c r="J350" s="14">
        <f t="shared" si="5"/>
        <v>27</v>
      </c>
      <c r="K350" s="12"/>
      <c r="L350" s="12"/>
      <c r="M350" s="12"/>
      <c r="N350" s="12"/>
      <c r="O350" s="12"/>
      <c r="P350" s="12"/>
      <c r="Q350" s="12"/>
      <c r="R350" s="12"/>
      <c r="S350" s="12"/>
      <c r="T350" s="8"/>
      <c r="U350" s="8"/>
      <c r="V350" s="8"/>
      <c r="W350" s="8"/>
      <c r="X350" s="8"/>
    </row>
    <row r="351" spans="1:24" ht="15.75" customHeight="1" x14ac:dyDescent="0.2">
      <c r="A351" s="14">
        <v>349</v>
      </c>
      <c r="B351" s="14" t="s">
        <v>365</v>
      </c>
      <c r="C351" s="14" t="s">
        <v>366</v>
      </c>
      <c r="D351" s="14">
        <v>0</v>
      </c>
      <c r="E351" s="14">
        <v>0</v>
      </c>
      <c r="F351" s="14">
        <v>0</v>
      </c>
      <c r="G351" s="14">
        <v>5.33</v>
      </c>
      <c r="H351" s="28">
        <v>43092</v>
      </c>
      <c r="I351" s="28">
        <v>43093</v>
      </c>
      <c r="J351" s="14">
        <f t="shared" si="5"/>
        <v>1</v>
      </c>
      <c r="K351" s="12"/>
      <c r="L351" s="12"/>
      <c r="M351" s="12"/>
      <c r="N351" s="12"/>
      <c r="O351" s="12"/>
      <c r="P351" s="12"/>
      <c r="Q351" s="12"/>
      <c r="R351" s="12"/>
      <c r="S351" s="12"/>
      <c r="T351" s="8"/>
      <c r="U351" s="8"/>
      <c r="V351" s="8"/>
      <c r="W351" s="8"/>
      <c r="X351" s="8"/>
    </row>
    <row r="352" spans="1:24" ht="15.75" customHeight="1" x14ac:dyDescent="0.2">
      <c r="A352" s="14">
        <v>350</v>
      </c>
      <c r="B352" s="14" t="s">
        <v>365</v>
      </c>
      <c r="C352" s="14" t="s">
        <v>34</v>
      </c>
      <c r="D352" s="14">
        <v>0</v>
      </c>
      <c r="E352" s="14">
        <v>0</v>
      </c>
      <c r="F352" s="14">
        <v>0</v>
      </c>
      <c r="G352" s="14">
        <v>5.32</v>
      </c>
      <c r="H352" s="28">
        <v>43090</v>
      </c>
      <c r="I352" s="28">
        <v>43091</v>
      </c>
      <c r="J352" s="14">
        <f t="shared" si="5"/>
        <v>1</v>
      </c>
      <c r="K352" s="12"/>
      <c r="L352" s="12"/>
      <c r="M352" s="12"/>
      <c r="N352" s="12"/>
      <c r="O352" s="12"/>
      <c r="P352" s="12"/>
      <c r="Q352" s="12"/>
      <c r="R352" s="12"/>
      <c r="S352" s="12"/>
      <c r="T352" s="8"/>
      <c r="U352" s="8"/>
      <c r="V352" s="8"/>
      <c r="W352" s="8"/>
      <c r="X352" s="8"/>
    </row>
    <row r="353" spans="1:24" ht="15.75" customHeight="1" x14ac:dyDescent="0.2">
      <c r="A353" s="14">
        <v>351</v>
      </c>
      <c r="B353" s="14" t="s">
        <v>367</v>
      </c>
      <c r="C353" s="14" t="s">
        <v>368</v>
      </c>
      <c r="D353" s="14">
        <v>0</v>
      </c>
      <c r="E353" s="14">
        <v>0</v>
      </c>
      <c r="F353" s="14">
        <v>0</v>
      </c>
      <c r="G353" s="14">
        <v>5.31</v>
      </c>
      <c r="H353" s="28">
        <v>43081</v>
      </c>
      <c r="I353" s="28">
        <v>43090</v>
      </c>
      <c r="J353" s="14">
        <f t="shared" si="5"/>
        <v>9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8"/>
      <c r="U353" s="8"/>
      <c r="V353" s="8"/>
      <c r="W353" s="8"/>
      <c r="X353" s="8"/>
    </row>
    <row r="354" spans="1:24" ht="15.75" customHeight="1" x14ac:dyDescent="0.2">
      <c r="A354" s="14">
        <v>352</v>
      </c>
      <c r="B354" s="14" t="s">
        <v>367</v>
      </c>
      <c r="C354" s="14" t="s">
        <v>222</v>
      </c>
      <c r="D354" s="14">
        <v>0</v>
      </c>
      <c r="E354" s="14">
        <v>625.6</v>
      </c>
      <c r="F354" s="14">
        <v>1363.14</v>
      </c>
      <c r="G354" s="14">
        <v>0</v>
      </c>
      <c r="H354" s="28">
        <v>43070</v>
      </c>
      <c r="I354" s="28">
        <v>43098</v>
      </c>
      <c r="J354" s="14">
        <f t="shared" si="5"/>
        <v>28</v>
      </c>
      <c r="K354" s="12"/>
      <c r="L354" s="12"/>
      <c r="M354" s="12"/>
      <c r="N354" s="12"/>
      <c r="O354" s="12"/>
      <c r="P354" s="12"/>
      <c r="Q354" s="12"/>
      <c r="R354" s="12"/>
      <c r="S354" s="12"/>
      <c r="T354" s="8"/>
      <c r="U354" s="8"/>
      <c r="V354" s="8"/>
      <c r="W354" s="8"/>
      <c r="X354" s="8"/>
    </row>
    <row r="355" spans="1:24" ht="15.75" customHeight="1" x14ac:dyDescent="0.2">
      <c r="A355" s="14">
        <v>353</v>
      </c>
      <c r="B355" s="14" t="s">
        <v>369</v>
      </c>
      <c r="C355" s="14" t="s">
        <v>55</v>
      </c>
      <c r="D355" s="14">
        <v>0</v>
      </c>
      <c r="E355" s="14">
        <v>0</v>
      </c>
      <c r="F355" s="14">
        <v>0</v>
      </c>
      <c r="G355" s="14">
        <v>5</v>
      </c>
      <c r="H355" s="28">
        <v>43070</v>
      </c>
      <c r="I355" s="28">
        <v>43099</v>
      </c>
      <c r="J355" s="14">
        <f t="shared" si="5"/>
        <v>29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8"/>
      <c r="U355" s="8"/>
      <c r="V355" s="8"/>
      <c r="W355" s="8"/>
      <c r="X355" s="8"/>
    </row>
    <row r="356" spans="1:24" ht="15.75" customHeight="1" x14ac:dyDescent="0.2">
      <c r="A356" s="14">
        <v>354</v>
      </c>
      <c r="B356" s="14" t="s">
        <v>369</v>
      </c>
      <c r="C356" s="14" t="s">
        <v>169</v>
      </c>
      <c r="D356" s="14">
        <v>0</v>
      </c>
      <c r="E356" s="14">
        <v>0</v>
      </c>
      <c r="F356" s="14">
        <v>0</v>
      </c>
      <c r="G356" s="14">
        <v>4.8899999999999997</v>
      </c>
      <c r="H356" s="28">
        <v>43070</v>
      </c>
      <c r="I356" s="28">
        <v>43100</v>
      </c>
      <c r="J356" s="14">
        <f t="shared" si="5"/>
        <v>30</v>
      </c>
      <c r="K356" s="12"/>
      <c r="L356" s="12"/>
      <c r="M356" s="12"/>
      <c r="N356" s="12"/>
      <c r="O356" s="12"/>
      <c r="P356" s="12"/>
      <c r="Q356" s="12"/>
      <c r="R356" s="12"/>
      <c r="S356" s="12"/>
      <c r="T356" s="8"/>
      <c r="U356" s="8"/>
      <c r="V356" s="8"/>
      <c r="W356" s="8"/>
      <c r="X356" s="8"/>
    </row>
    <row r="357" spans="1:24" ht="15.75" customHeight="1" x14ac:dyDescent="0.2">
      <c r="A357" s="14">
        <v>355</v>
      </c>
      <c r="B357" s="14" t="s">
        <v>370</v>
      </c>
      <c r="C357" s="14" t="s">
        <v>231</v>
      </c>
      <c r="D357" s="14">
        <v>0</v>
      </c>
      <c r="E357" s="14">
        <v>0</v>
      </c>
      <c r="F357" s="14">
        <v>0</v>
      </c>
      <c r="G357" s="14">
        <v>4.67</v>
      </c>
      <c r="H357" s="28">
        <v>43080</v>
      </c>
      <c r="I357" s="28">
        <v>43098</v>
      </c>
      <c r="J357" s="14">
        <f t="shared" si="5"/>
        <v>18</v>
      </c>
      <c r="K357" s="12"/>
      <c r="L357" s="12"/>
      <c r="M357" s="12"/>
      <c r="N357" s="12"/>
      <c r="O357" s="12"/>
      <c r="P357" s="12"/>
      <c r="Q357" s="12"/>
      <c r="R357" s="12"/>
      <c r="S357" s="12"/>
      <c r="T357" s="8"/>
      <c r="U357" s="8"/>
      <c r="V357" s="8"/>
      <c r="W357" s="8"/>
      <c r="X357" s="8"/>
    </row>
    <row r="358" spans="1:24" ht="15.75" customHeight="1" x14ac:dyDescent="0.2">
      <c r="A358" s="14">
        <v>356</v>
      </c>
      <c r="B358" s="14" t="s">
        <v>370</v>
      </c>
      <c r="C358" s="14" t="s">
        <v>334</v>
      </c>
      <c r="D358" s="14">
        <v>0</v>
      </c>
      <c r="E358" s="14">
        <v>0</v>
      </c>
      <c r="F358" s="14">
        <v>0</v>
      </c>
      <c r="G358" s="14">
        <v>4.66</v>
      </c>
      <c r="H358" s="28">
        <v>43073</v>
      </c>
      <c r="I358" s="28">
        <v>43090</v>
      </c>
      <c r="J358" s="14">
        <f t="shared" si="5"/>
        <v>17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8"/>
      <c r="U358" s="8"/>
      <c r="V358" s="8"/>
      <c r="W358" s="8"/>
      <c r="X358" s="8"/>
    </row>
    <row r="359" spans="1:24" ht="15.75" customHeight="1" x14ac:dyDescent="0.2">
      <c r="A359" s="14">
        <v>357</v>
      </c>
      <c r="B359" s="14" t="s">
        <v>371</v>
      </c>
      <c r="C359" s="14" t="s">
        <v>372</v>
      </c>
      <c r="D359" s="14">
        <v>0</v>
      </c>
      <c r="E359" s="14">
        <v>0</v>
      </c>
      <c r="F359" s="14">
        <v>0</v>
      </c>
      <c r="G359" s="14">
        <v>4.3499999999999996</v>
      </c>
      <c r="H359" s="28">
        <v>43076</v>
      </c>
      <c r="I359" s="28">
        <v>43080</v>
      </c>
      <c r="J359" s="14">
        <f t="shared" si="5"/>
        <v>4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8"/>
      <c r="U359" s="8"/>
      <c r="V359" s="8"/>
      <c r="W359" s="8"/>
      <c r="X359" s="8"/>
    </row>
    <row r="360" spans="1:24" ht="15.75" customHeight="1" x14ac:dyDescent="0.2">
      <c r="A360" s="14">
        <v>358</v>
      </c>
      <c r="B360" s="14" t="s">
        <v>371</v>
      </c>
      <c r="C360" s="14" t="s">
        <v>373</v>
      </c>
      <c r="D360" s="14">
        <v>0</v>
      </c>
      <c r="E360" s="14">
        <v>0</v>
      </c>
      <c r="F360" s="14">
        <v>0</v>
      </c>
      <c r="G360" s="14">
        <v>4.3499999999999996</v>
      </c>
      <c r="H360" s="28">
        <v>43076</v>
      </c>
      <c r="I360" s="28">
        <v>43083</v>
      </c>
      <c r="J360" s="14">
        <f t="shared" si="5"/>
        <v>7</v>
      </c>
      <c r="K360" s="12"/>
      <c r="L360" s="12"/>
      <c r="M360" s="12"/>
      <c r="N360" s="12"/>
      <c r="O360" s="12"/>
      <c r="P360" s="12"/>
      <c r="Q360" s="12"/>
      <c r="R360" s="12"/>
      <c r="S360" s="12"/>
      <c r="T360" s="8"/>
      <c r="U360" s="8"/>
      <c r="V360" s="8"/>
      <c r="W360" s="8"/>
      <c r="X360" s="8"/>
    </row>
    <row r="361" spans="1:24" ht="15.75" customHeight="1" x14ac:dyDescent="0.2">
      <c r="A361" s="14">
        <v>359</v>
      </c>
      <c r="B361" s="14" t="s">
        <v>374</v>
      </c>
      <c r="C361" s="14" t="s">
        <v>220</v>
      </c>
      <c r="D361" s="14">
        <v>0</v>
      </c>
      <c r="E361" s="14">
        <v>0</v>
      </c>
      <c r="F361" s="14">
        <v>0</v>
      </c>
      <c r="G361" s="14">
        <v>4.3499999999999996</v>
      </c>
      <c r="H361" s="28">
        <v>43073</v>
      </c>
      <c r="I361" s="28">
        <v>43076</v>
      </c>
      <c r="J361" s="14">
        <f t="shared" si="5"/>
        <v>3</v>
      </c>
      <c r="K361" s="12"/>
      <c r="L361" s="12"/>
      <c r="M361" s="12"/>
      <c r="N361" s="12"/>
      <c r="O361" s="12"/>
      <c r="P361" s="12"/>
      <c r="Q361" s="12"/>
      <c r="R361" s="12"/>
      <c r="S361" s="12"/>
      <c r="T361" s="8"/>
      <c r="U361" s="8"/>
      <c r="V361" s="8"/>
      <c r="W361" s="8"/>
      <c r="X361" s="8"/>
    </row>
    <row r="362" spans="1:24" ht="15.75" customHeight="1" x14ac:dyDescent="0.2">
      <c r="A362" s="14">
        <v>360</v>
      </c>
      <c r="B362" s="14" t="s">
        <v>374</v>
      </c>
      <c r="C362" s="14" t="s">
        <v>44</v>
      </c>
      <c r="D362" s="14">
        <v>0</v>
      </c>
      <c r="E362" s="14">
        <v>0</v>
      </c>
      <c r="F362" s="14">
        <v>0</v>
      </c>
      <c r="G362" s="14">
        <v>4.34</v>
      </c>
      <c r="H362" s="28">
        <v>43070</v>
      </c>
      <c r="I362" s="28">
        <v>43072</v>
      </c>
      <c r="J362" s="14">
        <f t="shared" si="5"/>
        <v>2</v>
      </c>
      <c r="K362" s="12"/>
      <c r="L362" s="12"/>
      <c r="M362" s="12"/>
      <c r="N362" s="12"/>
      <c r="O362" s="12"/>
      <c r="P362" s="12"/>
      <c r="Q362" s="12"/>
      <c r="R362" s="12"/>
      <c r="S362" s="12"/>
      <c r="T362" s="8"/>
      <c r="U362" s="8"/>
      <c r="V362" s="8"/>
      <c r="W362" s="8"/>
      <c r="X362" s="8"/>
    </row>
    <row r="363" spans="1:24" ht="15.75" customHeight="1" x14ac:dyDescent="0.2">
      <c r="A363" s="14">
        <v>361</v>
      </c>
      <c r="B363" s="14" t="s">
        <v>375</v>
      </c>
      <c r="C363" s="14" t="s">
        <v>169</v>
      </c>
      <c r="D363" s="14">
        <v>0</v>
      </c>
      <c r="E363" s="14">
        <v>0</v>
      </c>
      <c r="F363" s="14">
        <v>2071.8200000000002</v>
      </c>
      <c r="G363" s="14">
        <v>0</v>
      </c>
      <c r="H363" s="28">
        <v>43070</v>
      </c>
      <c r="I363" s="28">
        <v>43100</v>
      </c>
      <c r="J363" s="14">
        <f t="shared" si="5"/>
        <v>30</v>
      </c>
      <c r="K363" s="12"/>
      <c r="L363" s="12"/>
      <c r="M363" s="12"/>
      <c r="N363" s="12"/>
      <c r="O363" s="12"/>
      <c r="P363" s="12"/>
      <c r="Q363" s="12"/>
      <c r="R363" s="12"/>
      <c r="S363" s="12"/>
      <c r="T363" s="8"/>
      <c r="U363" s="8"/>
      <c r="V363" s="8"/>
      <c r="W363" s="8"/>
      <c r="X363" s="8"/>
    </row>
    <row r="364" spans="1:24" ht="15.75" customHeight="1" x14ac:dyDescent="0.2">
      <c r="A364" s="14">
        <v>362</v>
      </c>
      <c r="B364" s="14" t="s">
        <v>375</v>
      </c>
      <c r="C364" s="14" t="s">
        <v>376</v>
      </c>
      <c r="D364" s="14">
        <v>0</v>
      </c>
      <c r="E364" s="14">
        <v>0</v>
      </c>
      <c r="F364" s="14">
        <v>0</v>
      </c>
      <c r="G364" s="14">
        <v>4.08</v>
      </c>
      <c r="H364" s="28">
        <v>43099</v>
      </c>
      <c r="I364" s="28">
        <v>43099</v>
      </c>
      <c r="J364" s="14">
        <f t="shared" si="5"/>
        <v>0</v>
      </c>
      <c r="K364" s="12"/>
      <c r="L364" s="12"/>
      <c r="M364" s="12"/>
      <c r="N364" s="12"/>
      <c r="O364" s="12"/>
      <c r="P364" s="12"/>
      <c r="Q364" s="12"/>
      <c r="R364" s="12"/>
      <c r="S364" s="12"/>
      <c r="T364" s="8"/>
      <c r="U364" s="8"/>
      <c r="V364" s="8"/>
      <c r="W364" s="8"/>
      <c r="X364" s="8"/>
    </row>
    <row r="365" spans="1:24" ht="15.75" customHeight="1" x14ac:dyDescent="0.2">
      <c r="A365" s="14">
        <v>363</v>
      </c>
      <c r="B365" s="14" t="s">
        <v>377</v>
      </c>
      <c r="C365" s="14" t="s">
        <v>282</v>
      </c>
      <c r="D365" s="14">
        <v>0</v>
      </c>
      <c r="E365" s="14">
        <v>0</v>
      </c>
      <c r="F365" s="14">
        <v>0</v>
      </c>
      <c r="G365" s="14">
        <v>4.07</v>
      </c>
      <c r="H365" s="28">
        <v>43091</v>
      </c>
      <c r="I365" s="28">
        <v>43096</v>
      </c>
      <c r="J365" s="14">
        <f t="shared" si="5"/>
        <v>5</v>
      </c>
      <c r="K365" s="12"/>
      <c r="L365" s="12"/>
      <c r="M365" s="12"/>
      <c r="N365" s="12"/>
      <c r="O365" s="12"/>
      <c r="P365" s="12"/>
      <c r="Q365" s="12"/>
      <c r="R365" s="12"/>
      <c r="S365" s="12"/>
      <c r="T365" s="8"/>
      <c r="U365" s="8"/>
      <c r="V365" s="8"/>
      <c r="W365" s="8"/>
      <c r="X365" s="8"/>
    </row>
    <row r="366" spans="1:24" ht="15.75" customHeight="1" x14ac:dyDescent="0.2">
      <c r="A366" s="14">
        <v>364</v>
      </c>
      <c r="B366" s="14" t="s">
        <v>377</v>
      </c>
      <c r="C366" s="14" t="s">
        <v>378</v>
      </c>
      <c r="D366" s="14">
        <v>0</v>
      </c>
      <c r="E366" s="14">
        <v>0</v>
      </c>
      <c r="F366" s="14">
        <v>0</v>
      </c>
      <c r="G366" s="14">
        <v>4.0599999999999996</v>
      </c>
      <c r="H366" s="28">
        <v>43075</v>
      </c>
      <c r="I366" s="28">
        <v>43093</v>
      </c>
      <c r="J366" s="14">
        <f t="shared" si="5"/>
        <v>18</v>
      </c>
      <c r="K366" s="12"/>
      <c r="L366" s="12"/>
      <c r="M366" s="12"/>
      <c r="N366" s="12"/>
      <c r="O366" s="12"/>
      <c r="P366" s="12"/>
      <c r="Q366" s="12"/>
      <c r="R366" s="12"/>
      <c r="S366" s="12"/>
      <c r="T366" s="8"/>
      <c r="U366" s="8"/>
      <c r="V366" s="8"/>
      <c r="W366" s="8"/>
      <c r="X366" s="8"/>
    </row>
    <row r="367" spans="1:24" ht="15.75" customHeight="1" x14ac:dyDescent="0.2">
      <c r="A367" s="14">
        <v>365</v>
      </c>
      <c r="B367" s="14" t="s">
        <v>379</v>
      </c>
      <c r="C367" s="14" t="s">
        <v>265</v>
      </c>
      <c r="D367" s="14">
        <v>0</v>
      </c>
      <c r="E367" s="14">
        <v>0</v>
      </c>
      <c r="F367" s="14">
        <v>0</v>
      </c>
      <c r="G367" s="14">
        <v>4.05</v>
      </c>
      <c r="H367" s="28">
        <v>43074</v>
      </c>
      <c r="I367" s="28">
        <v>43097</v>
      </c>
      <c r="J367" s="14">
        <f t="shared" si="5"/>
        <v>23</v>
      </c>
      <c r="K367" s="12"/>
      <c r="L367" s="12"/>
      <c r="M367" s="12"/>
      <c r="N367" s="12"/>
      <c r="O367" s="12"/>
      <c r="P367" s="12"/>
      <c r="Q367" s="12"/>
      <c r="R367" s="12"/>
      <c r="S367" s="12"/>
      <c r="T367" s="8"/>
      <c r="U367" s="8"/>
      <c r="V367" s="8"/>
      <c r="W367" s="8"/>
      <c r="X367" s="8"/>
    </row>
    <row r="368" spans="1:24" ht="15.75" customHeight="1" x14ac:dyDescent="0.2">
      <c r="A368" s="14">
        <v>366</v>
      </c>
      <c r="B368" s="14" t="s">
        <v>379</v>
      </c>
      <c r="C368" s="14" t="s">
        <v>154</v>
      </c>
      <c r="D368" s="14">
        <v>0</v>
      </c>
      <c r="E368" s="14">
        <v>0</v>
      </c>
      <c r="F368" s="14">
        <v>3.89</v>
      </c>
      <c r="G368" s="14">
        <v>0</v>
      </c>
      <c r="H368" s="28">
        <v>43096</v>
      </c>
      <c r="I368" s="28">
        <v>43099</v>
      </c>
      <c r="J368" s="14">
        <f t="shared" si="5"/>
        <v>3</v>
      </c>
      <c r="K368" s="12"/>
      <c r="L368" s="12"/>
      <c r="M368" s="12"/>
      <c r="N368" s="12"/>
      <c r="O368" s="12"/>
      <c r="P368" s="12"/>
      <c r="Q368" s="12"/>
      <c r="R368" s="12"/>
      <c r="S368" s="12"/>
      <c r="T368" s="8"/>
      <c r="U368" s="8"/>
      <c r="V368" s="8"/>
      <c r="W368" s="8"/>
      <c r="X368" s="8"/>
    </row>
    <row r="369" spans="1:24" ht="15.75" customHeight="1" x14ac:dyDescent="0.2">
      <c r="A369" s="14">
        <v>367</v>
      </c>
      <c r="B369" s="14" t="s">
        <v>380</v>
      </c>
      <c r="C369" s="14" t="s">
        <v>282</v>
      </c>
      <c r="D369" s="14">
        <v>0</v>
      </c>
      <c r="E369" s="14">
        <v>0</v>
      </c>
      <c r="F369" s="14">
        <v>0</v>
      </c>
      <c r="G369" s="14">
        <v>3.76</v>
      </c>
      <c r="H369" s="28">
        <v>43091</v>
      </c>
      <c r="I369" s="28">
        <v>43096</v>
      </c>
      <c r="J369" s="14">
        <f t="shared" si="5"/>
        <v>5</v>
      </c>
      <c r="K369" s="12"/>
      <c r="L369" s="12"/>
      <c r="M369" s="12"/>
      <c r="N369" s="12"/>
      <c r="O369" s="12"/>
      <c r="P369" s="12"/>
      <c r="Q369" s="12"/>
      <c r="R369" s="12"/>
      <c r="S369" s="12"/>
      <c r="T369" s="8"/>
      <c r="U369" s="8"/>
      <c r="V369" s="8"/>
      <c r="W369" s="8"/>
      <c r="X369" s="8"/>
    </row>
    <row r="370" spans="1:24" ht="15.75" customHeight="1" x14ac:dyDescent="0.2">
      <c r="A370" s="14">
        <v>368</v>
      </c>
      <c r="B370" s="14" t="s">
        <v>380</v>
      </c>
      <c r="C370" s="14" t="s">
        <v>24</v>
      </c>
      <c r="D370" s="14">
        <v>0</v>
      </c>
      <c r="E370" s="14">
        <v>0</v>
      </c>
      <c r="F370" s="14">
        <v>0</v>
      </c>
      <c r="G370" s="14">
        <v>3.72</v>
      </c>
      <c r="H370" s="28">
        <v>43070</v>
      </c>
      <c r="I370" s="28">
        <v>43070</v>
      </c>
      <c r="J370" s="14">
        <f t="shared" si="5"/>
        <v>0</v>
      </c>
      <c r="K370" s="12"/>
      <c r="L370" s="12"/>
      <c r="M370" s="12"/>
      <c r="N370" s="12"/>
      <c r="O370" s="12"/>
      <c r="P370" s="12"/>
      <c r="Q370" s="12"/>
      <c r="R370" s="12"/>
      <c r="S370" s="12"/>
      <c r="T370" s="8"/>
      <c r="U370" s="8"/>
      <c r="V370" s="8"/>
      <c r="W370" s="8"/>
      <c r="X370" s="8"/>
    </row>
    <row r="371" spans="1:24" ht="15.75" customHeight="1" x14ac:dyDescent="0.2">
      <c r="A371" s="14">
        <v>369</v>
      </c>
      <c r="B371" s="14" t="s">
        <v>381</v>
      </c>
      <c r="C371" s="14" t="s">
        <v>186</v>
      </c>
      <c r="D371" s="14">
        <v>0</v>
      </c>
      <c r="E371" s="14">
        <v>0</v>
      </c>
      <c r="F371" s="14">
        <v>0</v>
      </c>
      <c r="G371" s="14">
        <v>3.71</v>
      </c>
      <c r="H371" s="28">
        <v>43076</v>
      </c>
      <c r="I371" s="28">
        <v>43100</v>
      </c>
      <c r="J371" s="14">
        <f t="shared" si="5"/>
        <v>24</v>
      </c>
      <c r="K371" s="12"/>
      <c r="L371" s="12"/>
      <c r="M371" s="12"/>
      <c r="N371" s="12"/>
      <c r="O371" s="12"/>
      <c r="P371" s="12"/>
      <c r="Q371" s="12"/>
      <c r="R371" s="12"/>
      <c r="S371" s="12"/>
      <c r="T371" s="8"/>
      <c r="U371" s="8"/>
      <c r="V371" s="8"/>
      <c r="W371" s="8"/>
      <c r="X371" s="8"/>
    </row>
    <row r="372" spans="1:24" ht="15.75" customHeight="1" x14ac:dyDescent="0.2">
      <c r="A372" s="14">
        <v>370</v>
      </c>
      <c r="B372" s="14" t="s">
        <v>381</v>
      </c>
      <c r="C372" s="14" t="s">
        <v>376</v>
      </c>
      <c r="D372" s="14">
        <v>0</v>
      </c>
      <c r="E372" s="14">
        <v>0</v>
      </c>
      <c r="F372" s="14">
        <v>0</v>
      </c>
      <c r="G372" s="14">
        <v>3.45</v>
      </c>
      <c r="H372" s="28">
        <v>43099</v>
      </c>
      <c r="I372" s="28">
        <v>43099</v>
      </c>
      <c r="J372" s="14">
        <f t="shared" si="5"/>
        <v>0</v>
      </c>
      <c r="K372" s="12"/>
      <c r="L372" s="12"/>
      <c r="M372" s="12"/>
      <c r="N372" s="12"/>
      <c r="O372" s="12"/>
      <c r="P372" s="12"/>
      <c r="Q372" s="12"/>
      <c r="R372" s="12"/>
      <c r="S372" s="12"/>
      <c r="T372" s="8"/>
      <c r="U372" s="8"/>
      <c r="V372" s="8"/>
      <c r="W372" s="8"/>
      <c r="X372" s="8"/>
    </row>
    <row r="373" spans="1:24" ht="15.75" customHeight="1" x14ac:dyDescent="0.2">
      <c r="A373" s="14">
        <v>371</v>
      </c>
      <c r="B373" s="14" t="s">
        <v>382</v>
      </c>
      <c r="C373" s="14" t="s">
        <v>282</v>
      </c>
      <c r="D373" s="14">
        <v>0</v>
      </c>
      <c r="E373" s="14">
        <v>0</v>
      </c>
      <c r="F373" s="14">
        <v>0</v>
      </c>
      <c r="G373" s="14">
        <v>3.45</v>
      </c>
      <c r="H373" s="28">
        <v>43091</v>
      </c>
      <c r="I373" s="28">
        <v>43096</v>
      </c>
      <c r="J373" s="14">
        <f t="shared" si="5"/>
        <v>5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8"/>
      <c r="U373" s="8"/>
      <c r="V373" s="8"/>
      <c r="W373" s="8"/>
      <c r="X373" s="8"/>
    </row>
    <row r="374" spans="1:24" ht="15.75" customHeight="1" x14ac:dyDescent="0.2">
      <c r="A374" s="14">
        <v>372</v>
      </c>
      <c r="B374" s="14" t="s">
        <v>382</v>
      </c>
      <c r="C374" s="14" t="s">
        <v>383</v>
      </c>
      <c r="D374" s="14">
        <v>0</v>
      </c>
      <c r="E374" s="14">
        <v>0</v>
      </c>
      <c r="F374" s="14">
        <v>0</v>
      </c>
      <c r="G374" s="14">
        <v>3.45</v>
      </c>
      <c r="H374" s="28">
        <v>43090</v>
      </c>
      <c r="I374" s="28">
        <v>43090</v>
      </c>
      <c r="J374" s="14">
        <f t="shared" si="5"/>
        <v>0</v>
      </c>
      <c r="K374" s="12"/>
      <c r="L374" s="12"/>
      <c r="M374" s="12"/>
      <c r="N374" s="12"/>
      <c r="O374" s="12"/>
      <c r="P374" s="12"/>
      <c r="Q374" s="12"/>
      <c r="R374" s="12"/>
      <c r="S374" s="12"/>
      <c r="T374" s="8"/>
      <c r="U374" s="8"/>
      <c r="V374" s="8"/>
      <c r="W374" s="8"/>
      <c r="X374" s="8"/>
    </row>
    <row r="375" spans="1:24" ht="15.75" customHeight="1" x14ac:dyDescent="0.2">
      <c r="A375" s="14">
        <v>373</v>
      </c>
      <c r="B375" s="14" t="s">
        <v>384</v>
      </c>
      <c r="C375" s="14" t="s">
        <v>385</v>
      </c>
      <c r="D375" s="14">
        <v>0</v>
      </c>
      <c r="E375" s="14">
        <v>0</v>
      </c>
      <c r="F375" s="14">
        <v>0</v>
      </c>
      <c r="G375" s="14">
        <v>3.42</v>
      </c>
      <c r="H375" s="28">
        <v>43082</v>
      </c>
      <c r="I375" s="28">
        <v>43098</v>
      </c>
      <c r="J375" s="14">
        <f t="shared" si="5"/>
        <v>16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8"/>
      <c r="U375" s="8"/>
      <c r="V375" s="8"/>
      <c r="W375" s="8"/>
      <c r="X375" s="8"/>
    </row>
    <row r="376" spans="1:24" ht="15.75" customHeight="1" x14ac:dyDescent="0.2">
      <c r="A376" s="14">
        <v>374</v>
      </c>
      <c r="B376" s="14" t="s">
        <v>384</v>
      </c>
      <c r="C376" s="14" t="s">
        <v>36</v>
      </c>
      <c r="D376" s="14">
        <v>0</v>
      </c>
      <c r="E376" s="14">
        <v>0</v>
      </c>
      <c r="F376" s="14">
        <v>0</v>
      </c>
      <c r="G376" s="14">
        <v>3.13</v>
      </c>
      <c r="H376" s="28">
        <v>43098</v>
      </c>
      <c r="I376" s="28">
        <v>43099</v>
      </c>
      <c r="J376" s="14">
        <f t="shared" si="5"/>
        <v>1</v>
      </c>
      <c r="K376" s="12"/>
      <c r="L376" s="12"/>
      <c r="M376" s="12"/>
      <c r="N376" s="12"/>
      <c r="O376" s="12"/>
      <c r="P376" s="12"/>
      <c r="Q376" s="12"/>
      <c r="R376" s="12"/>
      <c r="S376" s="12"/>
      <c r="T376" s="8"/>
      <c r="U376" s="8"/>
      <c r="V376" s="8"/>
      <c r="W376" s="8"/>
      <c r="X376" s="8"/>
    </row>
    <row r="377" spans="1:24" ht="15.75" customHeight="1" x14ac:dyDescent="0.2">
      <c r="A377" s="14">
        <v>375</v>
      </c>
      <c r="B377" s="14" t="s">
        <v>386</v>
      </c>
      <c r="C377" s="14" t="s">
        <v>387</v>
      </c>
      <c r="D377" s="14">
        <v>0</v>
      </c>
      <c r="E377" s="14">
        <v>0</v>
      </c>
      <c r="F377" s="14">
        <v>0</v>
      </c>
      <c r="G377" s="14">
        <v>3.12</v>
      </c>
      <c r="H377" s="28">
        <v>43088</v>
      </c>
      <c r="I377" s="28">
        <v>43088</v>
      </c>
      <c r="J377" s="14">
        <f t="shared" si="5"/>
        <v>0</v>
      </c>
      <c r="K377" s="12"/>
      <c r="L377" s="12"/>
      <c r="M377" s="12"/>
      <c r="N377" s="12"/>
      <c r="O377" s="12"/>
      <c r="P377" s="12"/>
      <c r="Q377" s="12"/>
      <c r="R377" s="12"/>
      <c r="S377" s="12"/>
      <c r="T377" s="8"/>
      <c r="U377" s="8"/>
      <c r="V377" s="8"/>
      <c r="W377" s="8"/>
      <c r="X377" s="8"/>
    </row>
    <row r="378" spans="1:24" ht="15.75" customHeight="1" x14ac:dyDescent="0.2">
      <c r="A378" s="14">
        <v>376</v>
      </c>
      <c r="B378" s="14" t="s">
        <v>386</v>
      </c>
      <c r="C378" s="14" t="s">
        <v>388</v>
      </c>
      <c r="D378" s="14">
        <v>0</v>
      </c>
      <c r="E378" s="14">
        <v>0</v>
      </c>
      <c r="F378" s="14">
        <v>0</v>
      </c>
      <c r="G378" s="14">
        <v>3.12</v>
      </c>
      <c r="H378" s="28">
        <v>43082</v>
      </c>
      <c r="I378" s="28">
        <v>43093</v>
      </c>
      <c r="J378" s="14">
        <f t="shared" si="5"/>
        <v>11</v>
      </c>
      <c r="K378" s="12"/>
      <c r="L378" s="12"/>
      <c r="M378" s="12"/>
      <c r="N378" s="12"/>
      <c r="O378" s="12"/>
      <c r="P378" s="12"/>
      <c r="Q378" s="12"/>
      <c r="R378" s="12"/>
      <c r="S378" s="12"/>
      <c r="T378" s="8"/>
      <c r="U378" s="8"/>
      <c r="V378" s="8"/>
      <c r="W378" s="8"/>
      <c r="X378" s="8"/>
    </row>
    <row r="379" spans="1:24" ht="15.75" customHeight="1" x14ac:dyDescent="0.2">
      <c r="A379" s="14">
        <v>377</v>
      </c>
      <c r="B379" s="14" t="s">
        <v>389</v>
      </c>
      <c r="C379" s="14" t="s">
        <v>390</v>
      </c>
      <c r="D379" s="14">
        <v>0</v>
      </c>
      <c r="E379" s="14">
        <v>0</v>
      </c>
      <c r="F379" s="14">
        <v>0</v>
      </c>
      <c r="G379" s="14">
        <v>3.11</v>
      </c>
      <c r="H379" s="28">
        <v>43083</v>
      </c>
      <c r="I379" s="28">
        <v>43095</v>
      </c>
      <c r="J379" s="14">
        <f t="shared" si="5"/>
        <v>12</v>
      </c>
      <c r="K379" s="12"/>
      <c r="L379" s="12"/>
      <c r="M379" s="12"/>
      <c r="N379" s="12"/>
      <c r="O379" s="12"/>
      <c r="P379" s="12"/>
      <c r="Q379" s="12"/>
      <c r="R379" s="12"/>
      <c r="S379" s="12"/>
      <c r="T379" s="8"/>
      <c r="U379" s="8"/>
      <c r="V379" s="8"/>
      <c r="W379" s="8"/>
      <c r="X379" s="8"/>
    </row>
    <row r="380" spans="1:24" ht="15.75" customHeight="1" x14ac:dyDescent="0.2">
      <c r="A380" s="14">
        <v>378</v>
      </c>
      <c r="B380" s="14" t="s">
        <v>389</v>
      </c>
      <c r="C380" s="14" t="s">
        <v>271</v>
      </c>
      <c r="D380" s="14">
        <v>0</v>
      </c>
      <c r="E380" s="14">
        <v>2103.39</v>
      </c>
      <c r="F380" s="14">
        <v>0</v>
      </c>
      <c r="G380" s="14">
        <v>0</v>
      </c>
      <c r="H380" s="28">
        <v>43070</v>
      </c>
      <c r="I380" s="28">
        <v>43095</v>
      </c>
      <c r="J380" s="14">
        <f t="shared" si="5"/>
        <v>25</v>
      </c>
      <c r="K380" s="12"/>
      <c r="L380" s="12"/>
      <c r="M380" s="12"/>
      <c r="N380" s="12"/>
      <c r="O380" s="12"/>
      <c r="P380" s="12"/>
      <c r="Q380" s="12"/>
      <c r="R380" s="12"/>
      <c r="S380" s="12"/>
      <c r="T380" s="8"/>
      <c r="U380" s="8"/>
      <c r="V380" s="8"/>
      <c r="W380" s="8"/>
      <c r="X380" s="8"/>
    </row>
    <row r="381" spans="1:24" ht="15.75" customHeight="1" x14ac:dyDescent="0.2">
      <c r="A381" s="14">
        <v>379</v>
      </c>
      <c r="B381" s="14" t="s">
        <v>391</v>
      </c>
      <c r="C381" s="14" t="s">
        <v>68</v>
      </c>
      <c r="D381" s="14">
        <v>0</v>
      </c>
      <c r="E381" s="14">
        <v>19.329999999999998</v>
      </c>
      <c r="F381" s="14">
        <v>2349.75</v>
      </c>
      <c r="G381" s="14">
        <v>0</v>
      </c>
      <c r="H381" s="28">
        <v>43090</v>
      </c>
      <c r="I381" s="28">
        <v>43099</v>
      </c>
      <c r="J381" s="14">
        <f t="shared" si="5"/>
        <v>9</v>
      </c>
      <c r="K381" s="12"/>
      <c r="L381" s="12"/>
      <c r="M381" s="12"/>
      <c r="N381" s="12"/>
      <c r="O381" s="12"/>
      <c r="P381" s="12"/>
      <c r="Q381" s="12"/>
      <c r="R381" s="12"/>
      <c r="S381" s="12"/>
      <c r="T381" s="8"/>
      <c r="U381" s="8"/>
      <c r="V381" s="8"/>
      <c r="W381" s="8"/>
      <c r="X381" s="8"/>
    </row>
    <row r="382" spans="1:24" ht="15.75" customHeight="1" x14ac:dyDescent="0.2">
      <c r="A382" s="14">
        <v>380</v>
      </c>
      <c r="B382" s="14" t="s">
        <v>391</v>
      </c>
      <c r="C382" s="14" t="s">
        <v>169</v>
      </c>
      <c r="D382" s="14">
        <v>0</v>
      </c>
      <c r="E382" s="14">
        <v>0</v>
      </c>
      <c r="F382" s="14">
        <v>0</v>
      </c>
      <c r="G382" s="14">
        <v>2.81</v>
      </c>
      <c r="H382" s="28">
        <v>43070</v>
      </c>
      <c r="I382" s="28">
        <v>43100</v>
      </c>
      <c r="J382" s="14">
        <f t="shared" si="5"/>
        <v>30</v>
      </c>
      <c r="K382" s="12"/>
      <c r="L382" s="12"/>
      <c r="M382" s="12"/>
      <c r="N382" s="12"/>
      <c r="O382" s="12"/>
      <c r="P382" s="12"/>
      <c r="Q382" s="12"/>
      <c r="R382" s="12"/>
      <c r="S382" s="12"/>
      <c r="T382" s="8"/>
      <c r="U382" s="8"/>
      <c r="V382" s="8"/>
      <c r="W382" s="8"/>
      <c r="X382" s="8"/>
    </row>
    <row r="383" spans="1:24" ht="15.75" customHeight="1" x14ac:dyDescent="0.2">
      <c r="A383" s="14">
        <v>381</v>
      </c>
      <c r="B383" s="14" t="s">
        <v>392</v>
      </c>
      <c r="C383" s="14" t="s">
        <v>137</v>
      </c>
      <c r="D383" s="14">
        <v>0</v>
      </c>
      <c r="E383" s="14">
        <v>0</v>
      </c>
      <c r="F383" s="14">
        <v>0</v>
      </c>
      <c r="G383" s="14">
        <v>2.8</v>
      </c>
      <c r="H383" s="28">
        <v>43070</v>
      </c>
      <c r="I383" s="28">
        <v>43077</v>
      </c>
      <c r="J383" s="14">
        <f t="shared" si="5"/>
        <v>7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8"/>
      <c r="U383" s="8"/>
      <c r="V383" s="8"/>
      <c r="W383" s="8"/>
      <c r="X383" s="8"/>
    </row>
    <row r="384" spans="1:24" ht="15.75" customHeight="1" x14ac:dyDescent="0.2">
      <c r="A384" s="14">
        <v>382</v>
      </c>
      <c r="B384" s="14" t="s">
        <v>392</v>
      </c>
      <c r="C384" s="14" t="s">
        <v>372</v>
      </c>
      <c r="D384" s="14">
        <v>0</v>
      </c>
      <c r="E384" s="14">
        <v>0</v>
      </c>
      <c r="F384" s="14">
        <v>0</v>
      </c>
      <c r="G384" s="14">
        <v>2.8</v>
      </c>
      <c r="H384" s="28">
        <v>43076</v>
      </c>
      <c r="I384" s="28">
        <v>43080</v>
      </c>
      <c r="J384" s="14">
        <f t="shared" si="5"/>
        <v>4</v>
      </c>
      <c r="K384" s="12"/>
      <c r="L384" s="12"/>
      <c r="M384" s="12"/>
      <c r="N384" s="12"/>
      <c r="O384" s="12"/>
      <c r="P384" s="12"/>
      <c r="Q384" s="12"/>
      <c r="R384" s="12"/>
      <c r="S384" s="12"/>
      <c r="T384" s="8"/>
      <c r="U384" s="8"/>
      <c r="V384" s="8"/>
      <c r="W384" s="8"/>
      <c r="X384" s="8"/>
    </row>
    <row r="385" spans="1:24" ht="15.75" customHeight="1" x14ac:dyDescent="0.2">
      <c r="A385" s="14">
        <v>383</v>
      </c>
      <c r="B385" s="14" t="s">
        <v>393</v>
      </c>
      <c r="C385" s="14" t="s">
        <v>167</v>
      </c>
      <c r="D385" s="14">
        <v>1285.1300000000001</v>
      </c>
      <c r="E385" s="14">
        <v>0</v>
      </c>
      <c r="F385" s="14">
        <v>1557.05</v>
      </c>
      <c r="G385" s="14">
        <v>0</v>
      </c>
      <c r="H385" s="28">
        <v>43070</v>
      </c>
      <c r="I385" s="28">
        <v>43097</v>
      </c>
      <c r="J385" s="14">
        <f t="shared" si="5"/>
        <v>27</v>
      </c>
      <c r="K385" s="12"/>
      <c r="L385" s="12"/>
      <c r="M385" s="12"/>
      <c r="N385" s="12"/>
      <c r="O385" s="12"/>
      <c r="P385" s="12"/>
      <c r="Q385" s="12"/>
      <c r="R385" s="12"/>
      <c r="S385" s="12"/>
      <c r="T385" s="8"/>
      <c r="U385" s="8"/>
      <c r="V385" s="8"/>
      <c r="W385" s="8"/>
      <c r="X385" s="8"/>
    </row>
    <row r="386" spans="1:24" ht="15.75" customHeight="1" x14ac:dyDescent="0.2">
      <c r="A386" s="14">
        <v>384</v>
      </c>
      <c r="B386" s="14" t="s">
        <v>393</v>
      </c>
      <c r="C386" s="14" t="s">
        <v>242</v>
      </c>
      <c r="D386" s="14">
        <v>0</v>
      </c>
      <c r="E386" s="14">
        <v>0</v>
      </c>
      <c r="F386" s="14">
        <v>0</v>
      </c>
      <c r="G386" s="14">
        <v>2.5099999999999998</v>
      </c>
      <c r="H386" s="28">
        <v>43089</v>
      </c>
      <c r="I386" s="28">
        <v>43094</v>
      </c>
      <c r="J386" s="14">
        <f t="shared" si="5"/>
        <v>5</v>
      </c>
      <c r="K386" s="12"/>
      <c r="L386" s="12"/>
      <c r="M386" s="12"/>
      <c r="N386" s="12"/>
      <c r="O386" s="12"/>
      <c r="P386" s="12"/>
      <c r="Q386" s="12"/>
      <c r="R386" s="12"/>
      <c r="S386" s="12"/>
      <c r="T386" s="8"/>
      <c r="U386" s="8"/>
      <c r="V386" s="8"/>
      <c r="W386" s="8"/>
      <c r="X386" s="8"/>
    </row>
    <row r="387" spans="1:24" ht="15.75" customHeight="1" x14ac:dyDescent="0.2">
      <c r="A387" s="14">
        <v>385</v>
      </c>
      <c r="B387" s="14" t="s">
        <v>394</v>
      </c>
      <c r="C387" s="14" t="s">
        <v>395</v>
      </c>
      <c r="D387" s="14">
        <v>0</v>
      </c>
      <c r="E387" s="14">
        <v>0</v>
      </c>
      <c r="F387" s="14">
        <v>0</v>
      </c>
      <c r="G387" s="14">
        <v>2.5</v>
      </c>
      <c r="H387" s="28">
        <v>43083</v>
      </c>
      <c r="I387" s="28">
        <v>43094</v>
      </c>
      <c r="J387" s="14">
        <f t="shared" si="5"/>
        <v>11</v>
      </c>
      <c r="K387" s="12"/>
      <c r="L387" s="12"/>
      <c r="M387" s="12"/>
      <c r="N387" s="12"/>
      <c r="O387" s="12"/>
      <c r="P387" s="12"/>
      <c r="Q387" s="12"/>
      <c r="R387" s="12"/>
      <c r="S387" s="12"/>
      <c r="T387" s="8"/>
      <c r="U387" s="8"/>
      <c r="V387" s="8"/>
      <c r="W387" s="8"/>
      <c r="X387" s="8"/>
    </row>
    <row r="388" spans="1:24" ht="15.75" customHeight="1" x14ac:dyDescent="0.2">
      <c r="A388" s="14">
        <v>386</v>
      </c>
      <c r="B388" s="14" t="s">
        <v>394</v>
      </c>
      <c r="C388" s="14" t="s">
        <v>396</v>
      </c>
      <c r="D388" s="14">
        <v>0</v>
      </c>
      <c r="E388" s="14">
        <v>0</v>
      </c>
      <c r="F388" s="14">
        <v>0</v>
      </c>
      <c r="G388" s="14">
        <v>2.4900000000000002</v>
      </c>
      <c r="H388" s="28">
        <v>43077</v>
      </c>
      <c r="I388" s="28">
        <v>43089</v>
      </c>
      <c r="J388" s="14">
        <f t="shared" ref="J388:J451" si="6">I388-H388</f>
        <v>12</v>
      </c>
      <c r="K388" s="12"/>
      <c r="L388" s="12"/>
      <c r="M388" s="12"/>
      <c r="N388" s="12"/>
      <c r="O388" s="12"/>
      <c r="P388" s="12"/>
      <c r="Q388" s="12"/>
      <c r="R388" s="12"/>
      <c r="S388" s="12"/>
      <c r="T388" s="8"/>
      <c r="U388" s="8"/>
      <c r="V388" s="8"/>
      <c r="W388" s="8"/>
      <c r="X388" s="8"/>
    </row>
    <row r="389" spans="1:24" ht="15.75" customHeight="1" x14ac:dyDescent="0.2">
      <c r="A389" s="14">
        <v>387</v>
      </c>
      <c r="B389" s="14" t="s">
        <v>397</v>
      </c>
      <c r="C389" s="14" t="s">
        <v>192</v>
      </c>
      <c r="D389" s="14">
        <v>0</v>
      </c>
      <c r="E389" s="14">
        <v>0</v>
      </c>
      <c r="F389" s="14">
        <v>0</v>
      </c>
      <c r="G389" s="14">
        <v>2.4900000000000002</v>
      </c>
      <c r="H389" s="28">
        <v>43080</v>
      </c>
      <c r="I389" s="28">
        <v>43097</v>
      </c>
      <c r="J389" s="14">
        <f t="shared" si="6"/>
        <v>17</v>
      </c>
      <c r="K389" s="12"/>
      <c r="L389" s="12"/>
      <c r="M389" s="12"/>
      <c r="N389" s="12"/>
      <c r="O389" s="12"/>
      <c r="P389" s="12"/>
      <c r="Q389" s="12"/>
      <c r="R389" s="12"/>
      <c r="S389" s="12"/>
      <c r="T389" s="8"/>
      <c r="U389" s="8"/>
      <c r="V389" s="8"/>
      <c r="W389" s="8"/>
      <c r="X389" s="8"/>
    </row>
    <row r="390" spans="1:24" ht="15.75" customHeight="1" x14ac:dyDescent="0.2">
      <c r="A390" s="14">
        <v>388</v>
      </c>
      <c r="B390" s="14" t="s">
        <v>397</v>
      </c>
      <c r="C390" s="14" t="s">
        <v>55</v>
      </c>
      <c r="D390" s="14">
        <v>0</v>
      </c>
      <c r="E390" s="14">
        <v>0</v>
      </c>
      <c r="F390" s="14">
        <v>0</v>
      </c>
      <c r="G390" s="14">
        <v>2.48</v>
      </c>
      <c r="H390" s="28">
        <v>43070</v>
      </c>
      <c r="I390" s="28">
        <v>43099</v>
      </c>
      <c r="J390" s="14">
        <f t="shared" si="6"/>
        <v>29</v>
      </c>
      <c r="K390" s="12"/>
      <c r="L390" s="12"/>
      <c r="M390" s="12"/>
      <c r="N390" s="12"/>
      <c r="O390" s="12"/>
      <c r="P390" s="12"/>
      <c r="Q390" s="12"/>
      <c r="R390" s="12"/>
      <c r="S390" s="12"/>
      <c r="T390" s="8"/>
      <c r="U390" s="8"/>
      <c r="V390" s="8"/>
      <c r="W390" s="8"/>
      <c r="X390" s="8"/>
    </row>
    <row r="391" spans="1:24" ht="15.75" customHeight="1" x14ac:dyDescent="0.2">
      <c r="A391" s="14">
        <v>389</v>
      </c>
      <c r="B391" s="14" t="s">
        <v>398</v>
      </c>
      <c r="C391" s="14" t="s">
        <v>310</v>
      </c>
      <c r="D391" s="14">
        <v>0</v>
      </c>
      <c r="E391" s="14">
        <v>2984</v>
      </c>
      <c r="F391" s="14">
        <v>0</v>
      </c>
      <c r="G391" s="14">
        <v>0</v>
      </c>
      <c r="H391" s="28">
        <v>43070</v>
      </c>
      <c r="I391" s="28">
        <v>43093</v>
      </c>
      <c r="J391" s="14">
        <f t="shared" si="6"/>
        <v>23</v>
      </c>
      <c r="K391" s="12"/>
      <c r="L391" s="12"/>
      <c r="M391" s="12"/>
      <c r="N391" s="12"/>
      <c r="O391" s="12"/>
      <c r="P391" s="12"/>
      <c r="Q391" s="12"/>
      <c r="R391" s="12"/>
      <c r="S391" s="12"/>
      <c r="T391" s="8"/>
      <c r="U391" s="8"/>
      <c r="V391" s="8"/>
      <c r="W391" s="8"/>
      <c r="X391" s="8"/>
    </row>
    <row r="392" spans="1:24" ht="15.75" customHeight="1" x14ac:dyDescent="0.2">
      <c r="A392" s="14">
        <v>390</v>
      </c>
      <c r="B392" s="14" t="s">
        <v>398</v>
      </c>
      <c r="C392" s="14" t="s">
        <v>239</v>
      </c>
      <c r="D392" s="14">
        <v>0</v>
      </c>
      <c r="E392" s="14">
        <v>0</v>
      </c>
      <c r="F392" s="14">
        <v>0</v>
      </c>
      <c r="G392" s="14">
        <v>2.1800000000000002</v>
      </c>
      <c r="H392" s="28">
        <v>43084</v>
      </c>
      <c r="I392" s="28">
        <v>43090</v>
      </c>
      <c r="J392" s="14">
        <f t="shared" si="6"/>
        <v>6</v>
      </c>
      <c r="K392" s="12"/>
      <c r="L392" s="12"/>
      <c r="M392" s="12"/>
      <c r="N392" s="12"/>
      <c r="O392" s="12"/>
      <c r="P392" s="12"/>
      <c r="Q392" s="12"/>
      <c r="R392" s="12"/>
      <c r="S392" s="12"/>
      <c r="T392" s="8"/>
      <c r="U392" s="8"/>
      <c r="V392" s="8"/>
      <c r="W392" s="8"/>
      <c r="X392" s="8"/>
    </row>
    <row r="393" spans="1:24" ht="15.75" customHeight="1" x14ac:dyDescent="0.2">
      <c r="A393" s="14">
        <v>391</v>
      </c>
      <c r="B393" s="14" t="s">
        <v>399</v>
      </c>
      <c r="C393" s="14" t="s">
        <v>400</v>
      </c>
      <c r="D393" s="14">
        <v>0</v>
      </c>
      <c r="E393" s="14">
        <v>0</v>
      </c>
      <c r="F393" s="14">
        <v>0</v>
      </c>
      <c r="G393" s="14">
        <v>2.1800000000000002</v>
      </c>
      <c r="H393" s="28">
        <v>43082</v>
      </c>
      <c r="I393" s="28">
        <v>43092</v>
      </c>
      <c r="J393" s="14">
        <f t="shared" si="6"/>
        <v>10</v>
      </c>
      <c r="K393" s="12"/>
      <c r="L393" s="12"/>
      <c r="M393" s="12"/>
      <c r="N393" s="12"/>
      <c r="O393" s="12"/>
      <c r="P393" s="12"/>
      <c r="Q393" s="12"/>
      <c r="R393" s="12"/>
      <c r="S393" s="12"/>
      <c r="T393" s="8"/>
      <c r="U393" s="8"/>
      <c r="V393" s="8"/>
      <c r="W393" s="8"/>
      <c r="X393" s="8"/>
    </row>
    <row r="394" spans="1:24" ht="15.75" customHeight="1" x14ac:dyDescent="0.2">
      <c r="A394" s="14">
        <v>392</v>
      </c>
      <c r="B394" s="14" t="s">
        <v>399</v>
      </c>
      <c r="C394" s="14" t="s">
        <v>372</v>
      </c>
      <c r="D394" s="14">
        <v>0</v>
      </c>
      <c r="E394" s="14">
        <v>0</v>
      </c>
      <c r="F394" s="14">
        <v>0</v>
      </c>
      <c r="G394" s="14">
        <v>2.17</v>
      </c>
      <c r="H394" s="28">
        <v>43076</v>
      </c>
      <c r="I394" s="28">
        <v>43080</v>
      </c>
      <c r="J394" s="14">
        <f t="shared" si="6"/>
        <v>4</v>
      </c>
      <c r="K394" s="12"/>
      <c r="L394" s="12"/>
      <c r="M394" s="12"/>
      <c r="N394" s="12"/>
      <c r="O394" s="12"/>
      <c r="P394" s="12"/>
      <c r="Q394" s="12"/>
      <c r="R394" s="12"/>
      <c r="S394" s="12"/>
      <c r="T394" s="8"/>
      <c r="U394" s="8"/>
      <c r="V394" s="8"/>
      <c r="W394" s="8"/>
      <c r="X394" s="8"/>
    </row>
    <row r="395" spans="1:24" ht="15.75" customHeight="1" x14ac:dyDescent="0.2">
      <c r="A395" s="14">
        <v>393</v>
      </c>
      <c r="B395" s="14" t="s">
        <v>401</v>
      </c>
      <c r="C395" s="14" t="s">
        <v>402</v>
      </c>
      <c r="D395" s="14">
        <v>0</v>
      </c>
      <c r="E395" s="14">
        <v>0</v>
      </c>
      <c r="F395" s="14">
        <v>0</v>
      </c>
      <c r="G395" s="14">
        <v>2.17</v>
      </c>
      <c r="H395" s="28">
        <v>43082</v>
      </c>
      <c r="I395" s="28">
        <v>43082</v>
      </c>
      <c r="J395" s="14">
        <f t="shared" si="6"/>
        <v>0</v>
      </c>
      <c r="K395" s="12"/>
      <c r="L395" s="12"/>
      <c r="M395" s="12"/>
      <c r="N395" s="12"/>
      <c r="O395" s="12"/>
      <c r="P395" s="12"/>
      <c r="Q395" s="12"/>
      <c r="R395" s="12"/>
      <c r="S395" s="12"/>
      <c r="T395" s="8"/>
      <c r="U395" s="8"/>
      <c r="V395" s="8"/>
      <c r="W395" s="8"/>
      <c r="X395" s="8"/>
    </row>
    <row r="396" spans="1:24" ht="15.75" customHeight="1" x14ac:dyDescent="0.2">
      <c r="A396" s="14">
        <v>394</v>
      </c>
      <c r="B396" s="14" t="s">
        <v>401</v>
      </c>
      <c r="C396" s="14" t="s">
        <v>24</v>
      </c>
      <c r="D396" s="14">
        <v>0</v>
      </c>
      <c r="E396" s="14">
        <v>0</v>
      </c>
      <c r="F396" s="14">
        <v>0</v>
      </c>
      <c r="G396" s="14">
        <v>2.17</v>
      </c>
      <c r="H396" s="28">
        <v>43070</v>
      </c>
      <c r="I396" s="28">
        <v>43070</v>
      </c>
      <c r="J396" s="14">
        <f t="shared" si="6"/>
        <v>0</v>
      </c>
      <c r="K396" s="12"/>
      <c r="L396" s="12"/>
      <c r="M396" s="12"/>
      <c r="N396" s="12"/>
      <c r="O396" s="12"/>
      <c r="P396" s="12"/>
      <c r="Q396" s="12"/>
      <c r="R396" s="12"/>
      <c r="S396" s="12"/>
      <c r="T396" s="8"/>
      <c r="U396" s="8"/>
      <c r="V396" s="8"/>
      <c r="W396" s="8"/>
      <c r="X396" s="8"/>
    </row>
    <row r="397" spans="1:24" ht="15.75" customHeight="1" x14ac:dyDescent="0.2">
      <c r="A397" s="14">
        <v>395</v>
      </c>
      <c r="B397" s="14" t="s">
        <v>403</v>
      </c>
      <c r="C397" s="14" t="s">
        <v>119</v>
      </c>
      <c r="D397" s="14">
        <v>0</v>
      </c>
      <c r="E397" s="14">
        <v>0</v>
      </c>
      <c r="F397" s="14">
        <v>0</v>
      </c>
      <c r="G397" s="14">
        <v>1.96</v>
      </c>
      <c r="H397" s="28">
        <v>43073</v>
      </c>
      <c r="I397" s="28">
        <v>43097</v>
      </c>
      <c r="J397" s="14">
        <f t="shared" si="6"/>
        <v>24</v>
      </c>
      <c r="K397" s="12"/>
      <c r="L397" s="12"/>
      <c r="M397" s="12"/>
      <c r="N397" s="12"/>
      <c r="O397" s="12"/>
      <c r="P397" s="12"/>
      <c r="Q397" s="12"/>
      <c r="R397" s="12"/>
      <c r="S397" s="12"/>
      <c r="T397" s="8"/>
      <c r="U397" s="8"/>
      <c r="V397" s="8"/>
      <c r="W397" s="8"/>
      <c r="X397" s="8"/>
    </row>
    <row r="398" spans="1:24" ht="15.75" customHeight="1" x14ac:dyDescent="0.2">
      <c r="A398" s="14">
        <v>396</v>
      </c>
      <c r="B398" s="14" t="s">
        <v>403</v>
      </c>
      <c r="C398" s="14" t="s">
        <v>93</v>
      </c>
      <c r="D398" s="14">
        <v>0</v>
      </c>
      <c r="E398" s="14">
        <v>0</v>
      </c>
      <c r="F398" s="14">
        <v>0</v>
      </c>
      <c r="G398" s="14">
        <v>1.96</v>
      </c>
      <c r="H398" s="28">
        <v>43080</v>
      </c>
      <c r="I398" s="28">
        <v>43082</v>
      </c>
      <c r="J398" s="14">
        <f t="shared" si="6"/>
        <v>2</v>
      </c>
      <c r="K398" s="12"/>
      <c r="L398" s="12"/>
      <c r="M398" s="12"/>
      <c r="N398" s="12"/>
      <c r="O398" s="12"/>
      <c r="P398" s="12"/>
      <c r="Q398" s="12"/>
      <c r="R398" s="12"/>
      <c r="S398" s="12"/>
      <c r="T398" s="8"/>
      <c r="U398" s="8"/>
      <c r="V398" s="8"/>
      <c r="W398" s="8"/>
      <c r="X398" s="8"/>
    </row>
    <row r="399" spans="1:24" ht="15.75" customHeight="1" x14ac:dyDescent="0.2">
      <c r="A399" s="14">
        <v>397</v>
      </c>
      <c r="B399" s="14" t="s">
        <v>404</v>
      </c>
      <c r="C399" s="14" t="s">
        <v>255</v>
      </c>
      <c r="D399" s="14">
        <v>0</v>
      </c>
      <c r="E399" s="14">
        <v>0</v>
      </c>
      <c r="F399" s="14">
        <v>1.92</v>
      </c>
      <c r="G399" s="14">
        <v>0</v>
      </c>
      <c r="H399" s="28">
        <v>43091</v>
      </c>
      <c r="I399" s="28">
        <v>43097</v>
      </c>
      <c r="J399" s="14">
        <f t="shared" si="6"/>
        <v>6</v>
      </c>
      <c r="K399" s="12"/>
      <c r="L399" s="12"/>
      <c r="M399" s="12"/>
      <c r="N399" s="12"/>
      <c r="O399" s="12"/>
      <c r="P399" s="12"/>
      <c r="Q399" s="12"/>
      <c r="R399" s="12"/>
      <c r="S399" s="12"/>
      <c r="T399" s="8"/>
      <c r="U399" s="8"/>
      <c r="V399" s="8"/>
      <c r="W399" s="8"/>
      <c r="X399" s="8"/>
    </row>
    <row r="400" spans="1:24" ht="15.75" customHeight="1" x14ac:dyDescent="0.2">
      <c r="A400" s="14">
        <v>398</v>
      </c>
      <c r="B400" s="14" t="s">
        <v>404</v>
      </c>
      <c r="C400" s="14" t="s">
        <v>405</v>
      </c>
      <c r="D400" s="14">
        <v>0</v>
      </c>
      <c r="E400" s="14">
        <v>0</v>
      </c>
      <c r="F400" s="14">
        <v>0</v>
      </c>
      <c r="G400" s="14">
        <v>1.88</v>
      </c>
      <c r="H400" s="28">
        <v>43085</v>
      </c>
      <c r="I400" s="28">
        <v>43095</v>
      </c>
      <c r="J400" s="14">
        <f t="shared" si="6"/>
        <v>10</v>
      </c>
      <c r="K400" s="12"/>
      <c r="L400" s="12"/>
      <c r="M400" s="12"/>
      <c r="N400" s="12"/>
      <c r="O400" s="12"/>
      <c r="P400" s="12"/>
      <c r="Q400" s="12"/>
      <c r="R400" s="12"/>
      <c r="S400" s="12"/>
      <c r="T400" s="8"/>
      <c r="U400" s="8"/>
      <c r="V400" s="8"/>
      <c r="W400" s="8"/>
      <c r="X400" s="8"/>
    </row>
    <row r="401" spans="1:24" ht="15.75" customHeight="1" x14ac:dyDescent="0.2">
      <c r="A401" s="14">
        <v>399</v>
      </c>
      <c r="B401" s="14" t="s">
        <v>406</v>
      </c>
      <c r="C401" s="14" t="s">
        <v>407</v>
      </c>
      <c r="D401" s="14">
        <v>0</v>
      </c>
      <c r="E401" s="14">
        <v>0</v>
      </c>
      <c r="F401" s="14">
        <v>0</v>
      </c>
      <c r="G401" s="14">
        <v>1.88</v>
      </c>
      <c r="H401" s="28">
        <v>43089</v>
      </c>
      <c r="I401" s="28">
        <v>43089</v>
      </c>
      <c r="J401" s="14">
        <f t="shared" si="6"/>
        <v>0</v>
      </c>
      <c r="K401" s="12"/>
      <c r="L401" s="12"/>
      <c r="M401" s="12"/>
      <c r="N401" s="12"/>
      <c r="O401" s="12"/>
      <c r="P401" s="12"/>
      <c r="Q401" s="12"/>
      <c r="R401" s="12"/>
      <c r="S401" s="12"/>
      <c r="T401" s="8"/>
      <c r="U401" s="8"/>
      <c r="V401" s="8"/>
      <c r="W401" s="8"/>
      <c r="X401" s="8"/>
    </row>
    <row r="402" spans="1:24" ht="15.75" customHeight="1" x14ac:dyDescent="0.2">
      <c r="A402" s="14">
        <v>400</v>
      </c>
      <c r="B402" s="14" t="s">
        <v>406</v>
      </c>
      <c r="C402" s="14" t="s">
        <v>259</v>
      </c>
      <c r="D402" s="14">
        <v>0</v>
      </c>
      <c r="E402" s="14">
        <v>0</v>
      </c>
      <c r="F402" s="14">
        <v>0</v>
      </c>
      <c r="G402" s="14">
        <v>1.87</v>
      </c>
      <c r="H402" s="28">
        <v>43082</v>
      </c>
      <c r="I402" s="28">
        <v>43096</v>
      </c>
      <c r="J402" s="14">
        <f t="shared" si="6"/>
        <v>14</v>
      </c>
      <c r="K402" s="12"/>
      <c r="L402" s="12"/>
      <c r="M402" s="12"/>
      <c r="N402" s="12"/>
      <c r="O402" s="12"/>
      <c r="P402" s="12"/>
      <c r="Q402" s="12"/>
      <c r="R402" s="12"/>
      <c r="S402" s="12"/>
      <c r="T402" s="8"/>
      <c r="U402" s="8"/>
      <c r="V402" s="8"/>
      <c r="W402" s="8"/>
      <c r="X402" s="8"/>
    </row>
    <row r="403" spans="1:24" ht="15.75" customHeight="1" x14ac:dyDescent="0.2">
      <c r="A403" s="14">
        <v>401</v>
      </c>
      <c r="B403" s="14" t="s">
        <v>408</v>
      </c>
      <c r="C403" s="14" t="s">
        <v>409</v>
      </c>
      <c r="D403" s="14">
        <v>0</v>
      </c>
      <c r="E403" s="14">
        <v>0</v>
      </c>
      <c r="F403" s="14">
        <v>0</v>
      </c>
      <c r="G403" s="14">
        <v>1.87</v>
      </c>
      <c r="H403" s="28">
        <v>43082</v>
      </c>
      <c r="I403" s="28">
        <v>43088</v>
      </c>
      <c r="J403" s="14">
        <f t="shared" si="6"/>
        <v>6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8"/>
      <c r="U403" s="8"/>
      <c r="V403" s="8"/>
      <c r="W403" s="8"/>
      <c r="X403" s="8"/>
    </row>
    <row r="404" spans="1:24" ht="15.75" customHeight="1" x14ac:dyDescent="0.2">
      <c r="A404" s="14">
        <v>402</v>
      </c>
      <c r="B404" s="14" t="s">
        <v>408</v>
      </c>
      <c r="C404" s="14" t="s">
        <v>410</v>
      </c>
      <c r="D404" s="14">
        <v>0</v>
      </c>
      <c r="E404" s="14">
        <v>0</v>
      </c>
      <c r="F404" s="14">
        <v>0</v>
      </c>
      <c r="G404" s="14">
        <v>1.86</v>
      </c>
      <c r="H404" s="28">
        <v>43073</v>
      </c>
      <c r="I404" s="28">
        <v>43073</v>
      </c>
      <c r="J404" s="14">
        <f t="shared" si="6"/>
        <v>0</v>
      </c>
      <c r="K404" s="12"/>
      <c r="L404" s="12"/>
      <c r="M404" s="12"/>
      <c r="N404" s="12"/>
      <c r="O404" s="12"/>
      <c r="P404" s="12"/>
      <c r="Q404" s="12"/>
      <c r="R404" s="12"/>
      <c r="S404" s="12"/>
      <c r="T404" s="8"/>
      <c r="U404" s="8"/>
      <c r="V404" s="8"/>
      <c r="W404" s="8"/>
      <c r="X404" s="8"/>
    </row>
    <row r="405" spans="1:24" ht="15.75" customHeight="1" x14ac:dyDescent="0.2">
      <c r="A405" s="14">
        <v>403</v>
      </c>
      <c r="B405" s="14" t="s">
        <v>411</v>
      </c>
      <c r="C405" s="14" t="s">
        <v>33</v>
      </c>
      <c r="D405" s="14">
        <v>0</v>
      </c>
      <c r="E405" s="14">
        <v>0</v>
      </c>
      <c r="F405" s="14">
        <v>0</v>
      </c>
      <c r="G405" s="14">
        <v>1.57</v>
      </c>
      <c r="H405" s="28">
        <v>43088</v>
      </c>
      <c r="I405" s="28">
        <v>43099</v>
      </c>
      <c r="J405" s="14">
        <f t="shared" si="6"/>
        <v>11</v>
      </c>
      <c r="K405" s="12"/>
      <c r="L405" s="12"/>
      <c r="M405" s="12"/>
      <c r="N405" s="12"/>
      <c r="O405" s="12"/>
      <c r="P405" s="12"/>
      <c r="Q405" s="12"/>
      <c r="R405" s="12"/>
      <c r="S405" s="12"/>
      <c r="T405" s="8"/>
      <c r="U405" s="8"/>
      <c r="V405" s="8"/>
      <c r="W405" s="8"/>
      <c r="X405" s="8"/>
    </row>
    <row r="406" spans="1:24" ht="15.75" customHeight="1" x14ac:dyDescent="0.2">
      <c r="A406" s="14">
        <v>404</v>
      </c>
      <c r="B406" s="14" t="s">
        <v>411</v>
      </c>
      <c r="C406" s="14" t="s">
        <v>412</v>
      </c>
      <c r="D406" s="14">
        <v>0</v>
      </c>
      <c r="E406" s="14">
        <v>0</v>
      </c>
      <c r="F406" s="14">
        <v>0</v>
      </c>
      <c r="G406" s="14">
        <v>1.57</v>
      </c>
      <c r="H406" s="28">
        <v>43092</v>
      </c>
      <c r="I406" s="28">
        <v>43100</v>
      </c>
      <c r="J406" s="14">
        <f t="shared" si="6"/>
        <v>8</v>
      </c>
      <c r="K406" s="12"/>
      <c r="L406" s="12"/>
      <c r="M406" s="12"/>
      <c r="N406" s="12"/>
      <c r="O406" s="12"/>
      <c r="P406" s="12"/>
      <c r="Q406" s="12"/>
      <c r="R406" s="12"/>
      <c r="S406" s="12"/>
      <c r="T406" s="8"/>
      <c r="U406" s="8"/>
      <c r="V406" s="8"/>
      <c r="W406" s="8"/>
      <c r="X406" s="8"/>
    </row>
    <row r="407" spans="1:24" ht="15.75" customHeight="1" x14ac:dyDescent="0.2">
      <c r="A407" s="14">
        <v>405</v>
      </c>
      <c r="B407" s="14" t="s">
        <v>413</v>
      </c>
      <c r="C407" s="14" t="s">
        <v>414</v>
      </c>
      <c r="D407" s="14">
        <v>0</v>
      </c>
      <c r="E407" s="14">
        <v>0</v>
      </c>
      <c r="F407" s="14">
        <v>0</v>
      </c>
      <c r="G407" s="14">
        <v>1.57</v>
      </c>
      <c r="H407" s="28">
        <v>43092</v>
      </c>
      <c r="I407" s="28">
        <v>43098</v>
      </c>
      <c r="J407" s="14">
        <f t="shared" si="6"/>
        <v>6</v>
      </c>
      <c r="K407" s="12"/>
      <c r="L407" s="12"/>
      <c r="M407" s="12"/>
      <c r="N407" s="12"/>
      <c r="O407" s="12"/>
      <c r="P407" s="12"/>
      <c r="Q407" s="12"/>
      <c r="R407" s="12"/>
      <c r="S407" s="12"/>
      <c r="T407" s="8"/>
      <c r="U407" s="8"/>
      <c r="V407" s="8"/>
      <c r="W407" s="8"/>
      <c r="X407" s="8"/>
    </row>
    <row r="408" spans="1:24" ht="15.75" customHeight="1" x14ac:dyDescent="0.2">
      <c r="A408" s="14">
        <v>406</v>
      </c>
      <c r="B408" s="14" t="s">
        <v>413</v>
      </c>
      <c r="C408" s="14" t="s">
        <v>415</v>
      </c>
      <c r="D408" s="14">
        <v>0</v>
      </c>
      <c r="E408" s="14">
        <v>0</v>
      </c>
      <c r="F408" s="14">
        <v>0</v>
      </c>
      <c r="G408" s="14">
        <v>1.56</v>
      </c>
      <c r="H408" s="28">
        <v>43071</v>
      </c>
      <c r="I408" s="28">
        <v>43100</v>
      </c>
      <c r="J408" s="14">
        <f t="shared" si="6"/>
        <v>29</v>
      </c>
      <c r="K408" s="12"/>
      <c r="L408" s="12"/>
      <c r="M408" s="12"/>
      <c r="N408" s="12"/>
      <c r="O408" s="12"/>
      <c r="P408" s="12"/>
      <c r="Q408" s="12"/>
      <c r="R408" s="12"/>
      <c r="S408" s="12"/>
      <c r="T408" s="8"/>
      <c r="U408" s="8"/>
      <c r="V408" s="8"/>
      <c r="W408" s="8"/>
      <c r="X408" s="8"/>
    </row>
    <row r="409" spans="1:24" ht="15.75" customHeight="1" x14ac:dyDescent="0.2">
      <c r="A409" s="14">
        <v>407</v>
      </c>
      <c r="B409" s="14" t="s">
        <v>416</v>
      </c>
      <c r="C409" s="14" t="s">
        <v>417</v>
      </c>
      <c r="D409" s="14">
        <v>0</v>
      </c>
      <c r="E409" s="14">
        <v>0</v>
      </c>
      <c r="F409" s="14">
        <v>0</v>
      </c>
      <c r="G409" s="14">
        <v>1.56</v>
      </c>
      <c r="H409" s="28">
        <v>43084</v>
      </c>
      <c r="I409" s="28">
        <v>43084</v>
      </c>
      <c r="J409" s="14">
        <f t="shared" si="6"/>
        <v>0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8"/>
      <c r="U409" s="8"/>
      <c r="V409" s="8"/>
      <c r="W409" s="8"/>
      <c r="X409" s="8"/>
    </row>
    <row r="410" spans="1:24" ht="15.75" customHeight="1" x14ac:dyDescent="0.2">
      <c r="A410" s="14">
        <v>408</v>
      </c>
      <c r="B410" s="14" t="s">
        <v>416</v>
      </c>
      <c r="C410" s="14" t="s">
        <v>418</v>
      </c>
      <c r="D410" s="14">
        <v>0</v>
      </c>
      <c r="E410" s="14">
        <v>0</v>
      </c>
      <c r="F410" s="14">
        <v>0</v>
      </c>
      <c r="G410" s="14">
        <v>1.56</v>
      </c>
      <c r="H410" s="28">
        <v>43072</v>
      </c>
      <c r="I410" s="28">
        <v>43095</v>
      </c>
      <c r="J410" s="14">
        <f t="shared" si="6"/>
        <v>23</v>
      </c>
      <c r="K410" s="12"/>
      <c r="L410" s="12"/>
      <c r="M410" s="12"/>
      <c r="N410" s="12"/>
      <c r="O410" s="12"/>
      <c r="P410" s="12"/>
      <c r="Q410" s="12"/>
      <c r="R410" s="12"/>
      <c r="S410" s="12"/>
      <c r="T410" s="8"/>
      <c r="U410" s="8"/>
      <c r="V410" s="8"/>
      <c r="W410" s="8"/>
      <c r="X410" s="8"/>
    </row>
    <row r="411" spans="1:24" ht="15.75" customHeight="1" x14ac:dyDescent="0.2">
      <c r="A411" s="14">
        <v>409</v>
      </c>
      <c r="B411" s="14" t="s">
        <v>419</v>
      </c>
      <c r="C411" s="14" t="s">
        <v>420</v>
      </c>
      <c r="D411" s="14">
        <v>0</v>
      </c>
      <c r="E411" s="14">
        <v>0</v>
      </c>
      <c r="F411" s="14">
        <v>0</v>
      </c>
      <c r="G411" s="14">
        <v>1.56</v>
      </c>
      <c r="H411" s="28">
        <v>43080</v>
      </c>
      <c r="I411" s="28">
        <v>43091</v>
      </c>
      <c r="J411" s="14">
        <f t="shared" si="6"/>
        <v>11</v>
      </c>
      <c r="K411" s="12"/>
      <c r="L411" s="12"/>
      <c r="M411" s="12"/>
      <c r="N411" s="12"/>
      <c r="O411" s="12"/>
      <c r="P411" s="12"/>
      <c r="Q411" s="12"/>
      <c r="R411" s="12"/>
      <c r="S411" s="12"/>
      <c r="T411" s="8"/>
      <c r="U411" s="8"/>
      <c r="V411" s="8"/>
      <c r="W411" s="8"/>
      <c r="X411" s="8"/>
    </row>
    <row r="412" spans="1:24" ht="15.75" customHeight="1" x14ac:dyDescent="0.2">
      <c r="A412" s="14">
        <v>410</v>
      </c>
      <c r="B412" s="14" t="s">
        <v>419</v>
      </c>
      <c r="C412" s="14" t="s">
        <v>331</v>
      </c>
      <c r="D412" s="14">
        <v>0</v>
      </c>
      <c r="E412" s="14">
        <v>0</v>
      </c>
      <c r="F412" s="14">
        <v>3550.8</v>
      </c>
      <c r="G412" s="14">
        <v>0</v>
      </c>
      <c r="H412" s="28">
        <v>43095</v>
      </c>
      <c r="I412" s="28">
        <v>43098</v>
      </c>
      <c r="J412" s="14">
        <f t="shared" si="6"/>
        <v>3</v>
      </c>
      <c r="K412" s="12"/>
      <c r="L412" s="12"/>
      <c r="M412" s="12"/>
      <c r="N412" s="12"/>
      <c r="O412" s="12"/>
      <c r="P412" s="12"/>
      <c r="Q412" s="12"/>
      <c r="R412" s="12"/>
      <c r="S412" s="12"/>
      <c r="T412" s="8"/>
      <c r="U412" s="8"/>
      <c r="V412" s="8"/>
      <c r="W412" s="8"/>
      <c r="X412" s="8"/>
    </row>
    <row r="413" spans="1:24" ht="15.75" customHeight="1" x14ac:dyDescent="0.2">
      <c r="A413" s="14">
        <v>411</v>
      </c>
      <c r="B413" s="14" t="s">
        <v>421</v>
      </c>
      <c r="C413" s="14" t="s">
        <v>36</v>
      </c>
      <c r="D413" s="14">
        <v>0</v>
      </c>
      <c r="E413" s="14">
        <v>0</v>
      </c>
      <c r="F413" s="14">
        <v>1.37</v>
      </c>
      <c r="G413" s="14">
        <v>0</v>
      </c>
      <c r="H413" s="28">
        <v>43098</v>
      </c>
      <c r="I413" s="28">
        <v>43099</v>
      </c>
      <c r="J413" s="14">
        <f t="shared" si="6"/>
        <v>1</v>
      </c>
      <c r="K413" s="12"/>
      <c r="L413" s="12"/>
      <c r="M413" s="12"/>
      <c r="N413" s="12"/>
      <c r="O413" s="12"/>
      <c r="P413" s="12"/>
      <c r="Q413" s="12"/>
      <c r="R413" s="12"/>
      <c r="S413" s="12"/>
      <c r="T413" s="8"/>
      <c r="U413" s="8"/>
      <c r="V413" s="8"/>
      <c r="W413" s="8"/>
      <c r="X413" s="8"/>
    </row>
    <row r="414" spans="1:24" ht="15.75" customHeight="1" x14ac:dyDescent="0.2">
      <c r="A414" s="14">
        <v>412</v>
      </c>
      <c r="B414" s="14" t="s">
        <v>421</v>
      </c>
      <c r="C414" s="14" t="s">
        <v>422</v>
      </c>
      <c r="D414" s="14">
        <v>0</v>
      </c>
      <c r="E414" s="14">
        <v>0</v>
      </c>
      <c r="F414" s="14">
        <v>0</v>
      </c>
      <c r="G414" s="14">
        <v>1.25</v>
      </c>
      <c r="H414" s="28">
        <v>43096</v>
      </c>
      <c r="I414" s="28">
        <v>43097</v>
      </c>
      <c r="J414" s="14">
        <f t="shared" si="6"/>
        <v>1</v>
      </c>
      <c r="K414" s="12"/>
      <c r="L414" s="12"/>
      <c r="M414" s="12"/>
      <c r="N414" s="12"/>
      <c r="O414" s="12"/>
      <c r="P414" s="12"/>
      <c r="Q414" s="12"/>
      <c r="R414" s="12"/>
      <c r="S414" s="12"/>
      <c r="T414" s="8"/>
      <c r="U414" s="8"/>
      <c r="V414" s="8"/>
      <c r="W414" s="8"/>
      <c r="X414" s="8"/>
    </row>
    <row r="415" spans="1:24" ht="15.75" customHeight="1" x14ac:dyDescent="0.2">
      <c r="A415" s="14">
        <v>413</v>
      </c>
      <c r="B415" s="14" t="s">
        <v>423</v>
      </c>
      <c r="C415" s="14" t="s">
        <v>424</v>
      </c>
      <c r="D415" s="14">
        <v>0</v>
      </c>
      <c r="E415" s="14">
        <v>0</v>
      </c>
      <c r="F415" s="14">
        <v>0</v>
      </c>
      <c r="G415" s="14">
        <v>1.24</v>
      </c>
      <c r="H415" s="28">
        <v>43080</v>
      </c>
      <c r="I415" s="28">
        <v>43088</v>
      </c>
      <c r="J415" s="14">
        <f t="shared" si="6"/>
        <v>8</v>
      </c>
      <c r="K415" s="12"/>
      <c r="L415" s="12"/>
      <c r="M415" s="12"/>
      <c r="N415" s="12"/>
      <c r="O415" s="12"/>
      <c r="P415" s="12"/>
      <c r="Q415" s="12"/>
      <c r="R415" s="12"/>
      <c r="S415" s="12"/>
      <c r="T415" s="8"/>
      <c r="U415" s="8"/>
      <c r="V415" s="8"/>
      <c r="W415" s="8"/>
      <c r="X415" s="8"/>
    </row>
    <row r="416" spans="1:24" ht="15.75" customHeight="1" x14ac:dyDescent="0.2">
      <c r="A416" s="14">
        <v>414</v>
      </c>
      <c r="B416" s="14" t="s">
        <v>423</v>
      </c>
      <c r="C416" s="14" t="s">
        <v>107</v>
      </c>
      <c r="D416" s="14">
        <v>0</v>
      </c>
      <c r="E416" s="14">
        <v>0</v>
      </c>
      <c r="F416" s="14">
        <v>0</v>
      </c>
      <c r="G416" s="14">
        <v>1.24</v>
      </c>
      <c r="H416" s="28">
        <v>43073</v>
      </c>
      <c r="I416" s="28">
        <v>43099</v>
      </c>
      <c r="J416" s="14">
        <f t="shared" si="6"/>
        <v>26</v>
      </c>
      <c r="K416" s="12"/>
      <c r="L416" s="12"/>
      <c r="M416" s="12"/>
      <c r="N416" s="12"/>
      <c r="O416" s="12"/>
      <c r="P416" s="12"/>
      <c r="Q416" s="12"/>
      <c r="R416" s="12"/>
      <c r="S416" s="12"/>
      <c r="T416" s="8"/>
      <c r="U416" s="8"/>
      <c r="V416" s="8"/>
      <c r="W416" s="8"/>
      <c r="X416" s="8"/>
    </row>
    <row r="417" spans="1:24" ht="15.75" customHeight="1" x14ac:dyDescent="0.2">
      <c r="A417" s="14">
        <v>415</v>
      </c>
      <c r="B417" s="14" t="s">
        <v>425</v>
      </c>
      <c r="C417" s="14" t="s">
        <v>426</v>
      </c>
      <c r="D417" s="14">
        <v>0</v>
      </c>
      <c r="E417" s="14">
        <v>0</v>
      </c>
      <c r="F417" s="14">
        <v>0</v>
      </c>
      <c r="G417" s="14">
        <v>1.24</v>
      </c>
      <c r="H417" s="28">
        <v>43080</v>
      </c>
      <c r="I417" s="28">
        <v>43080</v>
      </c>
      <c r="J417" s="14">
        <f t="shared" si="6"/>
        <v>0</v>
      </c>
      <c r="K417" s="12"/>
      <c r="L417" s="12"/>
      <c r="M417" s="12"/>
      <c r="N417" s="12"/>
      <c r="O417" s="12"/>
      <c r="P417" s="12"/>
      <c r="Q417" s="12"/>
      <c r="R417" s="12"/>
      <c r="S417" s="12"/>
      <c r="T417" s="8"/>
      <c r="U417" s="8"/>
      <c r="V417" s="8"/>
      <c r="W417" s="8"/>
      <c r="X417" s="8"/>
    </row>
    <row r="418" spans="1:24" ht="15.75" customHeight="1" x14ac:dyDescent="0.2">
      <c r="A418" s="14">
        <v>416</v>
      </c>
      <c r="B418" s="14" t="s">
        <v>425</v>
      </c>
      <c r="C418" s="14" t="s">
        <v>402</v>
      </c>
      <c r="D418" s="14">
        <v>0</v>
      </c>
      <c r="E418" s="14">
        <v>0</v>
      </c>
      <c r="F418" s="14">
        <v>0</v>
      </c>
      <c r="G418" s="14">
        <v>1.24</v>
      </c>
      <c r="H418" s="28">
        <v>43082</v>
      </c>
      <c r="I418" s="28">
        <v>43082</v>
      </c>
      <c r="J418" s="14">
        <f t="shared" si="6"/>
        <v>0</v>
      </c>
      <c r="K418" s="12"/>
      <c r="L418" s="12"/>
      <c r="M418" s="12"/>
      <c r="N418" s="12"/>
      <c r="O418" s="12"/>
      <c r="P418" s="12"/>
      <c r="Q418" s="12"/>
      <c r="R418" s="12"/>
      <c r="S418" s="12"/>
      <c r="T418" s="8"/>
      <c r="U418" s="8"/>
      <c r="V418" s="8"/>
      <c r="W418" s="8"/>
      <c r="X418" s="8"/>
    </row>
    <row r="419" spans="1:24" ht="15.75" customHeight="1" x14ac:dyDescent="0.2">
      <c r="A419" s="14">
        <v>417</v>
      </c>
      <c r="B419" s="14" t="s">
        <v>427</v>
      </c>
      <c r="C419" s="14" t="s">
        <v>178</v>
      </c>
      <c r="D419" s="14">
        <v>0</v>
      </c>
      <c r="E419" s="14">
        <v>0</v>
      </c>
      <c r="F419" s="14">
        <v>0</v>
      </c>
      <c r="G419" s="14">
        <v>1.24</v>
      </c>
      <c r="H419" s="28">
        <v>43073</v>
      </c>
      <c r="I419" s="28">
        <v>43082</v>
      </c>
      <c r="J419" s="14">
        <f t="shared" si="6"/>
        <v>9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8"/>
      <c r="U419" s="8"/>
      <c r="V419" s="8"/>
      <c r="W419" s="8"/>
      <c r="X419" s="8"/>
    </row>
    <row r="420" spans="1:24" ht="15.75" customHeight="1" x14ac:dyDescent="0.2">
      <c r="A420" s="14">
        <v>418</v>
      </c>
      <c r="B420" s="14" t="s">
        <v>427</v>
      </c>
      <c r="C420" s="14" t="s">
        <v>364</v>
      </c>
      <c r="D420" s="14">
        <v>2505.15</v>
      </c>
      <c r="E420" s="14">
        <v>385.44</v>
      </c>
      <c r="F420" s="14">
        <v>723.58</v>
      </c>
      <c r="G420" s="14">
        <v>0</v>
      </c>
      <c r="H420" s="28">
        <v>43073</v>
      </c>
      <c r="I420" s="28">
        <v>43100</v>
      </c>
      <c r="J420" s="14">
        <f t="shared" si="6"/>
        <v>27</v>
      </c>
      <c r="K420" s="12"/>
      <c r="L420" s="12"/>
      <c r="M420" s="12"/>
      <c r="N420" s="12"/>
      <c r="O420" s="12"/>
      <c r="P420" s="12"/>
      <c r="Q420" s="12"/>
      <c r="R420" s="12"/>
      <c r="S420" s="12"/>
      <c r="T420" s="8"/>
      <c r="U420" s="8"/>
      <c r="V420" s="8"/>
      <c r="W420" s="8"/>
      <c r="X420" s="8"/>
    </row>
    <row r="421" spans="1:24" ht="15.75" customHeight="1" x14ac:dyDescent="0.2">
      <c r="A421" s="14">
        <v>419</v>
      </c>
      <c r="B421" s="14" t="s">
        <v>428</v>
      </c>
      <c r="C421" s="14" t="s">
        <v>169</v>
      </c>
      <c r="D421" s="14">
        <v>2235.1999999999998</v>
      </c>
      <c r="E421" s="14">
        <v>419.45</v>
      </c>
      <c r="F421" s="14">
        <v>2263.12</v>
      </c>
      <c r="G421" s="14">
        <v>0</v>
      </c>
      <c r="H421" s="28">
        <v>43070</v>
      </c>
      <c r="I421" s="28">
        <v>43100</v>
      </c>
      <c r="J421" s="14">
        <f t="shared" si="6"/>
        <v>30</v>
      </c>
      <c r="K421" s="12"/>
      <c r="L421" s="12"/>
      <c r="M421" s="12"/>
      <c r="N421" s="12"/>
      <c r="O421" s="12"/>
      <c r="P421" s="12"/>
      <c r="Q421" s="12"/>
      <c r="R421" s="12"/>
      <c r="S421" s="12"/>
      <c r="T421" s="8"/>
      <c r="U421" s="8"/>
      <c r="V421" s="8"/>
      <c r="W421" s="8"/>
      <c r="X421" s="8"/>
    </row>
    <row r="422" spans="1:24" ht="15.75" customHeight="1" x14ac:dyDescent="0.2">
      <c r="A422" s="14">
        <v>420</v>
      </c>
      <c r="B422" s="14" t="s">
        <v>428</v>
      </c>
      <c r="C422" s="14" t="s">
        <v>146</v>
      </c>
      <c r="D422" s="14">
        <v>0</v>
      </c>
      <c r="E422" s="14">
        <v>0</v>
      </c>
      <c r="F422" s="14">
        <v>0</v>
      </c>
      <c r="G422" s="14">
        <v>1</v>
      </c>
      <c r="H422" s="28">
        <v>43070</v>
      </c>
      <c r="I422" s="28">
        <v>43087</v>
      </c>
      <c r="J422" s="14">
        <f t="shared" si="6"/>
        <v>17</v>
      </c>
      <c r="K422" s="12"/>
      <c r="L422" s="12"/>
      <c r="M422" s="12"/>
      <c r="N422" s="12"/>
      <c r="O422" s="12"/>
      <c r="P422" s="12"/>
      <c r="Q422" s="12"/>
      <c r="R422" s="12"/>
      <c r="S422" s="12"/>
      <c r="T422" s="8"/>
      <c r="U422" s="8"/>
      <c r="V422" s="8"/>
      <c r="W422" s="8"/>
      <c r="X422" s="8"/>
    </row>
    <row r="423" spans="1:24" ht="15.75" customHeight="1" x14ac:dyDescent="0.2">
      <c r="A423" s="14">
        <v>421</v>
      </c>
      <c r="B423" s="14" t="s">
        <v>429</v>
      </c>
      <c r="C423" s="14" t="s">
        <v>209</v>
      </c>
      <c r="D423" s="14">
        <v>0</v>
      </c>
      <c r="E423" s="14">
        <v>0</v>
      </c>
      <c r="F423" s="14">
        <v>0</v>
      </c>
      <c r="G423" s="14">
        <v>0.99</v>
      </c>
      <c r="H423" s="28">
        <v>43084</v>
      </c>
      <c r="I423" s="28">
        <v>43098</v>
      </c>
      <c r="J423" s="14">
        <f t="shared" si="6"/>
        <v>14</v>
      </c>
      <c r="K423" s="12"/>
      <c r="L423" s="12"/>
      <c r="M423" s="12"/>
      <c r="N423" s="12"/>
      <c r="O423" s="12"/>
      <c r="P423" s="12"/>
      <c r="Q423" s="12"/>
      <c r="R423" s="12"/>
      <c r="S423" s="12"/>
      <c r="T423" s="8"/>
      <c r="U423" s="8"/>
      <c r="V423" s="8"/>
      <c r="W423" s="8"/>
      <c r="X423" s="8"/>
    </row>
    <row r="424" spans="1:24" ht="15.75" customHeight="1" x14ac:dyDescent="0.2">
      <c r="A424" s="14">
        <v>422</v>
      </c>
      <c r="B424" s="14" t="s">
        <v>429</v>
      </c>
      <c r="C424" s="14" t="s">
        <v>142</v>
      </c>
      <c r="D424" s="14">
        <v>0</v>
      </c>
      <c r="E424" s="14">
        <v>0</v>
      </c>
      <c r="F424" s="14">
        <v>0</v>
      </c>
      <c r="G424" s="14">
        <v>0.99</v>
      </c>
      <c r="H424" s="28">
        <v>43075</v>
      </c>
      <c r="I424" s="28">
        <v>43097</v>
      </c>
      <c r="J424" s="14">
        <f t="shared" si="6"/>
        <v>22</v>
      </c>
      <c r="K424" s="12"/>
      <c r="L424" s="12"/>
      <c r="M424" s="12"/>
      <c r="N424" s="12"/>
      <c r="O424" s="12"/>
      <c r="P424" s="12"/>
      <c r="Q424" s="12"/>
      <c r="R424" s="12"/>
      <c r="S424" s="12"/>
      <c r="T424" s="8"/>
      <c r="U424" s="8"/>
      <c r="V424" s="8"/>
      <c r="W424" s="8"/>
      <c r="X424" s="8"/>
    </row>
    <row r="425" spans="1:24" ht="15.75" customHeight="1" x14ac:dyDescent="0.2">
      <c r="A425" s="14">
        <v>423</v>
      </c>
      <c r="B425" s="14" t="s">
        <v>430</v>
      </c>
      <c r="C425" s="14" t="s">
        <v>402</v>
      </c>
      <c r="D425" s="14">
        <v>0</v>
      </c>
      <c r="E425" s="14">
        <v>0</v>
      </c>
      <c r="F425" s="14">
        <v>0</v>
      </c>
      <c r="G425" s="14">
        <v>0.98</v>
      </c>
      <c r="H425" s="28">
        <v>43082</v>
      </c>
      <c r="I425" s="28">
        <v>43082</v>
      </c>
      <c r="J425" s="14">
        <f t="shared" si="6"/>
        <v>0</v>
      </c>
      <c r="K425" s="12"/>
      <c r="L425" s="12"/>
      <c r="M425" s="12"/>
      <c r="N425" s="12"/>
      <c r="O425" s="12"/>
      <c r="P425" s="12"/>
      <c r="Q425" s="12"/>
      <c r="R425" s="12"/>
      <c r="S425" s="12"/>
      <c r="T425" s="8"/>
      <c r="U425" s="8"/>
      <c r="V425" s="8"/>
      <c r="W425" s="8"/>
      <c r="X425" s="8"/>
    </row>
    <row r="426" spans="1:24" ht="15.75" customHeight="1" x14ac:dyDescent="0.2">
      <c r="A426" s="14">
        <v>424</v>
      </c>
      <c r="B426" s="14" t="s">
        <v>430</v>
      </c>
      <c r="C426" s="14" t="s">
        <v>431</v>
      </c>
      <c r="D426" s="14">
        <v>0</v>
      </c>
      <c r="E426" s="14">
        <v>0</v>
      </c>
      <c r="F426" s="14">
        <v>0</v>
      </c>
      <c r="G426" s="14">
        <v>0.94</v>
      </c>
      <c r="H426" s="28">
        <v>43092</v>
      </c>
      <c r="I426" s="28">
        <v>43095</v>
      </c>
      <c r="J426" s="14">
        <f t="shared" si="6"/>
        <v>3</v>
      </c>
      <c r="K426" s="12"/>
      <c r="L426" s="12"/>
      <c r="M426" s="12"/>
      <c r="N426" s="12"/>
      <c r="O426" s="12"/>
      <c r="P426" s="12"/>
      <c r="Q426" s="12"/>
      <c r="R426" s="12"/>
      <c r="S426" s="12"/>
      <c r="T426" s="8"/>
      <c r="U426" s="8"/>
      <c r="V426" s="8"/>
      <c r="W426" s="8"/>
      <c r="X426" s="8"/>
    </row>
    <row r="427" spans="1:24" ht="15.75" customHeight="1" x14ac:dyDescent="0.2">
      <c r="A427" s="14">
        <v>425</v>
      </c>
      <c r="B427" s="14" t="s">
        <v>432</v>
      </c>
      <c r="C427" s="14" t="s">
        <v>433</v>
      </c>
      <c r="D427" s="14">
        <v>0</v>
      </c>
      <c r="E427" s="14">
        <v>0</v>
      </c>
      <c r="F427" s="14">
        <v>0</v>
      </c>
      <c r="G427" s="14">
        <v>0.94</v>
      </c>
      <c r="H427" s="28">
        <v>43087</v>
      </c>
      <c r="I427" s="28">
        <v>43095</v>
      </c>
      <c r="J427" s="14">
        <f t="shared" si="6"/>
        <v>8</v>
      </c>
      <c r="K427" s="12"/>
      <c r="L427" s="12"/>
      <c r="M427" s="12"/>
      <c r="N427" s="12"/>
      <c r="O427" s="12"/>
      <c r="P427" s="12"/>
      <c r="Q427" s="12"/>
      <c r="R427" s="12"/>
      <c r="S427" s="12"/>
      <c r="T427" s="8"/>
      <c r="U427" s="8"/>
      <c r="V427" s="8"/>
      <c r="W427" s="8"/>
      <c r="X427" s="8"/>
    </row>
    <row r="428" spans="1:24" ht="15.75" customHeight="1" x14ac:dyDescent="0.2">
      <c r="A428" s="14">
        <v>426</v>
      </c>
      <c r="B428" s="14" t="s">
        <v>432</v>
      </c>
      <c r="C428" s="14" t="s">
        <v>70</v>
      </c>
      <c r="D428" s="14">
        <v>0</v>
      </c>
      <c r="E428" s="14">
        <v>0</v>
      </c>
      <c r="F428" s="14">
        <v>0</v>
      </c>
      <c r="G428" s="14">
        <v>0.94</v>
      </c>
      <c r="H428" s="28">
        <v>43097</v>
      </c>
      <c r="I428" s="28">
        <v>43099</v>
      </c>
      <c r="J428" s="14">
        <f t="shared" si="6"/>
        <v>2</v>
      </c>
      <c r="K428" s="12"/>
      <c r="L428" s="12"/>
      <c r="M428" s="12"/>
      <c r="N428" s="12"/>
      <c r="O428" s="12"/>
      <c r="P428" s="12"/>
      <c r="Q428" s="12"/>
      <c r="R428" s="12"/>
      <c r="S428" s="12"/>
      <c r="T428" s="8"/>
      <c r="U428" s="8"/>
      <c r="V428" s="8"/>
      <c r="W428" s="8"/>
      <c r="X428" s="8"/>
    </row>
    <row r="429" spans="1:24" ht="15.75" customHeight="1" x14ac:dyDescent="0.2">
      <c r="A429" s="14">
        <v>427</v>
      </c>
      <c r="B429" s="14" t="s">
        <v>434</v>
      </c>
      <c r="C429" s="14" t="s">
        <v>383</v>
      </c>
      <c r="D429" s="14">
        <v>0</v>
      </c>
      <c r="E429" s="14">
        <v>0</v>
      </c>
      <c r="F429" s="14">
        <v>0</v>
      </c>
      <c r="G429" s="14">
        <v>0.94</v>
      </c>
      <c r="H429" s="28">
        <v>43090</v>
      </c>
      <c r="I429" s="28">
        <v>43090</v>
      </c>
      <c r="J429" s="14">
        <f t="shared" si="6"/>
        <v>0</v>
      </c>
      <c r="K429" s="12"/>
      <c r="L429" s="12"/>
      <c r="M429" s="12"/>
      <c r="N429" s="12"/>
      <c r="O429" s="12"/>
      <c r="P429" s="12"/>
      <c r="Q429" s="12"/>
      <c r="R429" s="12"/>
      <c r="S429" s="12"/>
      <c r="T429" s="8"/>
      <c r="U429" s="8"/>
      <c r="V429" s="8"/>
      <c r="W429" s="8"/>
      <c r="X429" s="8"/>
    </row>
    <row r="430" spans="1:24" ht="15.75" customHeight="1" x14ac:dyDescent="0.2">
      <c r="A430" s="14">
        <v>428</v>
      </c>
      <c r="B430" s="14" t="s">
        <v>434</v>
      </c>
      <c r="C430" s="14" t="s">
        <v>348</v>
      </c>
      <c r="D430" s="14">
        <v>0</v>
      </c>
      <c r="E430" s="14">
        <v>0</v>
      </c>
      <c r="F430" s="14">
        <v>0</v>
      </c>
      <c r="G430" s="14">
        <v>0.94</v>
      </c>
      <c r="H430" s="28">
        <v>43097</v>
      </c>
      <c r="I430" s="28">
        <v>43097</v>
      </c>
      <c r="J430" s="14">
        <f t="shared" si="6"/>
        <v>0</v>
      </c>
      <c r="K430" s="12"/>
      <c r="L430" s="12"/>
      <c r="M430" s="12"/>
      <c r="N430" s="12"/>
      <c r="O430" s="12"/>
      <c r="P430" s="12"/>
      <c r="Q430" s="12"/>
      <c r="R430" s="12"/>
      <c r="S430" s="12"/>
      <c r="T430" s="8"/>
      <c r="U430" s="8"/>
      <c r="V430" s="8"/>
      <c r="W430" s="8"/>
      <c r="X430" s="8"/>
    </row>
    <row r="431" spans="1:24" ht="15.75" customHeight="1" x14ac:dyDescent="0.2">
      <c r="A431" s="14">
        <v>429</v>
      </c>
      <c r="B431" s="14" t="s">
        <v>435</v>
      </c>
      <c r="C431" s="14" t="s">
        <v>343</v>
      </c>
      <c r="D431" s="14">
        <v>0</v>
      </c>
      <c r="E431" s="14">
        <v>0</v>
      </c>
      <c r="F431" s="14">
        <v>0</v>
      </c>
      <c r="G431" s="14">
        <v>0.93</v>
      </c>
      <c r="H431" s="28">
        <v>43083</v>
      </c>
      <c r="I431" s="28">
        <v>43083</v>
      </c>
      <c r="J431" s="14">
        <f t="shared" si="6"/>
        <v>0</v>
      </c>
      <c r="K431" s="12"/>
      <c r="L431" s="12"/>
      <c r="M431" s="12"/>
      <c r="N431" s="12"/>
      <c r="O431" s="12"/>
      <c r="P431" s="12"/>
      <c r="Q431" s="12"/>
      <c r="R431" s="12"/>
      <c r="S431" s="12"/>
      <c r="T431" s="8"/>
      <c r="U431" s="8"/>
      <c r="V431" s="8"/>
      <c r="W431" s="8"/>
      <c r="X431" s="8"/>
    </row>
    <row r="432" spans="1:24" ht="15.75" customHeight="1" x14ac:dyDescent="0.2">
      <c r="A432" s="14">
        <v>430</v>
      </c>
      <c r="B432" s="14" t="s">
        <v>435</v>
      </c>
      <c r="C432" s="14" t="s">
        <v>436</v>
      </c>
      <c r="D432" s="14">
        <v>0</v>
      </c>
      <c r="E432" s="14">
        <v>0</v>
      </c>
      <c r="F432" s="14">
        <v>0</v>
      </c>
      <c r="G432" s="14">
        <v>0.93</v>
      </c>
      <c r="H432" s="28">
        <v>43075</v>
      </c>
      <c r="I432" s="28">
        <v>43077</v>
      </c>
      <c r="J432" s="14">
        <f t="shared" si="6"/>
        <v>2</v>
      </c>
      <c r="K432" s="12"/>
      <c r="L432" s="12"/>
      <c r="M432" s="12"/>
      <c r="N432" s="12"/>
      <c r="O432" s="12"/>
      <c r="P432" s="12"/>
      <c r="Q432" s="12"/>
      <c r="R432" s="12"/>
      <c r="S432" s="12"/>
      <c r="T432" s="8"/>
      <c r="U432" s="8"/>
      <c r="V432" s="8"/>
      <c r="W432" s="8"/>
      <c r="X432" s="8"/>
    </row>
    <row r="433" spans="1:24" ht="15.75" customHeight="1" x14ac:dyDescent="0.2">
      <c r="A433" s="14">
        <v>431</v>
      </c>
      <c r="B433" s="14" t="s">
        <v>437</v>
      </c>
      <c r="C433" s="14" t="s">
        <v>255</v>
      </c>
      <c r="D433" s="14">
        <v>0</v>
      </c>
      <c r="E433" s="14">
        <v>0</v>
      </c>
      <c r="F433" s="14">
        <v>0.83</v>
      </c>
      <c r="G433" s="14">
        <v>0</v>
      </c>
      <c r="H433" s="28">
        <v>43091</v>
      </c>
      <c r="I433" s="28">
        <v>43097</v>
      </c>
      <c r="J433" s="14">
        <f t="shared" si="6"/>
        <v>6</v>
      </c>
      <c r="K433" s="12"/>
      <c r="L433" s="12"/>
      <c r="M433" s="12"/>
      <c r="N433" s="12"/>
      <c r="O433" s="12"/>
      <c r="P433" s="12"/>
      <c r="Q433" s="12"/>
      <c r="R433" s="12"/>
      <c r="S433" s="12"/>
      <c r="T433" s="8"/>
      <c r="U433" s="8"/>
      <c r="V433" s="8"/>
      <c r="W433" s="8"/>
      <c r="X433" s="8"/>
    </row>
    <row r="434" spans="1:24" ht="15.75" customHeight="1" x14ac:dyDescent="0.2">
      <c r="A434" s="14">
        <v>432</v>
      </c>
      <c r="B434" s="14" t="s">
        <v>437</v>
      </c>
      <c r="C434" s="14" t="s">
        <v>44</v>
      </c>
      <c r="D434" s="14">
        <v>0</v>
      </c>
      <c r="E434" s="14">
        <v>0</v>
      </c>
      <c r="F434" s="14">
        <v>0</v>
      </c>
      <c r="G434" s="14">
        <v>0.77</v>
      </c>
      <c r="H434" s="28">
        <v>43070</v>
      </c>
      <c r="I434" s="28">
        <v>43072</v>
      </c>
      <c r="J434" s="14">
        <f t="shared" si="6"/>
        <v>2</v>
      </c>
      <c r="K434" s="12"/>
      <c r="L434" s="12"/>
      <c r="M434" s="12"/>
      <c r="N434" s="12"/>
      <c r="O434" s="12"/>
      <c r="P434" s="12"/>
      <c r="Q434" s="12"/>
      <c r="R434" s="12"/>
      <c r="S434" s="12"/>
      <c r="T434" s="8"/>
      <c r="U434" s="8"/>
      <c r="V434" s="8"/>
      <c r="W434" s="8"/>
      <c r="X434" s="8"/>
    </row>
    <row r="435" spans="1:24" ht="15.75" customHeight="1" x14ac:dyDescent="0.2">
      <c r="A435" s="14">
        <v>433</v>
      </c>
      <c r="B435" s="14" t="s">
        <v>438</v>
      </c>
      <c r="C435" s="14" t="s">
        <v>220</v>
      </c>
      <c r="D435" s="14">
        <v>0</v>
      </c>
      <c r="E435" s="14">
        <v>0</v>
      </c>
      <c r="F435" s="14">
        <v>0</v>
      </c>
      <c r="G435" s="14">
        <v>0.77</v>
      </c>
      <c r="H435" s="28">
        <v>43073</v>
      </c>
      <c r="I435" s="28">
        <v>43076</v>
      </c>
      <c r="J435" s="14">
        <f t="shared" si="6"/>
        <v>3</v>
      </c>
      <c r="K435" s="12"/>
      <c r="L435" s="12"/>
      <c r="M435" s="12"/>
      <c r="N435" s="12"/>
      <c r="O435" s="12"/>
      <c r="P435" s="12"/>
      <c r="Q435" s="12"/>
      <c r="R435" s="12"/>
      <c r="S435" s="12"/>
      <c r="T435" s="8"/>
      <c r="U435" s="8"/>
      <c r="V435" s="8"/>
      <c r="W435" s="8"/>
      <c r="X435" s="8"/>
    </row>
    <row r="436" spans="1:24" ht="15.75" customHeight="1" x14ac:dyDescent="0.2">
      <c r="A436" s="14">
        <v>434</v>
      </c>
      <c r="B436" s="14" t="s">
        <v>438</v>
      </c>
      <c r="C436" s="14" t="s">
        <v>255</v>
      </c>
      <c r="D436" s="14">
        <v>0</v>
      </c>
      <c r="E436" s="14">
        <v>0</v>
      </c>
      <c r="F436" s="14">
        <v>0.65</v>
      </c>
      <c r="G436" s="14">
        <v>0</v>
      </c>
      <c r="H436" s="28">
        <v>43091</v>
      </c>
      <c r="I436" s="28">
        <v>43097</v>
      </c>
      <c r="J436" s="14">
        <f t="shared" si="6"/>
        <v>6</v>
      </c>
      <c r="K436" s="12"/>
      <c r="L436" s="12"/>
      <c r="M436" s="12"/>
      <c r="N436" s="12"/>
      <c r="O436" s="12"/>
      <c r="P436" s="12"/>
      <c r="Q436" s="12"/>
      <c r="R436" s="12"/>
      <c r="S436" s="12"/>
      <c r="T436" s="8"/>
      <c r="U436" s="8"/>
      <c r="V436" s="8"/>
      <c r="W436" s="8"/>
      <c r="X436" s="8"/>
    </row>
    <row r="437" spans="1:24" ht="15.75" customHeight="1" x14ac:dyDescent="0.2">
      <c r="A437" s="14">
        <v>435</v>
      </c>
      <c r="B437" s="14" t="s">
        <v>439</v>
      </c>
      <c r="C437" s="14" t="s">
        <v>440</v>
      </c>
      <c r="D437" s="14">
        <v>0</v>
      </c>
      <c r="E437" s="14">
        <v>0</v>
      </c>
      <c r="F437" s="14">
        <v>0</v>
      </c>
      <c r="G437" s="14">
        <v>0.63</v>
      </c>
      <c r="H437" s="28">
        <v>43092</v>
      </c>
      <c r="I437" s="28">
        <v>43092</v>
      </c>
      <c r="J437" s="14">
        <f t="shared" si="6"/>
        <v>0</v>
      </c>
      <c r="K437" s="12"/>
      <c r="L437" s="12"/>
      <c r="M437" s="12"/>
      <c r="N437" s="12"/>
      <c r="O437" s="12"/>
      <c r="P437" s="12"/>
      <c r="Q437" s="12"/>
      <c r="R437" s="12"/>
      <c r="S437" s="12"/>
      <c r="T437" s="8"/>
      <c r="U437" s="8"/>
      <c r="V437" s="8"/>
      <c r="W437" s="8"/>
      <c r="X437" s="8"/>
    </row>
    <row r="438" spans="1:24" ht="15.75" customHeight="1" x14ac:dyDescent="0.2">
      <c r="A438" s="14">
        <v>436</v>
      </c>
      <c r="B438" s="14" t="s">
        <v>439</v>
      </c>
      <c r="C438" s="14" t="s">
        <v>251</v>
      </c>
      <c r="D438" s="14">
        <v>0</v>
      </c>
      <c r="E438" s="14">
        <v>0</v>
      </c>
      <c r="F438" s="14">
        <v>0</v>
      </c>
      <c r="G438" s="14">
        <v>0.63</v>
      </c>
      <c r="H438" s="28">
        <v>43092</v>
      </c>
      <c r="I438" s="28">
        <v>43096</v>
      </c>
      <c r="J438" s="14">
        <f t="shared" si="6"/>
        <v>4</v>
      </c>
      <c r="K438" s="12"/>
      <c r="L438" s="12"/>
      <c r="M438" s="12"/>
      <c r="N438" s="12"/>
      <c r="O438" s="12"/>
      <c r="P438" s="12"/>
      <c r="Q438" s="12"/>
      <c r="R438" s="12"/>
      <c r="S438" s="12"/>
      <c r="T438" s="8"/>
      <c r="U438" s="8"/>
      <c r="V438" s="8"/>
      <c r="W438" s="8"/>
      <c r="X438" s="8"/>
    </row>
    <row r="439" spans="1:24" ht="15.75" customHeight="1" x14ac:dyDescent="0.2">
      <c r="A439" s="14">
        <v>437</v>
      </c>
      <c r="B439" s="14" t="s">
        <v>441</v>
      </c>
      <c r="C439" s="14" t="s">
        <v>442</v>
      </c>
      <c r="D439" s="14">
        <v>0</v>
      </c>
      <c r="E439" s="14">
        <v>0</v>
      </c>
      <c r="F439" s="14">
        <v>0</v>
      </c>
      <c r="G439" s="14">
        <v>0.63</v>
      </c>
      <c r="H439" s="28">
        <v>43095</v>
      </c>
      <c r="I439" s="28">
        <v>43097</v>
      </c>
      <c r="J439" s="14">
        <f t="shared" si="6"/>
        <v>2</v>
      </c>
      <c r="K439" s="12"/>
      <c r="L439" s="12"/>
      <c r="M439" s="12"/>
      <c r="N439" s="12"/>
      <c r="O439" s="12"/>
      <c r="P439" s="12"/>
      <c r="Q439" s="12"/>
      <c r="R439" s="12"/>
      <c r="S439" s="12"/>
      <c r="T439" s="8"/>
      <c r="U439" s="8"/>
      <c r="V439" s="8"/>
      <c r="W439" s="8"/>
      <c r="X439" s="8"/>
    </row>
    <row r="440" spans="1:24" ht="15.75" customHeight="1" x14ac:dyDescent="0.2">
      <c r="A440" s="14">
        <v>438</v>
      </c>
      <c r="B440" s="14" t="s">
        <v>441</v>
      </c>
      <c r="C440" s="14" t="s">
        <v>383</v>
      </c>
      <c r="D440" s="14">
        <v>0</v>
      </c>
      <c r="E440" s="14">
        <v>0</v>
      </c>
      <c r="F440" s="14">
        <v>0</v>
      </c>
      <c r="G440" s="14">
        <v>0.63</v>
      </c>
      <c r="H440" s="28">
        <v>43090</v>
      </c>
      <c r="I440" s="28">
        <v>43090</v>
      </c>
      <c r="J440" s="14">
        <f t="shared" si="6"/>
        <v>0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8"/>
      <c r="U440" s="8"/>
      <c r="V440" s="8"/>
      <c r="W440" s="8"/>
      <c r="X440" s="8"/>
    </row>
    <row r="441" spans="1:24" ht="15.75" customHeight="1" x14ac:dyDescent="0.2">
      <c r="A441" s="14">
        <v>439</v>
      </c>
      <c r="B441" s="14" t="s">
        <v>443</v>
      </c>
      <c r="C441" s="14" t="s">
        <v>271</v>
      </c>
      <c r="D441" s="14">
        <v>0</v>
      </c>
      <c r="E441" s="14">
        <v>0</v>
      </c>
      <c r="F441" s="14">
        <v>0</v>
      </c>
      <c r="G441" s="14">
        <v>0.62</v>
      </c>
      <c r="H441" s="28">
        <v>43070</v>
      </c>
      <c r="I441" s="28">
        <v>43095</v>
      </c>
      <c r="J441" s="14">
        <f t="shared" si="6"/>
        <v>25</v>
      </c>
      <c r="K441" s="12"/>
      <c r="L441" s="12"/>
      <c r="M441" s="12"/>
      <c r="N441" s="12"/>
      <c r="O441" s="12"/>
      <c r="P441" s="12"/>
      <c r="Q441" s="12"/>
      <c r="R441" s="12"/>
      <c r="S441" s="12"/>
      <c r="T441" s="8"/>
      <c r="U441" s="8"/>
      <c r="V441" s="8"/>
      <c r="W441" s="8"/>
      <c r="X441" s="8"/>
    </row>
    <row r="442" spans="1:24" ht="15.75" customHeight="1" x14ac:dyDescent="0.2">
      <c r="A442" s="14">
        <v>440</v>
      </c>
      <c r="B442" s="14" t="s">
        <v>443</v>
      </c>
      <c r="C442" s="14" t="s">
        <v>110</v>
      </c>
      <c r="D442" s="14">
        <v>0</v>
      </c>
      <c r="E442" s="14">
        <v>0</v>
      </c>
      <c r="F442" s="14">
        <v>0</v>
      </c>
      <c r="G442" s="14">
        <v>0.62</v>
      </c>
      <c r="H442" s="28">
        <v>43081</v>
      </c>
      <c r="I442" s="28">
        <v>43087</v>
      </c>
      <c r="J442" s="14">
        <f t="shared" si="6"/>
        <v>6</v>
      </c>
      <c r="K442" s="12"/>
      <c r="L442" s="12"/>
      <c r="M442" s="12"/>
      <c r="N442" s="12"/>
      <c r="O442" s="12"/>
      <c r="P442" s="12"/>
      <c r="Q442" s="12"/>
      <c r="R442" s="12"/>
      <c r="S442" s="12"/>
      <c r="T442" s="8"/>
      <c r="U442" s="8"/>
      <c r="V442" s="8"/>
      <c r="W442" s="8"/>
      <c r="X442" s="8"/>
    </row>
    <row r="443" spans="1:24" ht="15.75" customHeight="1" x14ac:dyDescent="0.2">
      <c r="A443" s="14">
        <v>441</v>
      </c>
      <c r="B443" s="14" t="s">
        <v>444</v>
      </c>
      <c r="C443" s="14" t="s">
        <v>417</v>
      </c>
      <c r="D443" s="14">
        <v>0</v>
      </c>
      <c r="E443" s="14">
        <v>0</v>
      </c>
      <c r="F443" s="14">
        <v>0</v>
      </c>
      <c r="G443" s="14">
        <v>0.62</v>
      </c>
      <c r="H443" s="28">
        <v>43084</v>
      </c>
      <c r="I443" s="28">
        <v>43084</v>
      </c>
      <c r="J443" s="14">
        <f t="shared" si="6"/>
        <v>0</v>
      </c>
      <c r="K443" s="12"/>
      <c r="L443" s="12"/>
      <c r="M443" s="12"/>
      <c r="N443" s="12"/>
      <c r="O443" s="12"/>
      <c r="P443" s="12"/>
      <c r="Q443" s="12"/>
      <c r="R443" s="12"/>
      <c r="S443" s="12"/>
      <c r="T443" s="8"/>
      <c r="U443" s="8"/>
      <c r="V443" s="8"/>
      <c r="W443" s="8"/>
      <c r="X443" s="8"/>
    </row>
    <row r="444" spans="1:24" ht="15.75" customHeight="1" x14ac:dyDescent="0.2">
      <c r="A444" s="14">
        <v>442</v>
      </c>
      <c r="B444" s="14" t="s">
        <v>444</v>
      </c>
      <c r="C444" s="14" t="s">
        <v>445</v>
      </c>
      <c r="D444" s="14">
        <v>0</v>
      </c>
      <c r="E444" s="14">
        <v>0</v>
      </c>
      <c r="F444" s="14">
        <v>0</v>
      </c>
      <c r="G444" s="14">
        <v>0.62</v>
      </c>
      <c r="H444" s="28">
        <v>43073</v>
      </c>
      <c r="I444" s="28">
        <v>43088</v>
      </c>
      <c r="J444" s="14">
        <f t="shared" si="6"/>
        <v>15</v>
      </c>
      <c r="K444" s="12"/>
      <c r="L444" s="12"/>
      <c r="M444" s="12"/>
      <c r="N444" s="12"/>
      <c r="O444" s="12"/>
      <c r="P444" s="12"/>
      <c r="Q444" s="12"/>
      <c r="R444" s="12"/>
      <c r="S444" s="12"/>
      <c r="T444" s="8"/>
      <c r="U444" s="8"/>
      <c r="V444" s="8"/>
      <c r="W444" s="8"/>
      <c r="X444" s="8"/>
    </row>
    <row r="445" spans="1:24" ht="15.75" customHeight="1" x14ac:dyDescent="0.2">
      <c r="A445" s="14">
        <v>443</v>
      </c>
      <c r="B445" s="14" t="s">
        <v>446</v>
      </c>
      <c r="C445" s="14" t="s">
        <v>213</v>
      </c>
      <c r="D445" s="14">
        <v>0</v>
      </c>
      <c r="E445" s="14">
        <v>0</v>
      </c>
      <c r="F445" s="14">
        <v>0</v>
      </c>
      <c r="G445" s="14">
        <v>0.62</v>
      </c>
      <c r="H445" s="28">
        <v>43070</v>
      </c>
      <c r="I445" s="28">
        <v>43090</v>
      </c>
      <c r="J445" s="14">
        <f t="shared" si="6"/>
        <v>20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8"/>
      <c r="U445" s="8"/>
      <c r="V445" s="8"/>
      <c r="W445" s="8"/>
      <c r="X445" s="8"/>
    </row>
    <row r="446" spans="1:24" ht="15.75" customHeight="1" x14ac:dyDescent="0.2">
      <c r="A446" s="14">
        <v>444</v>
      </c>
      <c r="B446" s="14" t="s">
        <v>446</v>
      </c>
      <c r="C446" s="14" t="s">
        <v>410</v>
      </c>
      <c r="D446" s="14">
        <v>0</v>
      </c>
      <c r="E446" s="14">
        <v>0</v>
      </c>
      <c r="F446" s="14">
        <v>0</v>
      </c>
      <c r="G446" s="14">
        <v>0.62</v>
      </c>
      <c r="H446" s="28">
        <v>43073</v>
      </c>
      <c r="I446" s="28">
        <v>43073</v>
      </c>
      <c r="J446" s="14">
        <f t="shared" si="6"/>
        <v>0</v>
      </c>
      <c r="K446" s="12"/>
      <c r="L446" s="12"/>
      <c r="M446" s="12"/>
      <c r="N446" s="12"/>
      <c r="O446" s="12"/>
      <c r="P446" s="12"/>
      <c r="Q446" s="12"/>
      <c r="R446" s="12"/>
      <c r="S446" s="12"/>
      <c r="T446" s="8"/>
      <c r="U446" s="8"/>
      <c r="V446" s="8"/>
      <c r="W446" s="8"/>
      <c r="X446" s="8"/>
    </row>
    <row r="447" spans="1:24" ht="15.75" customHeight="1" x14ac:dyDescent="0.2">
      <c r="A447" s="14">
        <v>445</v>
      </c>
      <c r="B447" s="14" t="s">
        <v>447</v>
      </c>
      <c r="C447" s="14" t="s">
        <v>410</v>
      </c>
      <c r="D447" s="14">
        <v>0</v>
      </c>
      <c r="E447" s="14">
        <v>0</v>
      </c>
      <c r="F447" s="14">
        <v>0</v>
      </c>
      <c r="G447" s="14">
        <v>0.62</v>
      </c>
      <c r="H447" s="28">
        <v>43073</v>
      </c>
      <c r="I447" s="28">
        <v>43073</v>
      </c>
      <c r="J447" s="14">
        <f t="shared" si="6"/>
        <v>0</v>
      </c>
      <c r="K447" s="12"/>
      <c r="L447" s="12"/>
      <c r="M447" s="12"/>
      <c r="N447" s="12"/>
      <c r="O447" s="12"/>
      <c r="P447" s="12"/>
      <c r="Q447" s="12"/>
      <c r="R447" s="12"/>
      <c r="S447" s="12"/>
      <c r="T447" s="8"/>
      <c r="U447" s="8"/>
      <c r="V447" s="8"/>
      <c r="W447" s="8"/>
      <c r="X447" s="8"/>
    </row>
    <row r="448" spans="1:24" ht="15.75" customHeight="1" x14ac:dyDescent="0.2">
      <c r="A448" s="14">
        <v>446</v>
      </c>
      <c r="B448" s="14" t="s">
        <v>447</v>
      </c>
      <c r="C448" s="14" t="s">
        <v>149</v>
      </c>
      <c r="D448" s="14">
        <v>6208.44</v>
      </c>
      <c r="E448" s="14">
        <v>0</v>
      </c>
      <c r="F448" s="14">
        <v>0</v>
      </c>
      <c r="G448" s="14">
        <v>0</v>
      </c>
      <c r="H448" s="28">
        <v>43070</v>
      </c>
      <c r="I448" s="28">
        <v>43081</v>
      </c>
      <c r="J448" s="14">
        <f t="shared" si="6"/>
        <v>11</v>
      </c>
      <c r="K448" s="12"/>
      <c r="L448" s="12"/>
      <c r="M448" s="12"/>
      <c r="N448" s="12"/>
      <c r="O448" s="12"/>
      <c r="P448" s="12"/>
      <c r="Q448" s="12"/>
      <c r="R448" s="12"/>
      <c r="S448" s="12"/>
      <c r="T448" s="8"/>
      <c r="U448" s="8"/>
      <c r="V448" s="8"/>
      <c r="W448" s="8"/>
      <c r="X448" s="8"/>
    </row>
    <row r="449" spans="1:24" ht="15.75" customHeight="1" x14ac:dyDescent="0.2">
      <c r="A449" s="14">
        <v>447</v>
      </c>
      <c r="B449" s="14" t="s">
        <v>448</v>
      </c>
      <c r="C449" s="14" t="s">
        <v>169</v>
      </c>
      <c r="D449" s="14">
        <v>0</v>
      </c>
      <c r="E449" s="14">
        <v>37.67</v>
      </c>
      <c r="F449" s="14">
        <v>6815.38</v>
      </c>
      <c r="G449" s="14">
        <v>0</v>
      </c>
      <c r="H449" s="28">
        <v>43070</v>
      </c>
      <c r="I449" s="28">
        <v>43100</v>
      </c>
      <c r="J449" s="14">
        <f t="shared" si="6"/>
        <v>30</v>
      </c>
      <c r="K449" s="12"/>
      <c r="L449" s="12"/>
      <c r="M449" s="12"/>
      <c r="N449" s="12"/>
      <c r="O449" s="12"/>
      <c r="P449" s="12"/>
      <c r="Q449" s="12"/>
      <c r="R449" s="12"/>
      <c r="S449" s="12"/>
      <c r="T449" s="8"/>
      <c r="U449" s="8"/>
      <c r="V449" s="8"/>
      <c r="W449" s="8"/>
      <c r="X449" s="8"/>
    </row>
    <row r="450" spans="1:24" ht="15.75" customHeight="1" x14ac:dyDescent="0.2">
      <c r="A450" s="14">
        <v>448</v>
      </c>
      <c r="B450" s="14" t="s">
        <v>448</v>
      </c>
      <c r="C450" s="14" t="s">
        <v>376</v>
      </c>
      <c r="D450" s="14">
        <v>0</v>
      </c>
      <c r="E450" s="14">
        <v>0</v>
      </c>
      <c r="F450" s="14">
        <v>0</v>
      </c>
      <c r="G450" s="14">
        <v>0.31</v>
      </c>
      <c r="H450" s="28">
        <v>43099</v>
      </c>
      <c r="I450" s="28">
        <v>43099</v>
      </c>
      <c r="J450" s="14">
        <f t="shared" si="6"/>
        <v>0</v>
      </c>
      <c r="K450" s="12"/>
      <c r="L450" s="12"/>
      <c r="M450" s="12"/>
      <c r="N450" s="12"/>
      <c r="O450" s="12"/>
      <c r="P450" s="12"/>
      <c r="Q450" s="12"/>
      <c r="R450" s="12"/>
      <c r="S450" s="12"/>
      <c r="T450" s="8"/>
      <c r="U450" s="8"/>
      <c r="V450" s="8"/>
      <c r="W450" s="8"/>
      <c r="X450" s="8"/>
    </row>
    <row r="451" spans="1:24" ht="15.75" customHeight="1" x14ac:dyDescent="0.2">
      <c r="A451" s="14">
        <v>449</v>
      </c>
      <c r="B451" s="14" t="s">
        <v>449</v>
      </c>
      <c r="C451" s="14" t="s">
        <v>414</v>
      </c>
      <c r="D451" s="14">
        <v>0</v>
      </c>
      <c r="E451" s="14">
        <v>0</v>
      </c>
      <c r="F451" s="14">
        <v>0</v>
      </c>
      <c r="G451" s="14">
        <v>0.31</v>
      </c>
      <c r="H451" s="28">
        <v>43092</v>
      </c>
      <c r="I451" s="28">
        <v>43098</v>
      </c>
      <c r="J451" s="14">
        <f t="shared" si="6"/>
        <v>6</v>
      </c>
      <c r="K451" s="12"/>
      <c r="L451" s="12"/>
      <c r="M451" s="12"/>
      <c r="N451" s="12"/>
      <c r="O451" s="12"/>
      <c r="P451" s="12"/>
      <c r="Q451" s="12"/>
      <c r="R451" s="12"/>
      <c r="S451" s="12"/>
      <c r="T451" s="8"/>
      <c r="U451" s="8"/>
      <c r="V451" s="8"/>
      <c r="W451" s="8"/>
      <c r="X451" s="8"/>
    </row>
    <row r="452" spans="1:24" ht="15.75" customHeight="1" x14ac:dyDescent="0.2">
      <c r="A452" s="14">
        <v>450</v>
      </c>
      <c r="B452" s="14" t="s">
        <v>449</v>
      </c>
      <c r="C452" s="14" t="s">
        <v>450</v>
      </c>
      <c r="D452" s="14">
        <v>0</v>
      </c>
      <c r="E452" s="14">
        <v>0</v>
      </c>
      <c r="F452" s="14">
        <v>0</v>
      </c>
      <c r="G452" s="14">
        <v>0.31</v>
      </c>
      <c r="H452" s="28">
        <v>43098</v>
      </c>
      <c r="I452" s="28">
        <v>43098</v>
      </c>
      <c r="J452" s="14">
        <f t="shared" ref="J452:J472" si="7">I452-H452</f>
        <v>0</v>
      </c>
      <c r="K452" s="12"/>
      <c r="L452" s="12"/>
      <c r="M452" s="12"/>
      <c r="N452" s="12"/>
      <c r="O452" s="12"/>
      <c r="P452" s="12"/>
      <c r="Q452" s="12"/>
      <c r="R452" s="12"/>
      <c r="S452" s="12"/>
      <c r="T452" s="8"/>
      <c r="U452" s="8"/>
      <c r="V452" s="8"/>
      <c r="W452" s="8"/>
      <c r="X452" s="8"/>
    </row>
    <row r="453" spans="1:24" ht="15.75" customHeight="1" x14ac:dyDescent="0.2">
      <c r="A453" s="14">
        <v>451</v>
      </c>
      <c r="B453" s="14" t="s">
        <v>451</v>
      </c>
      <c r="C453" s="14" t="s">
        <v>70</v>
      </c>
      <c r="D453" s="14">
        <v>0</v>
      </c>
      <c r="E453" s="14">
        <v>0</v>
      </c>
      <c r="F453" s="14">
        <v>0</v>
      </c>
      <c r="G453" s="14">
        <v>0.31</v>
      </c>
      <c r="H453" s="28">
        <v>43097</v>
      </c>
      <c r="I453" s="28">
        <v>43099</v>
      </c>
      <c r="J453" s="14">
        <f t="shared" si="7"/>
        <v>2</v>
      </c>
      <c r="K453" s="12"/>
      <c r="L453" s="12"/>
      <c r="M453" s="12"/>
      <c r="N453" s="12"/>
      <c r="O453" s="12"/>
      <c r="P453" s="12"/>
      <c r="Q453" s="12"/>
      <c r="R453" s="12"/>
      <c r="S453" s="12"/>
      <c r="T453" s="8"/>
      <c r="U453" s="8"/>
      <c r="V453" s="8"/>
      <c r="W453" s="8"/>
      <c r="X453" s="8"/>
    </row>
    <row r="454" spans="1:24" ht="15.75" customHeight="1" x14ac:dyDescent="0.2">
      <c r="A454" s="14">
        <v>452</v>
      </c>
      <c r="B454" s="14" t="s">
        <v>451</v>
      </c>
      <c r="C454" s="14" t="s">
        <v>171</v>
      </c>
      <c r="D454" s="14">
        <v>0</v>
      </c>
      <c r="E454" s="14">
        <v>0</v>
      </c>
      <c r="F454" s="14">
        <v>0</v>
      </c>
      <c r="G454" s="14">
        <v>0.31</v>
      </c>
      <c r="H454" s="28">
        <v>43074</v>
      </c>
      <c r="I454" s="28">
        <v>43099</v>
      </c>
      <c r="J454" s="14">
        <f t="shared" si="7"/>
        <v>25</v>
      </c>
      <c r="K454" s="12"/>
      <c r="L454" s="12"/>
      <c r="M454" s="12"/>
      <c r="N454" s="12"/>
      <c r="O454" s="12"/>
      <c r="P454" s="12"/>
      <c r="Q454" s="12"/>
      <c r="R454" s="12"/>
      <c r="S454" s="12"/>
      <c r="T454" s="8"/>
      <c r="U454" s="8"/>
      <c r="V454" s="8"/>
      <c r="W454" s="8"/>
      <c r="X454" s="8"/>
    </row>
    <row r="455" spans="1:24" ht="15.75" customHeight="1" x14ac:dyDescent="0.2">
      <c r="A455" s="14">
        <v>453</v>
      </c>
      <c r="B455" s="14" t="s">
        <v>452</v>
      </c>
      <c r="C455" s="14" t="s">
        <v>453</v>
      </c>
      <c r="D455" s="14">
        <v>0</v>
      </c>
      <c r="E455" s="14">
        <v>0</v>
      </c>
      <c r="F455" s="14">
        <v>0</v>
      </c>
      <c r="G455" s="14">
        <v>0.31</v>
      </c>
      <c r="H455" s="28">
        <v>43086</v>
      </c>
      <c r="I455" s="28">
        <v>43086</v>
      </c>
      <c r="J455" s="14">
        <f t="shared" si="7"/>
        <v>0</v>
      </c>
      <c r="K455" s="12"/>
      <c r="L455" s="12"/>
      <c r="M455" s="12"/>
      <c r="N455" s="12"/>
      <c r="O455" s="12"/>
      <c r="P455" s="12"/>
      <c r="Q455" s="12"/>
      <c r="R455" s="12"/>
      <c r="S455" s="12"/>
      <c r="T455" s="8"/>
      <c r="U455" s="8"/>
      <c r="V455" s="8"/>
      <c r="W455" s="8"/>
      <c r="X455" s="8"/>
    </row>
    <row r="456" spans="1:24" ht="15.75" customHeight="1" x14ac:dyDescent="0.2">
      <c r="A456" s="14">
        <v>454</v>
      </c>
      <c r="B456" s="14" t="s">
        <v>452</v>
      </c>
      <c r="C456" s="14" t="s">
        <v>387</v>
      </c>
      <c r="D456" s="14">
        <v>0</v>
      </c>
      <c r="E456" s="14">
        <v>0</v>
      </c>
      <c r="F456" s="14">
        <v>0</v>
      </c>
      <c r="G456" s="14">
        <v>0.31</v>
      </c>
      <c r="H456" s="28">
        <v>43088</v>
      </c>
      <c r="I456" s="28">
        <v>43088</v>
      </c>
      <c r="J456" s="14">
        <f t="shared" si="7"/>
        <v>0</v>
      </c>
      <c r="K456" s="12"/>
      <c r="L456" s="12"/>
      <c r="M456" s="12"/>
      <c r="N456" s="12"/>
      <c r="O456" s="12"/>
      <c r="P456" s="12"/>
      <c r="Q456" s="12"/>
      <c r="R456" s="12"/>
      <c r="S456" s="12"/>
      <c r="T456" s="8"/>
      <c r="U456" s="8"/>
      <c r="V456" s="8"/>
      <c r="W456" s="8"/>
      <c r="X456" s="8"/>
    </row>
    <row r="457" spans="1:24" ht="15.75" customHeight="1" x14ac:dyDescent="0.2">
      <c r="A457" s="14">
        <v>455</v>
      </c>
      <c r="B457" s="14" t="s">
        <v>454</v>
      </c>
      <c r="C457" s="14" t="s">
        <v>455</v>
      </c>
      <c r="D457" s="14">
        <v>0</v>
      </c>
      <c r="E457" s="14">
        <v>0</v>
      </c>
      <c r="F457" s="14">
        <v>0</v>
      </c>
      <c r="G457" s="14">
        <v>0.31</v>
      </c>
      <c r="H457" s="28">
        <v>43084</v>
      </c>
      <c r="I457" s="28">
        <v>43086</v>
      </c>
      <c r="J457" s="14">
        <f t="shared" si="7"/>
        <v>2</v>
      </c>
      <c r="K457" s="12"/>
      <c r="L457" s="12"/>
      <c r="M457" s="12"/>
      <c r="N457" s="12"/>
      <c r="O457" s="12"/>
      <c r="P457" s="12"/>
      <c r="Q457" s="12"/>
      <c r="R457" s="12"/>
      <c r="S457" s="12"/>
      <c r="T457" s="8"/>
      <c r="U457" s="8"/>
      <c r="V457" s="8"/>
      <c r="W457" s="8"/>
      <c r="X457" s="8"/>
    </row>
    <row r="458" spans="1:24" ht="15.75" customHeight="1" x14ac:dyDescent="0.2">
      <c r="A458" s="14">
        <v>456</v>
      </c>
      <c r="B458" s="14" t="s">
        <v>454</v>
      </c>
      <c r="C458" s="14" t="s">
        <v>343</v>
      </c>
      <c r="D458" s="14">
        <v>0</v>
      </c>
      <c r="E458" s="14">
        <v>0</v>
      </c>
      <c r="F458" s="14">
        <v>0</v>
      </c>
      <c r="G458" s="14">
        <v>0.31</v>
      </c>
      <c r="H458" s="28">
        <v>43083</v>
      </c>
      <c r="I458" s="28">
        <v>43083</v>
      </c>
      <c r="J458" s="14">
        <f t="shared" si="7"/>
        <v>0</v>
      </c>
      <c r="K458" s="12"/>
      <c r="L458" s="12"/>
      <c r="M458" s="12"/>
      <c r="N458" s="12"/>
      <c r="O458" s="12"/>
      <c r="P458" s="12"/>
      <c r="Q458" s="12"/>
      <c r="R458" s="12"/>
      <c r="S458" s="12"/>
      <c r="T458" s="8"/>
      <c r="U458" s="8"/>
      <c r="V458" s="8"/>
      <c r="W458" s="8"/>
      <c r="X458" s="8"/>
    </row>
    <row r="459" spans="1:24" ht="15.75" customHeight="1" x14ac:dyDescent="0.2">
      <c r="A459" s="14">
        <v>457</v>
      </c>
      <c r="B459" s="14" t="s">
        <v>456</v>
      </c>
      <c r="C459" s="14" t="s">
        <v>343</v>
      </c>
      <c r="D459" s="14">
        <v>0</v>
      </c>
      <c r="E459" s="14">
        <v>0</v>
      </c>
      <c r="F459" s="14">
        <v>0</v>
      </c>
      <c r="G459" s="14">
        <v>0.31</v>
      </c>
      <c r="H459" s="28">
        <v>43083</v>
      </c>
      <c r="I459" s="28">
        <v>43083</v>
      </c>
      <c r="J459" s="14">
        <f t="shared" si="7"/>
        <v>0</v>
      </c>
      <c r="K459" s="12"/>
      <c r="L459" s="12"/>
      <c r="M459" s="12"/>
      <c r="N459" s="12"/>
      <c r="O459" s="12"/>
      <c r="P459" s="12"/>
      <c r="Q459" s="12"/>
      <c r="R459" s="12"/>
      <c r="S459" s="12"/>
      <c r="T459" s="8"/>
      <c r="U459" s="8"/>
      <c r="V459" s="8"/>
      <c r="W459" s="8"/>
      <c r="X459" s="8"/>
    </row>
    <row r="460" spans="1:24" ht="15.75" customHeight="1" x14ac:dyDescent="0.2">
      <c r="A460" s="14">
        <v>458</v>
      </c>
      <c r="B460" s="14" t="s">
        <v>456</v>
      </c>
      <c r="C460" s="14" t="s">
        <v>457</v>
      </c>
      <c r="D460" s="14">
        <v>0</v>
      </c>
      <c r="E460" s="14">
        <v>0</v>
      </c>
      <c r="F460" s="14">
        <v>0</v>
      </c>
      <c r="G460" s="14">
        <v>0.31</v>
      </c>
      <c r="H460" s="28">
        <v>43074</v>
      </c>
      <c r="I460" s="28">
        <v>43078</v>
      </c>
      <c r="J460" s="14">
        <f t="shared" si="7"/>
        <v>4</v>
      </c>
      <c r="K460" s="12"/>
      <c r="L460" s="12"/>
      <c r="M460" s="12"/>
      <c r="N460" s="12"/>
      <c r="O460" s="12"/>
      <c r="P460" s="12"/>
      <c r="Q460" s="12"/>
      <c r="R460" s="12"/>
      <c r="S460" s="12"/>
      <c r="T460" s="8"/>
      <c r="U460" s="8"/>
      <c r="V460" s="8"/>
      <c r="W460" s="8"/>
      <c r="X460" s="8"/>
    </row>
    <row r="461" spans="1:24" ht="15.75" customHeight="1" x14ac:dyDescent="0.2">
      <c r="A461" s="14">
        <v>459</v>
      </c>
      <c r="B461" s="14" t="s">
        <v>458</v>
      </c>
      <c r="C461" s="14" t="s">
        <v>459</v>
      </c>
      <c r="D461" s="14">
        <v>0</v>
      </c>
      <c r="E461" s="14">
        <v>0</v>
      </c>
      <c r="F461" s="14">
        <v>0</v>
      </c>
      <c r="G461" s="14">
        <v>0.31</v>
      </c>
      <c r="H461" s="28">
        <v>43074</v>
      </c>
      <c r="I461" s="28">
        <v>43074</v>
      </c>
      <c r="J461" s="14">
        <f t="shared" si="7"/>
        <v>0</v>
      </c>
      <c r="K461" s="12"/>
      <c r="L461" s="12"/>
      <c r="M461" s="12"/>
      <c r="N461" s="12"/>
      <c r="O461" s="12"/>
      <c r="P461" s="12"/>
      <c r="Q461" s="12"/>
      <c r="R461" s="12"/>
      <c r="S461" s="12"/>
      <c r="T461" s="8"/>
      <c r="U461" s="8"/>
      <c r="V461" s="8"/>
      <c r="W461" s="8"/>
      <c r="X461" s="8"/>
    </row>
    <row r="462" spans="1:24" ht="15.75" customHeight="1" x14ac:dyDescent="0.2">
      <c r="A462" s="14">
        <v>460</v>
      </c>
      <c r="B462" s="14" t="s">
        <v>458</v>
      </c>
      <c r="C462" s="14" t="s">
        <v>426</v>
      </c>
      <c r="D462" s="14">
        <v>0</v>
      </c>
      <c r="E462" s="14">
        <v>0</v>
      </c>
      <c r="F462" s="14">
        <v>0</v>
      </c>
      <c r="G462" s="14">
        <v>0.31</v>
      </c>
      <c r="H462" s="28">
        <v>43080</v>
      </c>
      <c r="I462" s="28">
        <v>43080</v>
      </c>
      <c r="J462" s="14">
        <f t="shared" si="7"/>
        <v>0</v>
      </c>
      <c r="K462" s="12"/>
      <c r="L462" s="12"/>
      <c r="M462" s="12"/>
      <c r="N462" s="12"/>
      <c r="O462" s="12"/>
      <c r="P462" s="12"/>
      <c r="Q462" s="12"/>
      <c r="R462" s="12"/>
      <c r="S462" s="12"/>
      <c r="T462" s="8"/>
      <c r="U462" s="8"/>
      <c r="V462" s="8"/>
      <c r="W462" s="8"/>
      <c r="X462" s="8"/>
    </row>
    <row r="463" spans="1:24" ht="15.75" customHeight="1" x14ac:dyDescent="0.2">
      <c r="A463" s="14">
        <v>461</v>
      </c>
      <c r="B463" s="14" t="s">
        <v>460</v>
      </c>
      <c r="C463" s="14" t="s">
        <v>461</v>
      </c>
      <c r="D463" s="14">
        <v>0</v>
      </c>
      <c r="E463" s="14">
        <v>0</v>
      </c>
      <c r="F463" s="14">
        <v>0</v>
      </c>
      <c r="G463" s="14">
        <v>0.31</v>
      </c>
      <c r="H463" s="28">
        <v>43075</v>
      </c>
      <c r="I463" s="28">
        <v>43081</v>
      </c>
      <c r="J463" s="14">
        <f t="shared" si="7"/>
        <v>6</v>
      </c>
      <c r="K463" s="12"/>
      <c r="L463" s="12"/>
      <c r="M463" s="12"/>
      <c r="N463" s="12"/>
      <c r="O463" s="12"/>
      <c r="P463" s="12"/>
      <c r="Q463" s="12"/>
      <c r="R463" s="12"/>
      <c r="S463" s="12"/>
      <c r="T463" s="8"/>
      <c r="U463" s="8"/>
      <c r="V463" s="8"/>
      <c r="W463" s="8"/>
      <c r="X463" s="8"/>
    </row>
    <row r="464" spans="1:24" ht="15.75" customHeight="1" x14ac:dyDescent="0.2">
      <c r="A464" s="14">
        <v>462</v>
      </c>
      <c r="B464" s="14" t="s">
        <v>460</v>
      </c>
      <c r="C464" s="14" t="s">
        <v>343</v>
      </c>
      <c r="D464" s="14">
        <v>0</v>
      </c>
      <c r="E464" s="14">
        <v>0</v>
      </c>
      <c r="F464" s="14">
        <v>0</v>
      </c>
      <c r="G464" s="14">
        <v>0.31</v>
      </c>
      <c r="H464" s="28">
        <v>43083</v>
      </c>
      <c r="I464" s="28">
        <v>43083</v>
      </c>
      <c r="J464" s="14">
        <f t="shared" si="7"/>
        <v>0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8"/>
      <c r="U464" s="8"/>
      <c r="V464" s="8"/>
      <c r="W464" s="8"/>
      <c r="X464" s="8"/>
    </row>
    <row r="465" spans="1:24" ht="15.75" customHeight="1" x14ac:dyDescent="0.2">
      <c r="A465" s="14">
        <v>463</v>
      </c>
      <c r="B465" s="14" t="s">
        <v>462</v>
      </c>
      <c r="C465" s="14" t="s">
        <v>463</v>
      </c>
      <c r="D465" s="14">
        <v>0</v>
      </c>
      <c r="E465" s="14">
        <v>0</v>
      </c>
      <c r="F465" s="14">
        <v>0</v>
      </c>
      <c r="G465" s="14">
        <v>0.31</v>
      </c>
      <c r="H465" s="28">
        <v>43078</v>
      </c>
      <c r="I465" s="28">
        <v>43078</v>
      </c>
      <c r="J465" s="14">
        <f t="shared" si="7"/>
        <v>0</v>
      </c>
      <c r="K465" s="12"/>
      <c r="L465" s="12"/>
      <c r="M465" s="12"/>
      <c r="N465" s="12"/>
      <c r="O465" s="12"/>
      <c r="P465" s="12"/>
      <c r="Q465" s="12"/>
      <c r="R465" s="12"/>
      <c r="S465" s="12"/>
      <c r="T465" s="8"/>
      <c r="U465" s="8"/>
      <c r="V465" s="8"/>
      <c r="W465" s="8"/>
      <c r="X465" s="8"/>
    </row>
    <row r="466" spans="1:24" ht="15.75" customHeight="1" x14ac:dyDescent="0.2">
      <c r="A466" s="14">
        <v>464</v>
      </c>
      <c r="B466" s="14" t="s">
        <v>462</v>
      </c>
      <c r="C466" s="14" t="s">
        <v>402</v>
      </c>
      <c r="D466" s="14">
        <v>0</v>
      </c>
      <c r="E466" s="14">
        <v>0</v>
      </c>
      <c r="F466" s="14">
        <v>0</v>
      </c>
      <c r="G466" s="14">
        <v>0.31</v>
      </c>
      <c r="H466" s="28">
        <v>43082</v>
      </c>
      <c r="I466" s="28">
        <v>43082</v>
      </c>
      <c r="J466" s="14">
        <f t="shared" si="7"/>
        <v>0</v>
      </c>
      <c r="K466" s="12"/>
      <c r="L466" s="12"/>
      <c r="M466" s="12"/>
      <c r="N466" s="12"/>
      <c r="O466" s="12"/>
      <c r="P466" s="12"/>
      <c r="Q466" s="12"/>
      <c r="R466" s="12"/>
      <c r="S466" s="12"/>
      <c r="T466" s="8"/>
      <c r="U466" s="8"/>
      <c r="V466" s="8"/>
      <c r="W466" s="8"/>
      <c r="X466" s="8"/>
    </row>
    <row r="467" spans="1:24" ht="15.75" customHeight="1" x14ac:dyDescent="0.2">
      <c r="A467" s="14">
        <v>465</v>
      </c>
      <c r="B467" s="14" t="s">
        <v>464</v>
      </c>
      <c r="C467" s="14" t="s">
        <v>465</v>
      </c>
      <c r="D467" s="14">
        <v>0</v>
      </c>
      <c r="E467" s="14">
        <v>0</v>
      </c>
      <c r="F467" s="14">
        <v>0</v>
      </c>
      <c r="G467" s="14">
        <v>0.31</v>
      </c>
      <c r="H467" s="28">
        <v>43072</v>
      </c>
      <c r="I467" s="28">
        <v>43072</v>
      </c>
      <c r="J467" s="14">
        <f t="shared" si="7"/>
        <v>0</v>
      </c>
      <c r="K467" s="12"/>
      <c r="L467" s="12"/>
      <c r="M467" s="12"/>
      <c r="N467" s="12"/>
      <c r="O467" s="12"/>
      <c r="P467" s="12"/>
      <c r="Q467" s="12"/>
      <c r="R467" s="12"/>
      <c r="S467" s="12"/>
      <c r="T467" s="8"/>
      <c r="U467" s="8"/>
      <c r="V467" s="8"/>
      <c r="W467" s="8"/>
      <c r="X467" s="8"/>
    </row>
    <row r="468" spans="1:24" ht="15.75" customHeight="1" x14ac:dyDescent="0.2">
      <c r="A468" s="14">
        <v>466</v>
      </c>
      <c r="B468" s="14" t="s">
        <v>464</v>
      </c>
      <c r="C468" s="14" t="s">
        <v>255</v>
      </c>
      <c r="D468" s="14">
        <v>0</v>
      </c>
      <c r="E468" s="14">
        <v>0</v>
      </c>
      <c r="F468" s="14">
        <v>0.28999999999999998</v>
      </c>
      <c r="G468" s="14">
        <v>0</v>
      </c>
      <c r="H468" s="28">
        <v>43091</v>
      </c>
      <c r="I468" s="28">
        <v>43097</v>
      </c>
      <c r="J468" s="14">
        <f t="shared" si="7"/>
        <v>6</v>
      </c>
      <c r="K468" s="12"/>
      <c r="L468" s="12"/>
      <c r="M468" s="12"/>
      <c r="N468" s="12"/>
      <c r="O468" s="12"/>
      <c r="P468" s="12"/>
      <c r="Q468" s="12"/>
      <c r="R468" s="12"/>
      <c r="S468" s="12"/>
      <c r="T468" s="8"/>
      <c r="U468" s="8"/>
      <c r="V468" s="8"/>
      <c r="W468" s="8"/>
      <c r="X468" s="8"/>
    </row>
    <row r="469" spans="1:24" ht="15.75" customHeight="1" x14ac:dyDescent="0.2">
      <c r="A469" s="14">
        <v>467</v>
      </c>
      <c r="B469" s="14" t="s">
        <v>466</v>
      </c>
      <c r="C469" s="14" t="s">
        <v>50</v>
      </c>
      <c r="D469" s="14">
        <v>0</v>
      </c>
      <c r="E469" s="14">
        <v>0</v>
      </c>
      <c r="F469" s="14">
        <v>0.28000000000000003</v>
      </c>
      <c r="G469" s="14">
        <v>0</v>
      </c>
      <c r="H469" s="28">
        <v>43091</v>
      </c>
      <c r="I469" s="28">
        <v>43091</v>
      </c>
      <c r="J469" s="14">
        <f t="shared" si="7"/>
        <v>0</v>
      </c>
      <c r="K469" s="12"/>
      <c r="L469" s="12"/>
      <c r="M469" s="12"/>
      <c r="N469" s="12"/>
      <c r="O469" s="12"/>
      <c r="P469" s="12"/>
      <c r="Q469" s="12"/>
      <c r="R469" s="12"/>
      <c r="S469" s="12"/>
      <c r="T469" s="8"/>
      <c r="U469" s="8"/>
      <c r="V469" s="8"/>
      <c r="W469" s="8"/>
      <c r="X469" s="8"/>
    </row>
    <row r="470" spans="1:24" ht="15.75" customHeight="1" x14ac:dyDescent="0.2">
      <c r="A470" s="14">
        <v>468</v>
      </c>
      <c r="B470" s="14" t="s">
        <v>466</v>
      </c>
      <c r="C470" s="14" t="s">
        <v>467</v>
      </c>
      <c r="D470" s="14">
        <v>0</v>
      </c>
      <c r="E470" s="14">
        <v>0</v>
      </c>
      <c r="F470" s="14">
        <v>0.26</v>
      </c>
      <c r="G470" s="14">
        <v>0</v>
      </c>
      <c r="H470" s="28">
        <v>43088</v>
      </c>
      <c r="I470" s="28">
        <v>43097</v>
      </c>
      <c r="J470" s="14">
        <f t="shared" si="7"/>
        <v>9</v>
      </c>
      <c r="K470" s="12"/>
      <c r="L470" s="12"/>
      <c r="M470" s="12"/>
      <c r="N470" s="12"/>
      <c r="O470" s="12"/>
      <c r="P470" s="12"/>
      <c r="Q470" s="12"/>
      <c r="R470" s="12"/>
      <c r="S470" s="12"/>
      <c r="T470" s="8"/>
      <c r="U470" s="8"/>
      <c r="V470" s="8"/>
      <c r="W470" s="8"/>
      <c r="X470" s="8"/>
    </row>
    <row r="471" spans="1:24" ht="15.75" customHeight="1" x14ac:dyDescent="0.2">
      <c r="A471" s="14">
        <v>469</v>
      </c>
      <c r="B471" s="14" t="s">
        <v>468</v>
      </c>
      <c r="C471" s="14" t="s">
        <v>213</v>
      </c>
      <c r="D471" s="14">
        <v>0</v>
      </c>
      <c r="E471" s="14">
        <v>249.44</v>
      </c>
      <c r="F471" s="14">
        <v>10169.33</v>
      </c>
      <c r="G471" s="14">
        <v>0</v>
      </c>
      <c r="H471" s="28">
        <v>43070</v>
      </c>
      <c r="I471" s="28">
        <v>43090</v>
      </c>
      <c r="J471" s="14">
        <f t="shared" si="7"/>
        <v>20</v>
      </c>
      <c r="K471" s="12"/>
      <c r="L471" s="12"/>
      <c r="M471" s="12"/>
      <c r="N471" s="12"/>
      <c r="O471" s="12"/>
      <c r="P471" s="12"/>
      <c r="Q471" s="12"/>
      <c r="R471" s="12"/>
      <c r="S471" s="12"/>
      <c r="T471" s="8"/>
      <c r="U471" s="8"/>
      <c r="V471" s="8"/>
      <c r="W471" s="8"/>
      <c r="X471" s="8"/>
    </row>
    <row r="472" spans="1:24" ht="15.75" customHeight="1" x14ac:dyDescent="0.2">
      <c r="A472" s="14">
        <v>470</v>
      </c>
      <c r="B472" s="14" t="s">
        <v>468</v>
      </c>
      <c r="C472" s="14" t="s">
        <v>348</v>
      </c>
      <c r="D472" s="14">
        <v>0</v>
      </c>
      <c r="E472" s="14">
        <v>0</v>
      </c>
      <c r="F472" s="14">
        <v>0.04</v>
      </c>
      <c r="G472" s="14">
        <v>0</v>
      </c>
      <c r="H472" s="28">
        <v>43097</v>
      </c>
      <c r="I472" s="28">
        <v>43097</v>
      </c>
      <c r="J472" s="14">
        <f t="shared" si="7"/>
        <v>0</v>
      </c>
      <c r="K472" s="12"/>
      <c r="L472" s="12"/>
      <c r="M472" s="12"/>
      <c r="N472" s="12"/>
      <c r="O472" s="12"/>
      <c r="P472" s="12"/>
      <c r="Q472" s="12"/>
      <c r="R472" s="12"/>
      <c r="S472" s="12"/>
      <c r="T472" s="8"/>
      <c r="U472" s="8"/>
      <c r="V472" s="8"/>
      <c r="W472" s="8"/>
      <c r="X472" s="8"/>
    </row>
    <row r="473" spans="1:24" ht="15.75" customHeight="1" x14ac:dyDescent="0.2">
      <c r="A473" s="13" t="s">
        <v>16</v>
      </c>
      <c r="B473" s="13" t="s">
        <v>17</v>
      </c>
      <c r="C473" s="13" t="s">
        <v>18</v>
      </c>
      <c r="D473" s="13" t="s">
        <v>19</v>
      </c>
      <c r="E473" s="13" t="s">
        <v>20</v>
      </c>
      <c r="F473" s="13" t="s">
        <v>21</v>
      </c>
      <c r="G473" s="13" t="s">
        <v>22</v>
      </c>
      <c r="H473" s="30" t="s">
        <v>480</v>
      </c>
      <c r="I473" s="30" t="s">
        <v>481</v>
      </c>
      <c r="J473" s="29" t="s">
        <v>482</v>
      </c>
      <c r="K473" s="12"/>
      <c r="L473" s="12"/>
      <c r="M473" s="12"/>
      <c r="N473" s="12"/>
      <c r="O473" s="12"/>
      <c r="P473" s="12"/>
      <c r="Q473" s="12"/>
      <c r="R473" s="12"/>
      <c r="S473" s="12"/>
      <c r="T473" s="8"/>
      <c r="U473" s="8"/>
      <c r="V473" s="8"/>
      <c r="W473" s="8"/>
      <c r="X473" s="8"/>
    </row>
    <row r="474" spans="1:24" ht="15.75" x14ac:dyDescent="0.2">
      <c r="A474" s="35">
        <v>471.28878101891701</v>
      </c>
      <c r="B474" s="35" t="s">
        <v>23</v>
      </c>
      <c r="C474" s="35" t="s">
        <v>37</v>
      </c>
      <c r="D474" s="35">
        <v>95.221849294560599</v>
      </c>
      <c r="E474" s="35">
        <v>96.779797395998699</v>
      </c>
      <c r="F474" s="35">
        <v>360.49337549335399</v>
      </c>
      <c r="G474" s="35">
        <v>4.4873923694596902</v>
      </c>
      <c r="H474" s="36">
        <v>43070</v>
      </c>
      <c r="I474" s="36">
        <v>43070</v>
      </c>
      <c r="J474" s="14">
        <f>I474-H474</f>
        <v>0</v>
      </c>
      <c r="K474" s="12"/>
      <c r="L474" s="12"/>
      <c r="M474" s="12"/>
      <c r="N474" s="12"/>
      <c r="O474" s="12"/>
      <c r="P474" s="12"/>
      <c r="Q474" s="12"/>
      <c r="R474" s="12"/>
      <c r="S474" s="12"/>
      <c r="T474" s="8"/>
      <c r="U474" s="8"/>
      <c r="V474" s="8"/>
      <c r="W474" s="8"/>
      <c r="X474" s="8"/>
    </row>
    <row r="475" spans="1:24" ht="15.75" customHeight="1" x14ac:dyDescent="0.2">
      <c r="A475" s="14">
        <v>472.29066679457702</v>
      </c>
      <c r="B475" s="14" t="s">
        <v>23</v>
      </c>
      <c r="C475" s="14" t="s">
        <v>530</v>
      </c>
      <c r="D475" s="14">
        <v>95.483675279729596</v>
      </c>
      <c r="E475" s="14">
        <v>96.983279573133103</v>
      </c>
      <c r="F475" s="14">
        <v>361.23402920868898</v>
      </c>
      <c r="G475" s="14">
        <v>4.4899661998219402</v>
      </c>
      <c r="H475" s="28">
        <v>43087</v>
      </c>
      <c r="I475" s="28">
        <v>43087</v>
      </c>
      <c r="J475" s="14">
        <f t="shared" ref="J475:J501" si="8">I475-H475</f>
        <v>0</v>
      </c>
      <c r="K475" s="12"/>
      <c r="L475" s="12"/>
      <c r="M475" s="12"/>
      <c r="N475" s="12"/>
      <c r="O475" s="12"/>
      <c r="P475" s="12"/>
      <c r="Q475" s="12"/>
      <c r="R475" s="12"/>
      <c r="S475" s="12"/>
      <c r="T475" s="8"/>
      <c r="U475" s="8"/>
      <c r="V475" s="8"/>
      <c r="W475" s="8"/>
      <c r="X475" s="8"/>
    </row>
    <row r="476" spans="1:24" ht="15.75" customHeight="1" x14ac:dyDescent="0.2">
      <c r="A476" s="14">
        <v>473.29255257023698</v>
      </c>
      <c r="B476" s="14" t="s">
        <v>23</v>
      </c>
      <c r="C476" s="14" t="s">
        <v>132</v>
      </c>
      <c r="D476" s="14">
        <v>95.745501264898607</v>
      </c>
      <c r="E476" s="14">
        <v>97.186761750267493</v>
      </c>
      <c r="F476" s="14">
        <v>361.97468292402402</v>
      </c>
      <c r="G476" s="14">
        <v>4.4925400301842</v>
      </c>
      <c r="H476" s="28">
        <v>43076</v>
      </c>
      <c r="I476" s="28">
        <v>43076</v>
      </c>
      <c r="J476" s="14">
        <f t="shared" si="8"/>
        <v>0</v>
      </c>
      <c r="K476" s="12"/>
      <c r="L476" s="12"/>
      <c r="M476" s="12"/>
      <c r="N476" s="12"/>
      <c r="O476" s="12"/>
      <c r="P476" s="12"/>
      <c r="Q476" s="12"/>
      <c r="R476" s="12"/>
      <c r="S476" s="12"/>
      <c r="T476" s="8"/>
      <c r="U476" s="8"/>
      <c r="V476" s="8"/>
      <c r="W476" s="8"/>
      <c r="X476" s="8"/>
    </row>
    <row r="477" spans="1:24" ht="15.75" customHeight="1" x14ac:dyDescent="0.2">
      <c r="A477" s="14">
        <v>474.29443834589699</v>
      </c>
      <c r="B477" s="14" t="s">
        <v>27</v>
      </c>
      <c r="C477" s="14" t="s">
        <v>531</v>
      </c>
      <c r="D477" s="14">
        <v>96.007327250067604</v>
      </c>
      <c r="E477" s="14">
        <v>97.390243927401897</v>
      </c>
      <c r="F477" s="14">
        <v>362.71533663935901</v>
      </c>
      <c r="G477" s="14">
        <v>4.49511386054645</v>
      </c>
      <c r="H477" s="28">
        <v>43093</v>
      </c>
      <c r="I477" s="28">
        <v>43094</v>
      </c>
      <c r="J477" s="14">
        <f t="shared" si="8"/>
        <v>1</v>
      </c>
      <c r="K477" s="12"/>
      <c r="L477" s="12"/>
      <c r="M477" s="12"/>
      <c r="N477" s="12"/>
      <c r="O477" s="12"/>
      <c r="P477" s="12"/>
      <c r="Q477" s="12"/>
      <c r="R477" s="12"/>
      <c r="S477" s="12"/>
      <c r="T477" s="8"/>
      <c r="U477" s="8"/>
      <c r="V477" s="8"/>
      <c r="W477" s="8"/>
      <c r="X477" s="8"/>
    </row>
    <row r="478" spans="1:24" ht="15.75" customHeight="1" x14ac:dyDescent="0.2">
      <c r="A478" s="14">
        <v>475.29632412155598</v>
      </c>
      <c r="B478" s="14" t="s">
        <v>29</v>
      </c>
      <c r="C478" s="14" t="s">
        <v>532</v>
      </c>
      <c r="D478" s="14">
        <v>96.269153235236601</v>
      </c>
      <c r="E478" s="14">
        <v>97.593726104536302</v>
      </c>
      <c r="F478" s="14">
        <v>363.45599035469502</v>
      </c>
      <c r="G478" s="14">
        <v>4.4976876909087</v>
      </c>
      <c r="H478" s="28">
        <v>43075</v>
      </c>
      <c r="I478" s="28">
        <v>43089</v>
      </c>
      <c r="J478" s="14">
        <f t="shared" si="8"/>
        <v>14</v>
      </c>
      <c r="K478" s="12"/>
      <c r="L478" s="12"/>
      <c r="M478" s="12"/>
      <c r="N478" s="12"/>
      <c r="O478" s="12"/>
      <c r="P478" s="12"/>
      <c r="Q478" s="12"/>
      <c r="R478" s="12"/>
      <c r="S478" s="12"/>
      <c r="T478" s="8"/>
      <c r="U478" s="8"/>
      <c r="V478" s="8"/>
      <c r="W478" s="8"/>
      <c r="X478" s="8"/>
    </row>
    <row r="479" spans="1:24" ht="15.75" customHeight="1" x14ac:dyDescent="0.2">
      <c r="A479" s="14">
        <v>476.298209897216</v>
      </c>
      <c r="B479" s="14" t="s">
        <v>29</v>
      </c>
      <c r="C479" s="14" t="s">
        <v>533</v>
      </c>
      <c r="D479" s="14">
        <v>96.530979220406607</v>
      </c>
      <c r="E479" s="14">
        <v>97.797208281670606</v>
      </c>
      <c r="F479" s="14">
        <v>364.19664407003</v>
      </c>
      <c r="G479" s="14">
        <v>4.5002615212709598</v>
      </c>
      <c r="H479" s="28">
        <v>43093</v>
      </c>
      <c r="I479" s="28">
        <v>43098</v>
      </c>
      <c r="J479" s="14">
        <f t="shared" si="8"/>
        <v>5</v>
      </c>
      <c r="K479" s="12"/>
      <c r="L479" s="12"/>
      <c r="M479" s="12"/>
      <c r="N479" s="12"/>
      <c r="O479" s="12"/>
      <c r="P479" s="12"/>
      <c r="Q479" s="12"/>
      <c r="R479" s="12"/>
      <c r="S479" s="12"/>
      <c r="T479" s="8"/>
      <c r="U479" s="8"/>
      <c r="V479" s="8"/>
      <c r="W479" s="8"/>
      <c r="X479" s="8"/>
    </row>
    <row r="480" spans="1:24" ht="15.75" customHeight="1" x14ac:dyDescent="0.2">
      <c r="A480" s="14">
        <v>477.30009567287601</v>
      </c>
      <c r="B480" s="14" t="s">
        <v>23</v>
      </c>
      <c r="C480" s="14" t="s">
        <v>24</v>
      </c>
      <c r="D480" s="14">
        <v>96.792805205575604</v>
      </c>
      <c r="E480" s="14">
        <v>98.000690458804996</v>
      </c>
      <c r="F480" s="14">
        <v>364.93729778536499</v>
      </c>
      <c r="G480" s="14">
        <v>4.5028353516332098</v>
      </c>
      <c r="H480" s="28">
        <v>43070</v>
      </c>
      <c r="I480" s="28">
        <v>43070</v>
      </c>
      <c r="J480" s="14">
        <f t="shared" si="8"/>
        <v>0</v>
      </c>
      <c r="K480" s="12"/>
      <c r="L480" s="12"/>
      <c r="M480" s="12"/>
      <c r="N480" s="12"/>
      <c r="O480" s="12"/>
      <c r="P480" s="12"/>
      <c r="Q480" s="12"/>
      <c r="R480" s="12"/>
      <c r="S480" s="12"/>
      <c r="T480" s="8"/>
      <c r="U480" s="8"/>
      <c r="V480" s="8"/>
      <c r="W480" s="8"/>
      <c r="X480" s="8"/>
    </row>
    <row r="481" spans="1:24" ht="15.75" customHeight="1" x14ac:dyDescent="0.2">
      <c r="A481" s="14">
        <v>478.301981448535</v>
      </c>
      <c r="B481" s="14" t="s">
        <v>23</v>
      </c>
      <c r="C481" s="14" t="s">
        <v>24</v>
      </c>
      <c r="D481" s="14">
        <v>97.054631190744601</v>
      </c>
      <c r="E481" s="14">
        <v>98.2041726359394</v>
      </c>
      <c r="F481" s="14">
        <v>365.67795150069998</v>
      </c>
      <c r="G481" s="14">
        <v>4.5054091819954598</v>
      </c>
      <c r="H481" s="28">
        <v>43070</v>
      </c>
      <c r="I481" s="28">
        <v>43070</v>
      </c>
      <c r="J481" s="14">
        <f t="shared" si="8"/>
        <v>0</v>
      </c>
      <c r="K481" s="12"/>
      <c r="L481" s="12"/>
      <c r="M481" s="12"/>
      <c r="N481" s="12"/>
      <c r="O481" s="12"/>
      <c r="P481" s="12"/>
      <c r="Q481" s="12"/>
      <c r="R481" s="12"/>
      <c r="S481" s="12"/>
      <c r="T481" s="8"/>
      <c r="U481" s="8"/>
      <c r="V481" s="8"/>
      <c r="W481" s="8"/>
      <c r="X481" s="8"/>
    </row>
    <row r="482" spans="1:24" ht="15.75" customHeight="1" x14ac:dyDescent="0.2">
      <c r="A482" s="14">
        <v>479.30386722419502</v>
      </c>
      <c r="B482" s="14" t="s">
        <v>23</v>
      </c>
      <c r="C482" s="14" t="s">
        <v>534</v>
      </c>
      <c r="D482" s="14">
        <v>97.316457175913598</v>
      </c>
      <c r="E482" s="14">
        <v>98.407654813073805</v>
      </c>
      <c r="F482" s="14">
        <v>366.41860521603502</v>
      </c>
      <c r="G482" s="14">
        <v>4.5079830123577196</v>
      </c>
      <c r="H482" s="28">
        <v>43095</v>
      </c>
      <c r="I482" s="28">
        <v>43099</v>
      </c>
      <c r="J482" s="14">
        <f t="shared" si="8"/>
        <v>4</v>
      </c>
      <c r="K482" s="12"/>
      <c r="L482" s="12"/>
      <c r="M482" s="12"/>
      <c r="N482" s="12"/>
      <c r="O482" s="12"/>
      <c r="P482" s="12"/>
      <c r="Q482" s="12"/>
      <c r="R482" s="12"/>
      <c r="S482" s="12"/>
      <c r="T482" s="8"/>
      <c r="U482" s="8"/>
      <c r="V482" s="8"/>
      <c r="W482" s="8"/>
      <c r="X482" s="8"/>
    </row>
    <row r="483" spans="1:24" ht="15.75" customHeight="1" x14ac:dyDescent="0.2">
      <c r="A483" s="14">
        <v>480.30575299985497</v>
      </c>
      <c r="B483" s="14" t="s">
        <v>27</v>
      </c>
      <c r="C483" s="14" t="s">
        <v>37</v>
      </c>
      <c r="D483" s="14">
        <v>97.578283161082595</v>
      </c>
      <c r="E483" s="14">
        <v>98.611136990208195</v>
      </c>
      <c r="F483" s="14">
        <v>367.15925893137103</v>
      </c>
      <c r="G483" s="14">
        <v>4.5105568427199696</v>
      </c>
      <c r="H483" s="28">
        <v>43070</v>
      </c>
      <c r="I483" s="28">
        <v>43070</v>
      </c>
      <c r="J483" s="14">
        <f t="shared" si="8"/>
        <v>0</v>
      </c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5.75" customHeight="1" x14ac:dyDescent="0.2">
      <c r="A484" s="14">
        <v>481.30763877551402</v>
      </c>
      <c r="B484" s="14" t="s">
        <v>29</v>
      </c>
      <c r="C484" s="14" t="s">
        <v>217</v>
      </c>
      <c r="D484" s="14">
        <v>97.840109146251606</v>
      </c>
      <c r="E484" s="14">
        <v>98.814619167342599</v>
      </c>
      <c r="F484" s="14">
        <v>367.89991264670601</v>
      </c>
      <c r="G484" s="14">
        <v>4.5131306730822303</v>
      </c>
      <c r="H484" s="28">
        <v>43088</v>
      </c>
      <c r="I484" s="28">
        <v>43099</v>
      </c>
      <c r="J484" s="14">
        <f t="shared" si="8"/>
        <v>11</v>
      </c>
      <c r="K484" s="12"/>
      <c r="L484" s="12"/>
      <c r="M484" s="12"/>
      <c r="N484" s="12"/>
      <c r="O484" s="12"/>
      <c r="P484" s="12"/>
      <c r="Q484" s="12"/>
      <c r="R484" s="12"/>
      <c r="S484" s="12"/>
      <c r="T484" s="8"/>
      <c r="U484" s="8"/>
      <c r="V484" s="8"/>
      <c r="W484" s="8"/>
      <c r="X484" s="8"/>
    </row>
    <row r="485" spans="1:24" ht="15.75" customHeight="1" x14ac:dyDescent="0.2">
      <c r="A485" s="14">
        <v>482.30952455117398</v>
      </c>
      <c r="B485" s="14" t="s">
        <v>29</v>
      </c>
      <c r="C485" s="14" t="s">
        <v>535</v>
      </c>
      <c r="D485" s="14">
        <v>98.101935131420603</v>
      </c>
      <c r="E485" s="14">
        <v>99.018101344477003</v>
      </c>
      <c r="F485" s="14">
        <v>368.640566362041</v>
      </c>
      <c r="G485" s="14">
        <v>4.5157045034444803</v>
      </c>
      <c r="H485" s="28">
        <v>43090</v>
      </c>
      <c r="I485" s="28">
        <v>43091</v>
      </c>
      <c r="J485" s="14">
        <f t="shared" si="8"/>
        <v>1</v>
      </c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5.75" customHeight="1" x14ac:dyDescent="0.2">
      <c r="A486" s="14">
        <v>483.31141032683399</v>
      </c>
      <c r="B486" s="14" t="s">
        <v>35</v>
      </c>
      <c r="C486" s="14" t="s">
        <v>536</v>
      </c>
      <c r="D486" s="14">
        <v>98.3637611165896</v>
      </c>
      <c r="E486" s="14">
        <v>99.221583521611294</v>
      </c>
      <c r="F486" s="14">
        <v>369.38122007737599</v>
      </c>
      <c r="G486" s="14">
        <v>4.5182783338067303</v>
      </c>
      <c r="H486" s="28">
        <v>43098</v>
      </c>
      <c r="I486" s="28">
        <v>43099</v>
      </c>
      <c r="J486" s="14">
        <f t="shared" si="8"/>
        <v>1</v>
      </c>
      <c r="K486" s="12"/>
      <c r="L486" s="12"/>
      <c r="M486" s="12"/>
      <c r="N486" s="12"/>
      <c r="O486" s="12"/>
      <c r="P486" s="12"/>
      <c r="Q486" s="12"/>
      <c r="R486" s="12"/>
      <c r="S486" s="12"/>
      <c r="T486" s="8"/>
      <c r="U486" s="8"/>
      <c r="V486" s="8"/>
      <c r="W486" s="8"/>
      <c r="X486" s="8"/>
    </row>
    <row r="487" spans="1:24" ht="15.75" customHeight="1" x14ac:dyDescent="0.2">
      <c r="A487" s="14">
        <v>484.31329610249298</v>
      </c>
      <c r="B487" s="14" t="s">
        <v>23</v>
      </c>
      <c r="C487" s="14" t="s">
        <v>537</v>
      </c>
      <c r="D487" s="14">
        <v>98.625587101759606</v>
      </c>
      <c r="E487" s="14">
        <v>99.425065698745698</v>
      </c>
      <c r="F487" s="14">
        <v>370.12187379271103</v>
      </c>
      <c r="G487" s="14">
        <v>4.5208521641689901</v>
      </c>
      <c r="H487" s="28">
        <v>43070</v>
      </c>
      <c r="I487" s="28">
        <v>43071</v>
      </c>
      <c r="J487" s="14">
        <f t="shared" si="8"/>
        <v>1</v>
      </c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5.75" customHeight="1" x14ac:dyDescent="0.2">
      <c r="A488" s="14">
        <v>485.315181878153</v>
      </c>
      <c r="B488" s="14" t="s">
        <v>23</v>
      </c>
      <c r="C488" s="14" t="s">
        <v>538</v>
      </c>
      <c r="D488" s="14">
        <v>98.887413086928603</v>
      </c>
      <c r="E488" s="14">
        <v>99.628547875880102</v>
      </c>
      <c r="F488" s="14">
        <v>370.86252750804698</v>
      </c>
      <c r="G488" s="14">
        <v>4.5234259945312401</v>
      </c>
      <c r="H488" s="28">
        <v>43070</v>
      </c>
      <c r="I488" s="28">
        <v>43092</v>
      </c>
      <c r="J488" s="14">
        <f t="shared" si="8"/>
        <v>22</v>
      </c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5.75" customHeight="1" x14ac:dyDescent="0.2">
      <c r="A489" s="14">
        <v>486.31706765381301</v>
      </c>
      <c r="B489" s="14" t="s">
        <v>39</v>
      </c>
      <c r="C489" s="14" t="s">
        <v>539</v>
      </c>
      <c r="D489" s="14">
        <v>99.1492390720976</v>
      </c>
      <c r="E489" s="14">
        <v>99.832030053014506</v>
      </c>
      <c r="F489" s="14">
        <v>371.60318122338202</v>
      </c>
      <c r="G489" s="14">
        <v>4.5259998248934901</v>
      </c>
      <c r="H489" s="28">
        <v>43085</v>
      </c>
      <c r="I489" s="28">
        <v>43086</v>
      </c>
      <c r="J489" s="14">
        <f t="shared" si="8"/>
        <v>1</v>
      </c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5.75" customHeight="1" x14ac:dyDescent="0.2">
      <c r="A490" s="14">
        <v>487.318953429472</v>
      </c>
      <c r="B490" s="14" t="s">
        <v>41</v>
      </c>
      <c r="C490" s="14" t="s">
        <v>540</v>
      </c>
      <c r="D490" s="14">
        <v>99.411065057266597</v>
      </c>
      <c r="E490" s="14">
        <v>100.035512230149</v>
      </c>
      <c r="F490" s="14">
        <v>372.34383493871701</v>
      </c>
      <c r="G490" s="14">
        <v>4.5285736552557498</v>
      </c>
      <c r="H490" s="28">
        <v>43087</v>
      </c>
      <c r="I490" s="28">
        <v>43100</v>
      </c>
      <c r="J490" s="14">
        <f t="shared" si="8"/>
        <v>13</v>
      </c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5.75" customHeight="1" x14ac:dyDescent="0.2">
      <c r="A491" s="14">
        <v>488.32083920513202</v>
      </c>
      <c r="B491" s="14" t="s">
        <v>41</v>
      </c>
      <c r="C491" s="14" t="s">
        <v>78</v>
      </c>
      <c r="D491" s="14">
        <v>99.672891042435594</v>
      </c>
      <c r="E491" s="14">
        <v>100.238994407283</v>
      </c>
      <c r="F491" s="14">
        <v>373.084488654052</v>
      </c>
      <c r="G491" s="14">
        <v>4.5311474856179998</v>
      </c>
      <c r="H491" s="28">
        <v>43070</v>
      </c>
      <c r="I491" s="28">
        <v>43070</v>
      </c>
      <c r="J491" s="14">
        <f t="shared" si="8"/>
        <v>0</v>
      </c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5.75" customHeight="1" x14ac:dyDescent="0.2">
      <c r="A492" s="14">
        <v>489.32272498079197</v>
      </c>
      <c r="B492" s="14" t="s">
        <v>43</v>
      </c>
      <c r="C492" s="14" t="s">
        <v>58</v>
      </c>
      <c r="D492" s="14">
        <v>99.934717027604606</v>
      </c>
      <c r="E492" s="14">
        <v>100.442476584418</v>
      </c>
      <c r="F492" s="14">
        <v>373.82514236938698</v>
      </c>
      <c r="G492" s="14">
        <v>4.5337213159802596</v>
      </c>
      <c r="H492" s="28">
        <v>43070</v>
      </c>
      <c r="I492" s="28">
        <v>43072</v>
      </c>
      <c r="J492" s="14">
        <f t="shared" si="8"/>
        <v>2</v>
      </c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5.75" customHeight="1" x14ac:dyDescent="0.2">
      <c r="A493" s="14">
        <v>490.32461075645102</v>
      </c>
      <c r="B493" s="14" t="s">
        <v>43</v>
      </c>
      <c r="C493" s="14" t="s">
        <v>541</v>
      </c>
      <c r="D493" s="14">
        <v>100.196543012774</v>
      </c>
      <c r="E493" s="14">
        <v>100.645958761552</v>
      </c>
      <c r="F493" s="14">
        <v>374.56579608472299</v>
      </c>
      <c r="G493" s="14">
        <v>4.5362951463425096</v>
      </c>
      <c r="H493" s="28">
        <v>43077</v>
      </c>
      <c r="I493" s="28">
        <v>43100</v>
      </c>
      <c r="J493" s="14">
        <f t="shared" si="8"/>
        <v>23</v>
      </c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5.75" customHeight="1" x14ac:dyDescent="0.2">
      <c r="A494" s="14">
        <v>491.32649653211098</v>
      </c>
      <c r="B494" s="14" t="s">
        <v>46</v>
      </c>
      <c r="C494" s="14" t="s">
        <v>542</v>
      </c>
      <c r="D494" s="14">
        <v>100.458368997943</v>
      </c>
      <c r="E494" s="14">
        <v>100.849440938686</v>
      </c>
      <c r="F494" s="14">
        <v>375.30644980005798</v>
      </c>
      <c r="G494" s="14">
        <v>4.5388689767047596</v>
      </c>
      <c r="H494" s="28">
        <v>43093</v>
      </c>
      <c r="I494" s="28">
        <v>43096</v>
      </c>
      <c r="J494" s="14">
        <f t="shared" si="8"/>
        <v>3</v>
      </c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5.75" customHeight="1" x14ac:dyDescent="0.2">
      <c r="A495" s="14">
        <v>492.32838230777099</v>
      </c>
      <c r="B495" s="14" t="s">
        <v>46</v>
      </c>
      <c r="C495" s="14" t="s">
        <v>543</v>
      </c>
      <c r="D495" s="14">
        <v>100.72019498311199</v>
      </c>
      <c r="E495" s="14">
        <v>101.052923115821</v>
      </c>
      <c r="F495" s="14">
        <v>376.04710351539302</v>
      </c>
      <c r="G495" s="14">
        <v>4.5414428070670203</v>
      </c>
      <c r="H495" s="28">
        <v>43076</v>
      </c>
      <c r="I495" s="28">
        <v>43078</v>
      </c>
      <c r="J495" s="14">
        <f t="shared" si="8"/>
        <v>2</v>
      </c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5.75" customHeight="1" x14ac:dyDescent="0.2">
      <c r="A496" s="14">
        <v>493.33026808342998</v>
      </c>
      <c r="B496" s="14" t="s">
        <v>27</v>
      </c>
      <c r="C496" s="14" t="s">
        <v>78</v>
      </c>
      <c r="D496" s="14">
        <v>100.982020968282</v>
      </c>
      <c r="E496" s="14">
        <v>101.25640529295499</v>
      </c>
      <c r="F496" s="14">
        <v>376.787757230728</v>
      </c>
      <c r="G496" s="14">
        <v>4.5440166374292703</v>
      </c>
      <c r="H496" s="28">
        <v>43070</v>
      </c>
      <c r="I496" s="28">
        <v>43073</v>
      </c>
      <c r="J496" s="14">
        <f t="shared" si="8"/>
        <v>3</v>
      </c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5.75" customHeight="1" x14ac:dyDescent="0.2">
      <c r="A497" s="14">
        <v>494.33215385909</v>
      </c>
      <c r="B497" s="14" t="s">
        <v>27</v>
      </c>
      <c r="C497" s="14" t="s">
        <v>363</v>
      </c>
      <c r="D497" s="14">
        <v>101.243846953451</v>
      </c>
      <c r="E497" s="14">
        <v>101.45988747009</v>
      </c>
      <c r="F497" s="14">
        <v>377.52841094606299</v>
      </c>
      <c r="G497" s="14">
        <v>4.5465904677915203</v>
      </c>
      <c r="H497" s="28">
        <v>43091</v>
      </c>
      <c r="I497" s="28">
        <v>43091</v>
      </c>
      <c r="J497" s="14">
        <f t="shared" si="8"/>
        <v>0</v>
      </c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5.75" customHeight="1" x14ac:dyDescent="0.2">
      <c r="A498" s="14">
        <v>495.33403963475001</v>
      </c>
      <c r="B498" s="14" t="s">
        <v>51</v>
      </c>
      <c r="C498" s="14" t="s">
        <v>544</v>
      </c>
      <c r="D498" s="14">
        <v>101.50567293861999</v>
      </c>
      <c r="E498" s="14">
        <v>101.663369647224</v>
      </c>
      <c r="F498" s="14">
        <v>378.269064661399</v>
      </c>
      <c r="G498" s="14">
        <v>4.5491642981537801</v>
      </c>
      <c r="H498" s="28">
        <v>43086</v>
      </c>
      <c r="I498" s="28">
        <v>43090</v>
      </c>
      <c r="J498" s="14">
        <f t="shared" si="8"/>
        <v>4</v>
      </c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5.75" customHeight="1" x14ac:dyDescent="0.2">
      <c r="A499" s="14">
        <v>496.335925410409</v>
      </c>
      <c r="B499" s="14" t="s">
        <v>51</v>
      </c>
      <c r="C499" s="14" t="s">
        <v>259</v>
      </c>
      <c r="D499" s="14">
        <v>101.76749892378901</v>
      </c>
      <c r="E499" s="14">
        <v>101.866851824359</v>
      </c>
      <c r="F499" s="14">
        <v>379.00971837673399</v>
      </c>
      <c r="G499" s="14">
        <v>4.5517381285160301</v>
      </c>
      <c r="H499" s="28">
        <v>43082</v>
      </c>
      <c r="I499" s="28">
        <v>43095</v>
      </c>
      <c r="J499" s="14">
        <f t="shared" si="8"/>
        <v>13</v>
      </c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5.75" customHeight="1" x14ac:dyDescent="0.2">
      <c r="A500" s="14">
        <v>497.33781118606902</v>
      </c>
      <c r="B500" s="14" t="s">
        <v>54</v>
      </c>
      <c r="C500" s="14" t="s">
        <v>545</v>
      </c>
      <c r="D500" s="14">
        <v>102.029324908958</v>
      </c>
      <c r="E500" s="14">
        <v>102.07033400149299</v>
      </c>
      <c r="F500" s="14">
        <v>379.75037209206897</v>
      </c>
      <c r="G500" s="14">
        <v>4.5543119588782899</v>
      </c>
      <c r="H500" s="28">
        <v>43070</v>
      </c>
      <c r="I500" s="28">
        <v>43099</v>
      </c>
      <c r="J500" s="14">
        <f t="shared" si="8"/>
        <v>29</v>
      </c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5.75" customHeight="1" x14ac:dyDescent="0.2">
      <c r="A501" s="14">
        <v>498.33969696172898</v>
      </c>
      <c r="B501" s="14" t="s">
        <v>54</v>
      </c>
      <c r="C501" s="14" t="s">
        <v>146</v>
      </c>
      <c r="D501" s="14">
        <v>102.291150894127</v>
      </c>
      <c r="E501" s="14">
        <v>102.273816178627</v>
      </c>
      <c r="F501" s="14">
        <v>380.49102580740401</v>
      </c>
      <c r="G501" s="14">
        <v>4.5568857892405399</v>
      </c>
      <c r="H501" s="28">
        <v>43070</v>
      </c>
      <c r="I501" s="28">
        <v>43083</v>
      </c>
      <c r="J501" s="14">
        <f t="shared" si="8"/>
        <v>13</v>
      </c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</sheetData>
  <phoneticPr fontId="25" type="noConversion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52E3-9126-481A-8C89-54EB1388AE73}">
  <dimension ref="A1:K182"/>
  <sheetViews>
    <sheetView workbookViewId="0">
      <selection activeCell="I7" sqref="I7"/>
    </sheetView>
  </sheetViews>
  <sheetFormatPr defaultRowHeight="12.75" x14ac:dyDescent="0.2"/>
  <cols>
    <col min="1" max="1" width="21.42578125" customWidth="1"/>
    <col min="2" max="2" width="20" customWidth="1"/>
    <col min="3" max="3" width="22.42578125" customWidth="1"/>
    <col min="4" max="5" width="22.7109375" customWidth="1"/>
    <col min="6" max="7" width="10.85546875" customWidth="1"/>
    <col min="11" max="11" width="11.7109375" customWidth="1"/>
  </cols>
  <sheetData>
    <row r="1" spans="1:10" ht="15.75" x14ac:dyDescent="0.2">
      <c r="A1" s="111" t="s">
        <v>17</v>
      </c>
      <c r="B1" s="111" t="s">
        <v>19</v>
      </c>
      <c r="C1" s="111" t="s">
        <v>20</v>
      </c>
      <c r="D1" s="111" t="s">
        <v>21</v>
      </c>
      <c r="E1" s="111" t="s">
        <v>22</v>
      </c>
      <c r="F1" s="112" t="s">
        <v>491</v>
      </c>
      <c r="G1" s="47"/>
      <c r="H1" s="113" t="s">
        <v>492</v>
      </c>
      <c r="I1" s="114"/>
      <c r="J1" s="115"/>
    </row>
    <row r="2" spans="1:10" ht="15.75" x14ac:dyDescent="0.2">
      <c r="A2" s="14" t="s">
        <v>27</v>
      </c>
      <c r="B2" s="15">
        <f>SUMIFS(Data!$D$3:$D$472,Data!$B$3:$B$472,'Analysis-2.3'!$A2)</f>
        <v>0</v>
      </c>
      <c r="C2" s="15">
        <f>SUMIFS(Data!$E$3:$E$472,Data!$B$3:$B$472,'Analysis-2.3'!$A2)</f>
        <v>0.19</v>
      </c>
      <c r="D2" s="15">
        <f>SUMIFS(Data!$F$3:$F$472,Data!$B$3:$B$472,'Analysis-2.3'!$A2)</f>
        <v>24.050000000000004</v>
      </c>
      <c r="E2" s="15">
        <f>SUMIFS(Data!$G$3:$G$472,Data!$B$3:$B$472,'Analysis-2.3'!$A2)</f>
        <v>0</v>
      </c>
      <c r="F2" s="15">
        <f>SUM(B2:E2)</f>
        <v>24.240000000000006</v>
      </c>
      <c r="G2" s="24"/>
      <c r="H2" s="25" t="s">
        <v>493</v>
      </c>
      <c r="I2" s="61">
        <f>F182/A182</f>
        <v>652.03227777777795</v>
      </c>
    </row>
    <row r="3" spans="1:10" ht="15.75" x14ac:dyDescent="0.2">
      <c r="A3" s="14" t="s">
        <v>29</v>
      </c>
      <c r="B3" s="15">
        <f>SUMIFS(Data!$D$3:$D$472,Data!$B$3:$B$472,'Analysis-2.3'!$A3)</f>
        <v>0</v>
      </c>
      <c r="C3" s="15">
        <f>SUMIFS(Data!$E$3:$E$472,Data!$B$3:$B$472,'Analysis-2.3'!$A3)</f>
        <v>0</v>
      </c>
      <c r="D3" s="15">
        <f>SUMIFS(Data!$F$3:$F$472,Data!$B$3:$B$472,'Analysis-2.3'!$A3)</f>
        <v>32.46</v>
      </c>
      <c r="E3" s="15">
        <f>SUMIFS(Data!$G$3:$G$472,Data!$B$3:$B$472,'Analysis-2.3'!$A3)</f>
        <v>0</v>
      </c>
      <c r="F3" s="15">
        <f t="shared" ref="F3:F66" si="0">SUM(B3:E3)</f>
        <v>32.46</v>
      </c>
      <c r="G3" s="24"/>
    </row>
    <row r="4" spans="1:10" ht="15.75" x14ac:dyDescent="0.2">
      <c r="A4" s="14" t="s">
        <v>35</v>
      </c>
      <c r="B4" s="15">
        <f>SUMIFS(Data!$D$3:$D$472,Data!$B$3:$B$472,'Analysis-2.3'!$A4)</f>
        <v>16.13</v>
      </c>
      <c r="C4" s="15">
        <f>SUMIFS(Data!$E$3:$E$472,Data!$B$3:$B$472,'Analysis-2.3'!$A4)</f>
        <v>0</v>
      </c>
      <c r="D4" s="15">
        <f>SUMIFS(Data!$F$3:$F$472,Data!$B$3:$B$472,'Analysis-2.3'!$A4)</f>
        <v>28.02</v>
      </c>
      <c r="E4" s="15">
        <f>SUMIFS(Data!$G$3:$G$472,Data!$B$3:$B$472,'Analysis-2.3'!$A4)</f>
        <v>0</v>
      </c>
      <c r="F4" s="15">
        <f t="shared" si="0"/>
        <v>44.15</v>
      </c>
      <c r="G4" s="24"/>
    </row>
    <row r="5" spans="1:10" ht="15.75" x14ac:dyDescent="0.2">
      <c r="A5" s="14" t="s">
        <v>39</v>
      </c>
      <c r="B5" s="15">
        <f>SUMIFS(Data!$D$3:$D$472,Data!$B$3:$B$472,'Analysis-2.3'!$A5)</f>
        <v>0</v>
      </c>
      <c r="C5" s="15">
        <f>SUMIFS(Data!$E$3:$E$472,Data!$B$3:$B$472,'Analysis-2.3'!$A5)</f>
        <v>0</v>
      </c>
      <c r="D5" s="15">
        <f>SUMIFS(Data!$F$3:$F$472,Data!$B$3:$B$472,'Analysis-2.3'!$A5)</f>
        <v>31.65</v>
      </c>
      <c r="E5" s="15">
        <f>SUMIFS(Data!$G$3:$G$472,Data!$B$3:$B$472,'Analysis-2.3'!$A5)</f>
        <v>0</v>
      </c>
      <c r="F5" s="15">
        <f t="shared" si="0"/>
        <v>31.65</v>
      </c>
      <c r="G5" s="24"/>
    </row>
    <row r="6" spans="1:10" ht="15.75" x14ac:dyDescent="0.2">
      <c r="A6" s="14" t="s">
        <v>41</v>
      </c>
      <c r="B6" s="15">
        <f>SUMIFS(Data!$D$3:$D$472,Data!$B$3:$B$472,'Analysis-2.3'!$A6)</f>
        <v>0</v>
      </c>
      <c r="C6" s="15">
        <f>SUMIFS(Data!$E$3:$E$472,Data!$B$3:$B$472,'Analysis-2.3'!$A6)</f>
        <v>0</v>
      </c>
      <c r="D6" s="15">
        <f>SUMIFS(Data!$F$3:$F$472,Data!$B$3:$B$472,'Analysis-2.3'!$A6)</f>
        <v>8.91</v>
      </c>
      <c r="E6" s="15">
        <f>SUMIFS(Data!$G$3:$G$472,Data!$B$3:$B$472,'Analysis-2.3'!$A6)</f>
        <v>0</v>
      </c>
      <c r="F6" s="15">
        <f t="shared" si="0"/>
        <v>8.91</v>
      </c>
      <c r="G6" s="24"/>
    </row>
    <row r="7" spans="1:10" ht="15.75" x14ac:dyDescent="0.2">
      <c r="A7" s="14" t="s">
        <v>43</v>
      </c>
      <c r="B7" s="15">
        <f>SUMIFS(Data!$D$3:$D$472,Data!$B$3:$B$472,'Analysis-2.3'!$A7)</f>
        <v>0</v>
      </c>
      <c r="C7" s="15">
        <f>SUMIFS(Data!$E$3:$E$472,Data!$B$3:$B$472,'Analysis-2.3'!$A7)</f>
        <v>20.240000000000002</v>
      </c>
      <c r="D7" s="15">
        <f>SUMIFS(Data!$F$3:$F$472,Data!$B$3:$B$472,'Analysis-2.3'!$A7)</f>
        <v>0</v>
      </c>
      <c r="E7" s="15">
        <f>SUMIFS(Data!$G$3:$G$472,Data!$B$3:$B$472,'Analysis-2.3'!$A7)</f>
        <v>0</v>
      </c>
      <c r="F7" s="15">
        <f t="shared" si="0"/>
        <v>20.240000000000002</v>
      </c>
      <c r="G7" s="24"/>
    </row>
    <row r="8" spans="1:10" ht="15.75" x14ac:dyDescent="0.2">
      <c r="A8" s="14" t="s">
        <v>46</v>
      </c>
      <c r="B8" s="15">
        <f>SUMIFS(Data!$D$3:$D$472,Data!$B$3:$B$472,'Analysis-2.3'!$A8)</f>
        <v>0</v>
      </c>
      <c r="C8" s="15">
        <f>SUMIFS(Data!$E$3:$E$472,Data!$B$3:$B$472,'Analysis-2.3'!$A8)</f>
        <v>11.36</v>
      </c>
      <c r="D8" s="15">
        <f>SUMIFS(Data!$F$3:$F$472,Data!$B$3:$B$472,'Analysis-2.3'!$A8)</f>
        <v>11.26</v>
      </c>
      <c r="E8" s="15">
        <f>SUMIFS(Data!$G$3:$G$472,Data!$B$3:$B$472,'Analysis-2.3'!$A8)</f>
        <v>0</v>
      </c>
      <c r="F8" s="15">
        <f t="shared" si="0"/>
        <v>22.619999999999997</v>
      </c>
      <c r="G8" s="24"/>
    </row>
    <row r="9" spans="1:10" ht="15.75" x14ac:dyDescent="0.2">
      <c r="A9" s="14" t="s">
        <v>51</v>
      </c>
      <c r="B9" s="15">
        <f>SUMIFS(Data!$D$3:$D$472,Data!$B$3:$B$472,'Analysis-2.3'!$A9)</f>
        <v>0</v>
      </c>
      <c r="C9" s="15">
        <f>SUMIFS(Data!$E$3:$E$472,Data!$B$3:$B$472,'Analysis-2.3'!$A9)</f>
        <v>0</v>
      </c>
      <c r="D9" s="15">
        <f>SUMIFS(Data!$F$3:$F$472,Data!$B$3:$B$472,'Analysis-2.3'!$A9)</f>
        <v>26.54</v>
      </c>
      <c r="E9" s="15">
        <f>SUMIFS(Data!$G$3:$G$472,Data!$B$3:$B$472,'Analysis-2.3'!$A9)</f>
        <v>0</v>
      </c>
      <c r="F9" s="15">
        <f t="shared" si="0"/>
        <v>26.54</v>
      </c>
      <c r="G9" s="24"/>
      <c r="H9" s="62"/>
    </row>
    <row r="10" spans="1:10" ht="15.75" x14ac:dyDescent="0.2">
      <c r="A10" s="14" t="s">
        <v>54</v>
      </c>
      <c r="B10" s="15">
        <f>SUMIFS(Data!$D$3:$D$472,Data!$B$3:$B$472,'Analysis-2.3'!$A10)</f>
        <v>0</v>
      </c>
      <c r="C10" s="15">
        <f>SUMIFS(Data!$E$3:$E$472,Data!$B$3:$B$472,'Analysis-2.3'!$A10)</f>
        <v>0</v>
      </c>
      <c r="D10" s="15">
        <f>SUMIFS(Data!$F$3:$F$472,Data!$B$3:$B$472,'Analysis-2.3'!$A10)</f>
        <v>31.07</v>
      </c>
      <c r="E10" s="15">
        <f>SUMIFS(Data!$G$3:$G$472,Data!$B$3:$B$472,'Analysis-2.3'!$A10)</f>
        <v>0</v>
      </c>
      <c r="F10" s="15">
        <f t="shared" si="0"/>
        <v>31.07</v>
      </c>
      <c r="G10" s="24"/>
    </row>
    <row r="11" spans="1:10" ht="15.75" x14ac:dyDescent="0.2">
      <c r="A11" s="14" t="s">
        <v>59</v>
      </c>
      <c r="B11" s="15">
        <f>SUMIFS(Data!$D$3:$D$472,Data!$B$3:$B$472,'Analysis-2.3'!$A11)</f>
        <v>0</v>
      </c>
      <c r="C11" s="15">
        <f>SUMIFS(Data!$E$3:$E$472,Data!$B$3:$B$472,'Analysis-2.3'!$A11)</f>
        <v>0</v>
      </c>
      <c r="D11" s="15">
        <f>SUMIFS(Data!$F$3:$F$472,Data!$B$3:$B$472,'Analysis-2.3'!$A11)</f>
        <v>31.259999999999998</v>
      </c>
      <c r="E11" s="15">
        <f>SUMIFS(Data!$G$3:$G$472,Data!$B$3:$B$472,'Analysis-2.3'!$A11)</f>
        <v>0</v>
      </c>
      <c r="F11" s="15">
        <f t="shared" si="0"/>
        <v>31.259999999999998</v>
      </c>
      <c r="G11" s="24"/>
    </row>
    <row r="12" spans="1:10" ht="15.75" x14ac:dyDescent="0.2">
      <c r="A12" s="14" t="s">
        <v>60</v>
      </c>
      <c r="B12" s="15">
        <f>SUMIFS(Data!$D$3:$D$472,Data!$B$3:$B$472,'Analysis-2.3'!$A12)</f>
        <v>0</v>
      </c>
      <c r="C12" s="15">
        <f>SUMIFS(Data!$E$3:$E$472,Data!$B$3:$B$472,'Analysis-2.3'!$A12)</f>
        <v>19.07</v>
      </c>
      <c r="D12" s="15">
        <f>SUMIFS(Data!$F$3:$F$472,Data!$B$3:$B$472,'Analysis-2.3'!$A12)</f>
        <v>19.670000000000002</v>
      </c>
      <c r="E12" s="15">
        <f>SUMIFS(Data!$G$3:$G$472,Data!$B$3:$B$472,'Analysis-2.3'!$A12)</f>
        <v>0</v>
      </c>
      <c r="F12" s="15">
        <f t="shared" si="0"/>
        <v>38.74</v>
      </c>
      <c r="G12" s="24"/>
    </row>
    <row r="13" spans="1:10" ht="15.75" x14ac:dyDescent="0.2">
      <c r="A13" s="14" t="s">
        <v>63</v>
      </c>
      <c r="B13" s="15">
        <f>SUMIFS(Data!$D$3:$D$472,Data!$B$3:$B$472,'Analysis-2.3'!$A13)</f>
        <v>21.42</v>
      </c>
      <c r="C13" s="15">
        <f>SUMIFS(Data!$E$3:$E$472,Data!$B$3:$B$472,'Analysis-2.3'!$A13)</f>
        <v>20.98</v>
      </c>
      <c r="D13" s="15">
        <f>SUMIFS(Data!$F$3:$F$472,Data!$B$3:$B$472,'Analysis-2.3'!$A13)</f>
        <v>0</v>
      </c>
      <c r="E13" s="15">
        <f>SUMIFS(Data!$G$3:$G$472,Data!$B$3:$B$472,'Analysis-2.3'!$A13)</f>
        <v>0</v>
      </c>
      <c r="F13" s="15">
        <f t="shared" si="0"/>
        <v>42.400000000000006</v>
      </c>
      <c r="G13" s="24"/>
    </row>
    <row r="14" spans="1:10" ht="15.75" x14ac:dyDescent="0.2">
      <c r="A14" s="14" t="s">
        <v>66</v>
      </c>
      <c r="B14" s="15">
        <f>SUMIFS(Data!$D$3:$D$472,Data!$B$3:$B$472,'Analysis-2.3'!$A14)</f>
        <v>0</v>
      </c>
      <c r="C14" s="15">
        <f>SUMIFS(Data!$E$3:$E$472,Data!$B$3:$B$472,'Analysis-2.3'!$A14)</f>
        <v>8.67</v>
      </c>
      <c r="D14" s="15">
        <f>SUMIFS(Data!$F$3:$F$472,Data!$B$3:$B$472,'Analysis-2.3'!$A14)</f>
        <v>36.090000000000003</v>
      </c>
      <c r="E14" s="15">
        <f>SUMIFS(Data!$G$3:$G$472,Data!$B$3:$B$472,'Analysis-2.3'!$A14)</f>
        <v>0</v>
      </c>
      <c r="F14" s="15">
        <f t="shared" si="0"/>
        <v>44.760000000000005</v>
      </c>
      <c r="G14" s="24"/>
    </row>
    <row r="15" spans="1:10" ht="15.75" x14ac:dyDescent="0.2">
      <c r="A15" s="14" t="s">
        <v>69</v>
      </c>
      <c r="B15" s="15">
        <f>SUMIFS(Data!$D$3:$D$472,Data!$B$3:$B$472,'Analysis-2.3'!$A15)</f>
        <v>0</v>
      </c>
      <c r="C15" s="15">
        <f>SUMIFS(Data!$E$3:$E$472,Data!$B$3:$B$472,'Analysis-2.3'!$A15)</f>
        <v>0</v>
      </c>
      <c r="D15" s="15">
        <f>SUMIFS(Data!$F$3:$F$472,Data!$B$3:$B$472,'Analysis-2.3'!$A15)</f>
        <v>44.14</v>
      </c>
      <c r="E15" s="15">
        <f>SUMIFS(Data!$G$3:$G$472,Data!$B$3:$B$472,'Analysis-2.3'!$A15)</f>
        <v>1.88</v>
      </c>
      <c r="F15" s="15">
        <f t="shared" si="0"/>
        <v>46.02</v>
      </c>
      <c r="G15" s="24"/>
    </row>
    <row r="16" spans="1:10" ht="15.75" x14ac:dyDescent="0.2">
      <c r="A16" s="14" t="s">
        <v>72</v>
      </c>
      <c r="B16" s="15">
        <f>SUMIFS(Data!$D$3:$D$472,Data!$B$3:$B$472,'Analysis-2.3'!$A16)</f>
        <v>23.49</v>
      </c>
      <c r="C16" s="15">
        <f>SUMIFS(Data!$E$3:$E$472,Data!$B$3:$B$472,'Analysis-2.3'!$A16)</f>
        <v>0</v>
      </c>
      <c r="D16" s="15">
        <f>SUMIFS(Data!$F$3:$F$472,Data!$B$3:$B$472,'Analysis-2.3'!$A16)</f>
        <v>23.31</v>
      </c>
      <c r="E16" s="15">
        <f>SUMIFS(Data!$G$3:$G$472,Data!$B$3:$B$472,'Analysis-2.3'!$A16)</f>
        <v>0</v>
      </c>
      <c r="F16" s="15">
        <f t="shared" si="0"/>
        <v>46.8</v>
      </c>
      <c r="G16" s="24"/>
    </row>
    <row r="17" spans="1:7" ht="15.75" x14ac:dyDescent="0.2">
      <c r="A17" s="14" t="s">
        <v>75</v>
      </c>
      <c r="B17" s="15">
        <f>SUMIFS(Data!$D$3:$D$472,Data!$B$3:$B$472,'Analysis-2.3'!$A17)</f>
        <v>0</v>
      </c>
      <c r="C17" s="15">
        <f>SUMIFS(Data!$E$3:$E$472,Data!$B$3:$B$472,'Analysis-2.3'!$A17)</f>
        <v>0</v>
      </c>
      <c r="D17" s="15">
        <f>SUMIFS(Data!$F$3:$F$472,Data!$B$3:$B$472,'Analysis-2.3'!$A17)</f>
        <v>45.35</v>
      </c>
      <c r="E17" s="15">
        <f>SUMIFS(Data!$G$3:$G$472,Data!$B$3:$B$472,'Analysis-2.3'!$A17)</f>
        <v>3.12</v>
      </c>
      <c r="F17" s="15">
        <f t="shared" si="0"/>
        <v>48.47</v>
      </c>
      <c r="G17" s="24"/>
    </row>
    <row r="18" spans="1:7" ht="15.75" x14ac:dyDescent="0.2">
      <c r="A18" s="14" t="s">
        <v>76</v>
      </c>
      <c r="B18" s="15">
        <f>SUMIFS(Data!$D$3:$D$472,Data!$B$3:$B$472,'Analysis-2.3'!$A18)</f>
        <v>0</v>
      </c>
      <c r="C18" s="15">
        <f>SUMIFS(Data!$E$3:$E$472,Data!$B$3:$B$472,'Analysis-2.3'!$A18)</f>
        <v>0</v>
      </c>
      <c r="D18" s="15">
        <f>SUMIFS(Data!$F$3:$F$472,Data!$B$3:$B$472,'Analysis-2.3'!$A18)</f>
        <v>24.79</v>
      </c>
      <c r="E18" s="15">
        <f>SUMIFS(Data!$G$3:$G$472,Data!$B$3:$B$472,'Analysis-2.3'!$A18)</f>
        <v>0</v>
      </c>
      <c r="F18" s="15">
        <f t="shared" si="0"/>
        <v>24.79</v>
      </c>
      <c r="G18" s="24"/>
    </row>
    <row r="19" spans="1:7" ht="15.75" x14ac:dyDescent="0.2">
      <c r="A19" s="14" t="s">
        <v>79</v>
      </c>
      <c r="B19" s="15">
        <f>SUMIFS(Data!$D$3:$D$472,Data!$B$3:$B$472,'Analysis-2.3'!$A19)</f>
        <v>0</v>
      </c>
      <c r="C19" s="15">
        <f>SUMIFS(Data!$E$3:$E$472,Data!$B$3:$B$472,'Analysis-2.3'!$A19)</f>
        <v>25.07</v>
      </c>
      <c r="D19" s="15">
        <f>SUMIFS(Data!$F$3:$F$472,Data!$B$3:$B$472,'Analysis-2.3'!$A19)</f>
        <v>0</v>
      </c>
      <c r="E19" s="15">
        <f>SUMIFS(Data!$G$3:$G$472,Data!$B$3:$B$472,'Analysis-2.3'!$A19)</f>
        <v>0</v>
      </c>
      <c r="F19" s="15">
        <f t="shared" si="0"/>
        <v>25.07</v>
      </c>
      <c r="G19" s="24"/>
    </row>
    <row r="20" spans="1:7" ht="15.75" x14ac:dyDescent="0.2">
      <c r="A20" s="14" t="s">
        <v>81</v>
      </c>
      <c r="B20" s="15">
        <f>SUMIFS(Data!$D$3:$D$472,Data!$B$3:$B$472,'Analysis-2.3'!$A20)</f>
        <v>0</v>
      </c>
      <c r="C20" s="15">
        <f>SUMIFS(Data!$E$3:$E$472,Data!$B$3:$B$472,'Analysis-2.3'!$A20)</f>
        <v>0</v>
      </c>
      <c r="D20" s="15">
        <f>SUMIFS(Data!$F$3:$F$472,Data!$B$3:$B$472,'Analysis-2.3'!$A20)</f>
        <v>620.04</v>
      </c>
      <c r="E20" s="15">
        <f>SUMIFS(Data!$G$3:$G$472,Data!$B$3:$B$472,'Analysis-2.3'!$A20)</f>
        <v>0</v>
      </c>
      <c r="F20" s="15">
        <f t="shared" si="0"/>
        <v>620.04</v>
      </c>
      <c r="G20" s="24"/>
    </row>
    <row r="21" spans="1:7" ht="15.75" x14ac:dyDescent="0.2">
      <c r="A21" s="14" t="s">
        <v>84</v>
      </c>
      <c r="B21" s="15">
        <f>SUMIFS(Data!$D$3:$D$472,Data!$B$3:$B$472,'Analysis-2.3'!$A21)</f>
        <v>0</v>
      </c>
      <c r="C21" s="15">
        <f>SUMIFS(Data!$E$3:$E$472,Data!$B$3:$B$472,'Analysis-2.3'!$A21)</f>
        <v>24.82</v>
      </c>
      <c r="D21" s="15">
        <f>SUMIFS(Data!$F$3:$F$472,Data!$B$3:$B$472,'Analysis-2.3'!$A21)</f>
        <v>25.52</v>
      </c>
      <c r="E21" s="15">
        <f>SUMIFS(Data!$G$3:$G$472,Data!$B$3:$B$472,'Analysis-2.3'!$A21)</f>
        <v>0</v>
      </c>
      <c r="F21" s="15">
        <f t="shared" si="0"/>
        <v>50.34</v>
      </c>
      <c r="G21" s="24"/>
    </row>
    <row r="22" spans="1:7" ht="15.75" x14ac:dyDescent="0.2">
      <c r="A22" s="14" t="s">
        <v>86</v>
      </c>
      <c r="B22" s="15">
        <f>SUMIFS(Data!$D$3:$D$472,Data!$B$3:$B$472,'Analysis-2.3'!$A22)</f>
        <v>0</v>
      </c>
      <c r="C22" s="15">
        <f>SUMIFS(Data!$E$3:$E$472,Data!$B$3:$B$472,'Analysis-2.3'!$A22)</f>
        <v>0</v>
      </c>
      <c r="D22" s="15">
        <f>SUMIFS(Data!$F$3:$F$472,Data!$B$3:$B$472,'Analysis-2.3'!$A22)</f>
        <v>51.51</v>
      </c>
      <c r="E22" s="15">
        <f>SUMIFS(Data!$G$3:$G$472,Data!$B$3:$B$472,'Analysis-2.3'!$A22)</f>
        <v>0</v>
      </c>
      <c r="F22" s="15">
        <f t="shared" si="0"/>
        <v>51.51</v>
      </c>
      <c r="G22" s="24"/>
    </row>
    <row r="23" spans="1:7" ht="15.75" x14ac:dyDescent="0.2">
      <c r="A23" s="14" t="s">
        <v>89</v>
      </c>
      <c r="B23" s="15">
        <f>SUMIFS(Data!$D$3:$D$472,Data!$B$3:$B$472,'Analysis-2.3'!$A23)</f>
        <v>0</v>
      </c>
      <c r="C23" s="15">
        <f>SUMIFS(Data!$E$3:$E$472,Data!$B$3:$B$472,'Analysis-2.3'!$A23)</f>
        <v>0</v>
      </c>
      <c r="D23" s="15">
        <f>SUMIFS(Data!$F$3:$F$472,Data!$B$3:$B$472,'Analysis-2.3'!$A23)</f>
        <v>52.58</v>
      </c>
      <c r="E23" s="15">
        <f>SUMIFS(Data!$G$3:$G$472,Data!$B$3:$B$472,'Analysis-2.3'!$A23)</f>
        <v>0</v>
      </c>
      <c r="F23" s="15">
        <f t="shared" si="0"/>
        <v>52.58</v>
      </c>
      <c r="G23" s="24"/>
    </row>
    <row r="24" spans="1:7" ht="15.75" x14ac:dyDescent="0.2">
      <c r="A24" s="14" t="s">
        <v>92</v>
      </c>
      <c r="B24" s="15">
        <f>SUMIFS(Data!$D$3:$D$472,Data!$B$3:$B$472,'Analysis-2.3'!$A24)</f>
        <v>0</v>
      </c>
      <c r="C24" s="15">
        <f>SUMIFS(Data!$E$3:$E$472,Data!$B$3:$B$472,'Analysis-2.3'!$A24)</f>
        <v>0</v>
      </c>
      <c r="D24" s="15">
        <f>SUMIFS(Data!$F$3:$F$472,Data!$B$3:$B$472,'Analysis-2.3'!$A24)</f>
        <v>53.22</v>
      </c>
      <c r="E24" s="15">
        <f>SUMIFS(Data!$G$3:$G$472,Data!$B$3:$B$472,'Analysis-2.3'!$A24)</f>
        <v>0</v>
      </c>
      <c r="F24" s="15">
        <f t="shared" si="0"/>
        <v>53.22</v>
      </c>
      <c r="G24" s="24"/>
    </row>
    <row r="25" spans="1:7" ht="15.75" x14ac:dyDescent="0.2">
      <c r="A25" s="14" t="s">
        <v>94</v>
      </c>
      <c r="B25" s="15">
        <f>SUMIFS(Data!$D$3:$D$472,Data!$B$3:$B$472,'Analysis-2.3'!$A25)</f>
        <v>0</v>
      </c>
      <c r="C25" s="15">
        <f>SUMIFS(Data!$E$3:$E$472,Data!$B$3:$B$472,'Analysis-2.3'!$A25)</f>
        <v>27.89</v>
      </c>
      <c r="D25" s="15">
        <f>SUMIFS(Data!$F$3:$F$472,Data!$B$3:$B$472,'Analysis-2.3'!$A25)</f>
        <v>26.78</v>
      </c>
      <c r="E25" s="15">
        <f>SUMIFS(Data!$G$3:$G$472,Data!$B$3:$B$472,'Analysis-2.3'!$A25)</f>
        <v>0</v>
      </c>
      <c r="F25" s="15">
        <f t="shared" si="0"/>
        <v>54.67</v>
      </c>
      <c r="G25" s="24"/>
    </row>
    <row r="26" spans="1:7" ht="15.75" x14ac:dyDescent="0.2">
      <c r="A26" s="14" t="s">
        <v>96</v>
      </c>
      <c r="B26" s="15">
        <f>SUMIFS(Data!$D$3:$D$472,Data!$B$3:$B$472,'Analysis-2.3'!$A26)</f>
        <v>0</v>
      </c>
      <c r="C26" s="15">
        <f>SUMIFS(Data!$E$3:$E$472,Data!$B$3:$B$472,'Analysis-2.3'!$A26)</f>
        <v>0</v>
      </c>
      <c r="D26" s="15">
        <f>SUMIFS(Data!$F$3:$F$472,Data!$B$3:$B$472,'Analysis-2.3'!$A26)</f>
        <v>56.28</v>
      </c>
      <c r="E26" s="15">
        <f>SUMIFS(Data!$G$3:$G$472,Data!$B$3:$B$472,'Analysis-2.3'!$A26)</f>
        <v>1.88</v>
      </c>
      <c r="F26" s="15">
        <f t="shared" si="0"/>
        <v>58.160000000000004</v>
      </c>
      <c r="G26" s="24"/>
    </row>
    <row r="27" spans="1:7" ht="15.75" x14ac:dyDescent="0.2">
      <c r="A27" s="14" t="s">
        <v>99</v>
      </c>
      <c r="B27" s="15">
        <f>SUMIFS(Data!$D$3:$D$472,Data!$B$3:$B$472,'Analysis-2.3'!$A27)</f>
        <v>0</v>
      </c>
      <c r="C27" s="15">
        <f>SUMIFS(Data!$E$3:$E$472,Data!$B$3:$B$472,'Analysis-2.3'!$A27)</f>
        <v>0</v>
      </c>
      <c r="D27" s="15">
        <f>SUMIFS(Data!$F$3:$F$472,Data!$B$3:$B$472,'Analysis-2.3'!$A27)</f>
        <v>59.980000000000004</v>
      </c>
      <c r="E27" s="15">
        <f>SUMIFS(Data!$G$3:$G$472,Data!$B$3:$B$472,'Analysis-2.3'!$A27)</f>
        <v>0</v>
      </c>
      <c r="F27" s="15">
        <f t="shared" si="0"/>
        <v>59.980000000000004</v>
      </c>
      <c r="G27" s="24"/>
    </row>
    <row r="28" spans="1:7" ht="15.75" x14ac:dyDescent="0.2">
      <c r="A28" s="14" t="s">
        <v>102</v>
      </c>
      <c r="B28" s="15">
        <f>SUMIFS(Data!$D$3:$D$472,Data!$B$3:$B$472,'Analysis-2.3'!$A28)</f>
        <v>455.26</v>
      </c>
      <c r="C28" s="15">
        <f>SUMIFS(Data!$E$3:$E$472,Data!$B$3:$B$472,'Analysis-2.3'!$A28)</f>
        <v>0</v>
      </c>
      <c r="D28" s="15">
        <f>SUMIFS(Data!$F$3:$F$472,Data!$B$3:$B$472,'Analysis-2.3'!$A28)</f>
        <v>31.02</v>
      </c>
      <c r="E28" s="15">
        <f>SUMIFS(Data!$G$3:$G$472,Data!$B$3:$B$472,'Analysis-2.3'!$A28)</f>
        <v>0</v>
      </c>
      <c r="F28" s="15">
        <f t="shared" si="0"/>
        <v>486.28</v>
      </c>
      <c r="G28" s="24"/>
    </row>
    <row r="29" spans="1:7" ht="15.75" x14ac:dyDescent="0.2">
      <c r="A29" s="14" t="s">
        <v>104</v>
      </c>
      <c r="B29" s="15">
        <f>SUMIFS(Data!$D$3:$D$472,Data!$B$3:$B$472,'Analysis-2.3'!$A29)</f>
        <v>32.9</v>
      </c>
      <c r="C29" s="15">
        <f>SUMIFS(Data!$E$3:$E$472,Data!$B$3:$B$472,'Analysis-2.3'!$A29)</f>
        <v>0</v>
      </c>
      <c r="D29" s="15">
        <f>SUMIFS(Data!$F$3:$F$472,Data!$B$3:$B$472,'Analysis-2.3'!$A29)</f>
        <v>32.49</v>
      </c>
      <c r="E29" s="15">
        <f>SUMIFS(Data!$G$3:$G$472,Data!$B$3:$B$472,'Analysis-2.3'!$A29)</f>
        <v>0</v>
      </c>
      <c r="F29" s="15">
        <f t="shared" si="0"/>
        <v>65.39</v>
      </c>
      <c r="G29" s="24"/>
    </row>
    <row r="30" spans="1:7" ht="15.75" x14ac:dyDescent="0.2">
      <c r="A30" s="14" t="s">
        <v>106</v>
      </c>
      <c r="B30" s="15">
        <f>SUMIFS(Data!$D$3:$D$472,Data!$B$3:$B$472,'Analysis-2.3'!$A30)</f>
        <v>0</v>
      </c>
      <c r="C30" s="15">
        <f>SUMIFS(Data!$E$3:$E$472,Data!$B$3:$B$472,'Analysis-2.3'!$A30)</f>
        <v>0</v>
      </c>
      <c r="D30" s="15">
        <f>SUMIFS(Data!$F$3:$F$472,Data!$B$3:$B$472,'Analysis-2.3'!$A30)</f>
        <v>67.199999999999989</v>
      </c>
      <c r="E30" s="15">
        <f>SUMIFS(Data!$G$3:$G$472,Data!$B$3:$B$472,'Analysis-2.3'!$A30)</f>
        <v>0</v>
      </c>
      <c r="F30" s="15">
        <f t="shared" si="0"/>
        <v>67.199999999999989</v>
      </c>
      <c r="G30" s="24"/>
    </row>
    <row r="31" spans="1:7" ht="15.75" x14ac:dyDescent="0.2">
      <c r="A31" s="14" t="s">
        <v>108</v>
      </c>
      <c r="B31" s="15">
        <f>SUMIFS(Data!$D$3:$D$472,Data!$B$3:$B$472,'Analysis-2.3'!$A31)</f>
        <v>0</v>
      </c>
      <c r="C31" s="15">
        <f>SUMIFS(Data!$E$3:$E$472,Data!$B$3:$B$472,'Analysis-2.3'!$A31)</f>
        <v>35.299999999999997</v>
      </c>
      <c r="D31" s="15">
        <f>SUMIFS(Data!$F$3:$F$472,Data!$B$3:$B$472,'Analysis-2.3'!$A31)</f>
        <v>35.22</v>
      </c>
      <c r="E31" s="15">
        <f>SUMIFS(Data!$G$3:$G$472,Data!$B$3:$B$472,'Analysis-2.3'!$A31)</f>
        <v>0</v>
      </c>
      <c r="F31" s="15">
        <f t="shared" si="0"/>
        <v>70.52</v>
      </c>
      <c r="G31" s="24"/>
    </row>
    <row r="32" spans="1:7" ht="15.75" x14ac:dyDescent="0.2">
      <c r="A32" s="14" t="s">
        <v>111</v>
      </c>
      <c r="B32" s="15">
        <f>SUMIFS(Data!$D$3:$D$472,Data!$B$3:$B$472,'Analysis-2.3'!$A32)</f>
        <v>0</v>
      </c>
      <c r="C32" s="15">
        <f>SUMIFS(Data!$E$3:$E$472,Data!$B$3:$B$472,'Analysis-2.3'!$A32)</f>
        <v>0</v>
      </c>
      <c r="D32" s="15">
        <f>SUMIFS(Data!$F$3:$F$472,Data!$B$3:$B$472,'Analysis-2.3'!$A32)</f>
        <v>74.650000000000006</v>
      </c>
      <c r="E32" s="15">
        <f>SUMIFS(Data!$G$3:$G$472,Data!$B$3:$B$472,'Analysis-2.3'!$A32)</f>
        <v>0</v>
      </c>
      <c r="F32" s="15">
        <f t="shared" si="0"/>
        <v>74.650000000000006</v>
      </c>
      <c r="G32" s="24"/>
    </row>
    <row r="33" spans="1:7" ht="15.75" x14ac:dyDescent="0.2">
      <c r="A33" s="14" t="s">
        <v>114</v>
      </c>
      <c r="B33" s="15">
        <f>SUMIFS(Data!$D$3:$D$472,Data!$B$3:$B$472,'Analysis-2.3'!$A33)</f>
        <v>0</v>
      </c>
      <c r="C33" s="15">
        <f>SUMIFS(Data!$E$3:$E$472,Data!$B$3:$B$472,'Analysis-2.3'!$A33)</f>
        <v>39.700000000000003</v>
      </c>
      <c r="D33" s="15">
        <f>SUMIFS(Data!$F$3:$F$472,Data!$B$3:$B$472,'Analysis-2.3'!$A33)</f>
        <v>38.29</v>
      </c>
      <c r="E33" s="15">
        <f>SUMIFS(Data!$G$3:$G$472,Data!$B$3:$B$472,'Analysis-2.3'!$A33)</f>
        <v>0</v>
      </c>
      <c r="F33" s="15">
        <f t="shared" si="0"/>
        <v>77.990000000000009</v>
      </c>
      <c r="G33" s="24"/>
    </row>
    <row r="34" spans="1:7" ht="15.75" x14ac:dyDescent="0.2">
      <c r="A34" s="14" t="s">
        <v>115</v>
      </c>
      <c r="B34" s="15">
        <f>SUMIFS(Data!$D$3:$D$472,Data!$B$3:$B$472,'Analysis-2.3'!$A34)</f>
        <v>0</v>
      </c>
      <c r="C34" s="15">
        <f>SUMIFS(Data!$E$3:$E$472,Data!$B$3:$B$472,'Analysis-2.3'!$A34)</f>
        <v>0</v>
      </c>
      <c r="D34" s="15">
        <f>SUMIFS(Data!$F$3:$F$472,Data!$B$3:$B$472,'Analysis-2.3'!$A34)</f>
        <v>83.210000000000008</v>
      </c>
      <c r="E34" s="15">
        <f>SUMIFS(Data!$G$3:$G$472,Data!$B$3:$B$472,'Analysis-2.3'!$A34)</f>
        <v>0</v>
      </c>
      <c r="F34" s="15">
        <f t="shared" si="0"/>
        <v>83.210000000000008</v>
      </c>
      <c r="G34" s="24"/>
    </row>
    <row r="35" spans="1:7" ht="15.75" x14ac:dyDescent="0.2">
      <c r="A35" s="14" t="s">
        <v>118</v>
      </c>
      <c r="B35" s="15">
        <f>SUMIFS(Data!$D$3:$D$472,Data!$B$3:$B$472,'Analysis-2.3'!$A35)</f>
        <v>0</v>
      </c>
      <c r="C35" s="15">
        <f>SUMIFS(Data!$E$3:$E$472,Data!$B$3:$B$472,'Analysis-2.3'!$A35)</f>
        <v>0</v>
      </c>
      <c r="D35" s="15">
        <f>SUMIFS(Data!$F$3:$F$472,Data!$B$3:$B$472,'Analysis-2.3'!$A35)</f>
        <v>94.06</v>
      </c>
      <c r="E35" s="15">
        <f>SUMIFS(Data!$G$3:$G$472,Data!$B$3:$B$472,'Analysis-2.3'!$A35)</f>
        <v>0</v>
      </c>
      <c r="F35" s="15">
        <f t="shared" si="0"/>
        <v>94.06</v>
      </c>
      <c r="G35" s="24"/>
    </row>
    <row r="36" spans="1:7" ht="15.75" x14ac:dyDescent="0.2">
      <c r="A36" s="14" t="s">
        <v>121</v>
      </c>
      <c r="B36" s="15">
        <f>SUMIFS(Data!$D$3:$D$472,Data!$B$3:$B$472,'Analysis-2.3'!$A36)</f>
        <v>0</v>
      </c>
      <c r="C36" s="15">
        <f>SUMIFS(Data!$E$3:$E$472,Data!$B$3:$B$472,'Analysis-2.3'!$A36)</f>
        <v>2.5299999999999998</v>
      </c>
      <c r="D36" s="15">
        <f>SUMIFS(Data!$F$3:$F$472,Data!$B$3:$B$472,'Analysis-2.3'!$A36)</f>
        <v>60.33</v>
      </c>
      <c r="E36" s="15">
        <f>SUMIFS(Data!$G$3:$G$472,Data!$B$3:$B$472,'Analysis-2.3'!$A36)</f>
        <v>34.019999999999996</v>
      </c>
      <c r="F36" s="15">
        <f t="shared" si="0"/>
        <v>96.88</v>
      </c>
      <c r="G36" s="24"/>
    </row>
    <row r="37" spans="1:7" ht="15.75" x14ac:dyDescent="0.2">
      <c r="A37" s="14" t="s">
        <v>123</v>
      </c>
      <c r="B37" s="15">
        <f>SUMIFS(Data!$D$3:$D$472,Data!$B$3:$B$472,'Analysis-2.3'!$A37)</f>
        <v>0</v>
      </c>
      <c r="C37" s="15">
        <f>SUMIFS(Data!$E$3:$E$472,Data!$B$3:$B$472,'Analysis-2.3'!$A37)</f>
        <v>0</v>
      </c>
      <c r="D37" s="15">
        <f>SUMIFS(Data!$F$3:$F$472,Data!$B$3:$B$472,'Analysis-2.3'!$A37)</f>
        <v>100.81</v>
      </c>
      <c r="E37" s="15">
        <f>SUMIFS(Data!$G$3:$G$472,Data!$B$3:$B$472,'Analysis-2.3'!$A37)</f>
        <v>0</v>
      </c>
      <c r="F37" s="15">
        <f t="shared" si="0"/>
        <v>100.81</v>
      </c>
      <c r="G37" s="24"/>
    </row>
    <row r="38" spans="1:7" ht="15.75" x14ac:dyDescent="0.2">
      <c r="A38" s="14" t="s">
        <v>125</v>
      </c>
      <c r="B38" s="15">
        <f>SUMIFS(Data!$D$3:$D$472,Data!$B$3:$B$472,'Analysis-2.3'!$A38)</f>
        <v>0</v>
      </c>
      <c r="C38" s="15">
        <f>SUMIFS(Data!$E$3:$E$472,Data!$B$3:$B$472,'Analysis-2.3'!$A38)</f>
        <v>0</v>
      </c>
      <c r="D38" s="15">
        <f>SUMIFS(Data!$F$3:$F$472,Data!$B$3:$B$472,'Analysis-2.3'!$A38)</f>
        <v>105.28</v>
      </c>
      <c r="E38" s="15">
        <f>SUMIFS(Data!$G$3:$G$472,Data!$B$3:$B$472,'Analysis-2.3'!$A38)</f>
        <v>0</v>
      </c>
      <c r="F38" s="15">
        <f t="shared" si="0"/>
        <v>105.28</v>
      </c>
      <c r="G38" s="24"/>
    </row>
    <row r="39" spans="1:7" ht="15.75" x14ac:dyDescent="0.2">
      <c r="A39" s="14" t="s">
        <v>127</v>
      </c>
      <c r="B39" s="15">
        <f>SUMIFS(Data!$D$3:$D$472,Data!$B$3:$B$472,'Analysis-2.3'!$A39)</f>
        <v>0</v>
      </c>
      <c r="C39" s="15">
        <f>SUMIFS(Data!$E$3:$E$472,Data!$B$3:$B$472,'Analysis-2.3'!$A39)</f>
        <v>3.51</v>
      </c>
      <c r="D39" s="15">
        <f>SUMIFS(Data!$F$3:$F$472,Data!$B$3:$B$472,'Analysis-2.3'!$A39)</f>
        <v>104.42</v>
      </c>
      <c r="E39" s="15">
        <f>SUMIFS(Data!$G$3:$G$472,Data!$B$3:$B$472,'Analysis-2.3'!$A39)</f>
        <v>0</v>
      </c>
      <c r="F39" s="15">
        <f t="shared" si="0"/>
        <v>107.93</v>
      </c>
      <c r="G39" s="24"/>
    </row>
    <row r="40" spans="1:7" ht="15.75" x14ac:dyDescent="0.2">
      <c r="A40" s="14" t="s">
        <v>130</v>
      </c>
      <c r="B40" s="15">
        <f>SUMIFS(Data!$D$3:$D$472,Data!$B$3:$B$472,'Analysis-2.3'!$A40)</f>
        <v>0</v>
      </c>
      <c r="C40" s="15">
        <f>SUMIFS(Data!$E$3:$E$472,Data!$B$3:$B$472,'Analysis-2.3'!$A40)</f>
        <v>0</v>
      </c>
      <c r="D40" s="15">
        <f>SUMIFS(Data!$F$3:$F$472,Data!$B$3:$B$472,'Analysis-2.3'!$A40)</f>
        <v>103.14</v>
      </c>
      <c r="E40" s="15">
        <f>SUMIFS(Data!$G$3:$G$472,Data!$B$3:$B$472,'Analysis-2.3'!$A40)</f>
        <v>5.91</v>
      </c>
      <c r="F40" s="15">
        <f t="shared" si="0"/>
        <v>109.05</v>
      </c>
      <c r="G40" s="24"/>
    </row>
    <row r="41" spans="1:7" ht="15.75" x14ac:dyDescent="0.2">
      <c r="A41" s="14" t="s">
        <v>131</v>
      </c>
      <c r="B41" s="15">
        <f>SUMIFS(Data!$D$3:$D$472,Data!$B$3:$B$472,'Analysis-2.3'!$A41)</f>
        <v>0</v>
      </c>
      <c r="C41" s="15">
        <f>SUMIFS(Data!$E$3:$E$472,Data!$B$3:$B$472,'Analysis-2.3'!$A41)</f>
        <v>0</v>
      </c>
      <c r="D41" s="15">
        <f>SUMIFS(Data!$F$3:$F$472,Data!$B$3:$B$472,'Analysis-2.3'!$A41)</f>
        <v>110.57</v>
      </c>
      <c r="E41" s="15">
        <f>SUMIFS(Data!$G$3:$G$472,Data!$B$3:$B$472,'Analysis-2.3'!$A41)</f>
        <v>0</v>
      </c>
      <c r="F41" s="15">
        <f t="shared" si="0"/>
        <v>110.57</v>
      </c>
      <c r="G41" s="24"/>
    </row>
    <row r="42" spans="1:7" ht="15.75" x14ac:dyDescent="0.2">
      <c r="A42" s="14" t="s">
        <v>133</v>
      </c>
      <c r="B42" s="15">
        <f>SUMIFS(Data!$D$3:$D$472,Data!$B$3:$B$472,'Analysis-2.3'!$A42)</f>
        <v>0</v>
      </c>
      <c r="C42" s="15">
        <f>SUMIFS(Data!$E$3:$E$472,Data!$B$3:$B$472,'Analysis-2.3'!$A42)</f>
        <v>0</v>
      </c>
      <c r="D42" s="15">
        <f>SUMIFS(Data!$F$3:$F$472,Data!$B$3:$B$472,'Analysis-2.3'!$A42)</f>
        <v>112.27000000000001</v>
      </c>
      <c r="E42" s="15">
        <f>SUMIFS(Data!$G$3:$G$472,Data!$B$3:$B$472,'Analysis-2.3'!$A42)</f>
        <v>0</v>
      </c>
      <c r="F42" s="15">
        <f t="shared" si="0"/>
        <v>112.27000000000001</v>
      </c>
      <c r="G42" s="24"/>
    </row>
    <row r="43" spans="1:7" ht="15.75" x14ac:dyDescent="0.2">
      <c r="A43" s="14" t="s">
        <v>136</v>
      </c>
      <c r="B43" s="15">
        <f>SUMIFS(Data!$D$3:$D$472,Data!$B$3:$B$472,'Analysis-2.3'!$A43)</f>
        <v>58.95</v>
      </c>
      <c r="C43" s="15">
        <f>SUMIFS(Data!$E$3:$E$472,Data!$B$3:$B$472,'Analysis-2.3'!$A43)</f>
        <v>0</v>
      </c>
      <c r="D43" s="15">
        <f>SUMIFS(Data!$F$3:$F$472,Data!$B$3:$B$472,'Analysis-2.3'!$A43)</f>
        <v>56.67</v>
      </c>
      <c r="E43" s="15">
        <f>SUMIFS(Data!$G$3:$G$472,Data!$B$3:$B$472,'Analysis-2.3'!$A43)</f>
        <v>1.55</v>
      </c>
      <c r="F43" s="15">
        <f t="shared" si="0"/>
        <v>117.17</v>
      </c>
      <c r="G43" s="24"/>
    </row>
    <row r="44" spans="1:7" ht="15.75" x14ac:dyDescent="0.2">
      <c r="A44" s="14" t="s">
        <v>138</v>
      </c>
      <c r="B44" s="15">
        <f>SUMIFS(Data!$D$3:$D$472,Data!$B$3:$B$472,'Analysis-2.3'!$A44)</f>
        <v>0</v>
      </c>
      <c r="C44" s="15">
        <f>SUMIFS(Data!$E$3:$E$472,Data!$B$3:$B$472,'Analysis-2.3'!$A44)</f>
        <v>58.88</v>
      </c>
      <c r="D44" s="15">
        <f>SUMIFS(Data!$F$3:$F$472,Data!$B$3:$B$472,'Analysis-2.3'!$A44)</f>
        <v>59.19</v>
      </c>
      <c r="E44" s="15">
        <f>SUMIFS(Data!$G$3:$G$472,Data!$B$3:$B$472,'Analysis-2.3'!$A44)</f>
        <v>0</v>
      </c>
      <c r="F44" s="15">
        <f t="shared" si="0"/>
        <v>118.07</v>
      </c>
      <c r="G44" s="24"/>
    </row>
    <row r="45" spans="1:7" ht="15.75" x14ac:dyDescent="0.2">
      <c r="A45" s="14" t="s">
        <v>139</v>
      </c>
      <c r="B45" s="15">
        <f>SUMIFS(Data!$D$3:$D$472,Data!$B$3:$B$472,'Analysis-2.3'!$A45)</f>
        <v>0</v>
      </c>
      <c r="C45" s="15">
        <f>SUMIFS(Data!$E$3:$E$472,Data!$B$3:$B$472,'Analysis-2.3'!$A45)</f>
        <v>0</v>
      </c>
      <c r="D45" s="15">
        <f>SUMIFS(Data!$F$3:$F$472,Data!$B$3:$B$472,'Analysis-2.3'!$A45)</f>
        <v>120.99000000000001</v>
      </c>
      <c r="E45" s="15">
        <f>SUMIFS(Data!$G$3:$G$472,Data!$B$3:$B$472,'Analysis-2.3'!$A45)</f>
        <v>0</v>
      </c>
      <c r="F45" s="15">
        <f t="shared" si="0"/>
        <v>120.99000000000001</v>
      </c>
      <c r="G45" s="24"/>
    </row>
    <row r="46" spans="1:7" ht="15.75" x14ac:dyDescent="0.2">
      <c r="A46" s="14" t="s">
        <v>140</v>
      </c>
      <c r="B46" s="15">
        <f>SUMIFS(Data!$D$3:$D$472,Data!$B$3:$B$472,'Analysis-2.3'!$A46)</f>
        <v>0</v>
      </c>
      <c r="C46" s="15">
        <f>SUMIFS(Data!$E$3:$E$472,Data!$B$3:$B$472,'Analysis-2.3'!$A46)</f>
        <v>0</v>
      </c>
      <c r="D46" s="15">
        <f>SUMIFS(Data!$F$3:$F$472,Data!$B$3:$B$472,'Analysis-2.3'!$A46)</f>
        <v>124</v>
      </c>
      <c r="E46" s="15">
        <f>SUMIFS(Data!$G$3:$G$472,Data!$B$3:$B$472,'Analysis-2.3'!$A46)</f>
        <v>0</v>
      </c>
      <c r="F46" s="15">
        <f t="shared" si="0"/>
        <v>124</v>
      </c>
      <c r="G46" s="24"/>
    </row>
    <row r="47" spans="1:7" ht="15.75" x14ac:dyDescent="0.2">
      <c r="A47" s="14" t="s">
        <v>143</v>
      </c>
      <c r="B47" s="15">
        <f>SUMIFS(Data!$D$3:$D$472,Data!$B$3:$B$472,'Analysis-2.3'!$A47)</f>
        <v>0</v>
      </c>
      <c r="C47" s="15">
        <f>SUMIFS(Data!$E$3:$E$472,Data!$B$3:$B$472,'Analysis-2.3'!$A47)</f>
        <v>0</v>
      </c>
      <c r="D47" s="15">
        <f>SUMIFS(Data!$F$3:$F$472,Data!$B$3:$B$472,'Analysis-2.3'!$A47)</f>
        <v>130.57999999999998</v>
      </c>
      <c r="E47" s="15">
        <f>SUMIFS(Data!$G$3:$G$472,Data!$B$3:$B$472,'Analysis-2.3'!$A47)</f>
        <v>0</v>
      </c>
      <c r="F47" s="15">
        <f t="shared" si="0"/>
        <v>130.57999999999998</v>
      </c>
      <c r="G47" s="24"/>
    </row>
    <row r="48" spans="1:7" ht="15.75" x14ac:dyDescent="0.2">
      <c r="A48" s="14" t="s">
        <v>145</v>
      </c>
      <c r="B48" s="15">
        <f>SUMIFS(Data!$D$3:$D$472,Data!$B$3:$B$472,'Analysis-2.3'!$A48)</f>
        <v>0</v>
      </c>
      <c r="C48" s="15">
        <f>SUMIFS(Data!$E$3:$E$472,Data!$B$3:$B$472,'Analysis-2.3'!$A48)</f>
        <v>0</v>
      </c>
      <c r="D48" s="15">
        <f>SUMIFS(Data!$F$3:$F$472,Data!$B$3:$B$472,'Analysis-2.3'!$A48)</f>
        <v>132.29000000000002</v>
      </c>
      <c r="E48" s="15">
        <f>SUMIFS(Data!$G$3:$G$472,Data!$B$3:$B$472,'Analysis-2.3'!$A48)</f>
        <v>0</v>
      </c>
      <c r="F48" s="15">
        <f t="shared" si="0"/>
        <v>132.29000000000002</v>
      </c>
      <c r="G48" s="24"/>
    </row>
    <row r="49" spans="1:7" ht="15.75" x14ac:dyDescent="0.2">
      <c r="A49" s="14" t="s">
        <v>148</v>
      </c>
      <c r="B49" s="15">
        <f>SUMIFS(Data!$D$3:$D$472,Data!$B$3:$B$472,'Analysis-2.3'!$A49)</f>
        <v>0</v>
      </c>
      <c r="C49" s="15">
        <f>SUMIFS(Data!$E$3:$E$472,Data!$B$3:$B$472,'Analysis-2.3'!$A49)</f>
        <v>0</v>
      </c>
      <c r="D49" s="15">
        <f>SUMIFS(Data!$F$3:$F$472,Data!$B$3:$B$472,'Analysis-2.3'!$A49)</f>
        <v>139.94999999999999</v>
      </c>
      <c r="E49" s="15">
        <f>SUMIFS(Data!$G$3:$G$472,Data!$B$3:$B$472,'Analysis-2.3'!$A49)</f>
        <v>0</v>
      </c>
      <c r="F49" s="15">
        <f t="shared" si="0"/>
        <v>139.94999999999999</v>
      </c>
      <c r="G49" s="24"/>
    </row>
    <row r="50" spans="1:7" ht="15.75" x14ac:dyDescent="0.2">
      <c r="A50" s="14" t="s">
        <v>150</v>
      </c>
      <c r="B50" s="15">
        <f>SUMIFS(Data!$D$3:$D$472,Data!$B$3:$B$472,'Analysis-2.3'!$A50)</f>
        <v>0</v>
      </c>
      <c r="C50" s="15">
        <f>SUMIFS(Data!$E$3:$E$472,Data!$B$3:$B$472,'Analysis-2.3'!$A50)</f>
        <v>0</v>
      </c>
      <c r="D50" s="15">
        <f>SUMIFS(Data!$F$3:$F$472,Data!$B$3:$B$472,'Analysis-2.3'!$A50)</f>
        <v>92.490000000000009</v>
      </c>
      <c r="E50" s="15">
        <f>SUMIFS(Data!$G$3:$G$472,Data!$B$3:$B$472,'Analysis-2.3'!$A50)</f>
        <v>49.68</v>
      </c>
      <c r="F50" s="15">
        <f t="shared" si="0"/>
        <v>142.17000000000002</v>
      </c>
      <c r="G50" s="24"/>
    </row>
    <row r="51" spans="1:7" ht="15.75" x14ac:dyDescent="0.2">
      <c r="A51" s="14" t="s">
        <v>151</v>
      </c>
      <c r="B51" s="15">
        <f>SUMIFS(Data!$D$3:$D$472,Data!$B$3:$B$472,'Analysis-2.3'!$A51)</f>
        <v>0</v>
      </c>
      <c r="C51" s="15">
        <f>SUMIFS(Data!$E$3:$E$472,Data!$B$3:$B$472,'Analysis-2.3'!$A51)</f>
        <v>0</v>
      </c>
      <c r="D51" s="15">
        <f>SUMIFS(Data!$F$3:$F$472,Data!$B$3:$B$472,'Analysis-2.3'!$A51)</f>
        <v>145.76</v>
      </c>
      <c r="E51" s="15">
        <f>SUMIFS(Data!$G$3:$G$472,Data!$B$3:$B$472,'Analysis-2.3'!$A51)</f>
        <v>0</v>
      </c>
      <c r="F51" s="15">
        <f t="shared" si="0"/>
        <v>145.76</v>
      </c>
      <c r="G51" s="24"/>
    </row>
    <row r="52" spans="1:7" ht="15.75" x14ac:dyDescent="0.2">
      <c r="A52" s="14" t="s">
        <v>153</v>
      </c>
      <c r="B52" s="15">
        <f>SUMIFS(Data!$D$3:$D$472,Data!$B$3:$B$472,'Analysis-2.3'!$A52)</f>
        <v>0</v>
      </c>
      <c r="C52" s="15">
        <f>SUMIFS(Data!$E$3:$E$472,Data!$B$3:$B$472,'Analysis-2.3'!$A52)</f>
        <v>0</v>
      </c>
      <c r="D52" s="15">
        <f>SUMIFS(Data!$F$3:$F$472,Data!$B$3:$B$472,'Analysis-2.3'!$A52)</f>
        <v>148.76999999999998</v>
      </c>
      <c r="E52" s="15">
        <f>SUMIFS(Data!$G$3:$G$472,Data!$B$3:$B$472,'Analysis-2.3'!$A52)</f>
        <v>0</v>
      </c>
      <c r="F52" s="15">
        <f t="shared" si="0"/>
        <v>148.76999999999998</v>
      </c>
      <c r="G52" s="24"/>
    </row>
    <row r="53" spans="1:7" ht="15.75" x14ac:dyDescent="0.2">
      <c r="A53" s="14" t="s">
        <v>156</v>
      </c>
      <c r="B53" s="15">
        <f>SUMIFS(Data!$D$3:$D$472,Data!$B$3:$B$472,'Analysis-2.3'!$A53)</f>
        <v>0</v>
      </c>
      <c r="C53" s="15">
        <f>SUMIFS(Data!$E$3:$E$472,Data!$B$3:$B$472,'Analysis-2.3'!$A53)</f>
        <v>0</v>
      </c>
      <c r="D53" s="15">
        <f>SUMIFS(Data!$F$3:$F$472,Data!$B$3:$B$472,'Analysis-2.3'!$A53)</f>
        <v>150.97</v>
      </c>
      <c r="E53" s="15">
        <f>SUMIFS(Data!$G$3:$G$472,Data!$B$3:$B$472,'Analysis-2.3'!$A53)</f>
        <v>0</v>
      </c>
      <c r="F53" s="15">
        <f t="shared" si="0"/>
        <v>150.97</v>
      </c>
      <c r="G53" s="24"/>
    </row>
    <row r="54" spans="1:7" ht="15.75" x14ac:dyDescent="0.2">
      <c r="A54" s="14" t="s">
        <v>157</v>
      </c>
      <c r="B54" s="15">
        <f>SUMIFS(Data!$D$3:$D$472,Data!$B$3:$B$472,'Analysis-2.3'!$A54)</f>
        <v>0</v>
      </c>
      <c r="C54" s="15">
        <f>SUMIFS(Data!$E$3:$E$472,Data!$B$3:$B$472,'Analysis-2.3'!$A54)</f>
        <v>0</v>
      </c>
      <c r="D54" s="15">
        <f>SUMIFS(Data!$F$3:$F$472,Data!$B$3:$B$472,'Analysis-2.3'!$A54)</f>
        <v>156.08999999999997</v>
      </c>
      <c r="E54" s="15">
        <f>SUMIFS(Data!$G$3:$G$472,Data!$B$3:$B$472,'Analysis-2.3'!$A54)</f>
        <v>0</v>
      </c>
      <c r="F54" s="15">
        <f t="shared" si="0"/>
        <v>156.08999999999997</v>
      </c>
      <c r="G54" s="24"/>
    </row>
    <row r="55" spans="1:7" ht="15.75" x14ac:dyDescent="0.2">
      <c r="A55" s="14" t="s">
        <v>159</v>
      </c>
      <c r="B55" s="15">
        <f>SUMIFS(Data!$D$3:$D$472,Data!$B$3:$B$472,'Analysis-2.3'!$A55)</f>
        <v>0</v>
      </c>
      <c r="C55" s="15">
        <f>SUMIFS(Data!$E$3:$E$472,Data!$B$3:$B$472,'Analysis-2.3'!$A55)</f>
        <v>78.5</v>
      </c>
      <c r="D55" s="15">
        <f>SUMIFS(Data!$F$3:$F$472,Data!$B$3:$B$472,'Analysis-2.3'!$A55)</f>
        <v>79.010000000000005</v>
      </c>
      <c r="E55" s="15">
        <f>SUMIFS(Data!$G$3:$G$472,Data!$B$3:$B$472,'Analysis-2.3'!$A55)</f>
        <v>0</v>
      </c>
      <c r="F55" s="15">
        <f t="shared" si="0"/>
        <v>157.51</v>
      </c>
      <c r="G55" s="24"/>
    </row>
    <row r="56" spans="1:7" ht="15.75" x14ac:dyDescent="0.2">
      <c r="A56" s="14" t="s">
        <v>161</v>
      </c>
      <c r="B56" s="15">
        <f>SUMIFS(Data!$D$3:$D$472,Data!$B$3:$B$472,'Analysis-2.3'!$A56)</f>
        <v>0</v>
      </c>
      <c r="C56" s="15">
        <f>SUMIFS(Data!$E$3:$E$472,Data!$B$3:$B$472,'Analysis-2.3'!$A56)</f>
        <v>0</v>
      </c>
      <c r="D56" s="15">
        <f>SUMIFS(Data!$F$3:$F$472,Data!$B$3:$B$472,'Analysis-2.3'!$A56)</f>
        <v>159.87</v>
      </c>
      <c r="E56" s="15">
        <f>SUMIFS(Data!$G$3:$G$472,Data!$B$3:$B$472,'Analysis-2.3'!$A56)</f>
        <v>0</v>
      </c>
      <c r="F56" s="15">
        <f t="shared" si="0"/>
        <v>159.87</v>
      </c>
      <c r="G56" s="24"/>
    </row>
    <row r="57" spans="1:7" ht="15.75" x14ac:dyDescent="0.2">
      <c r="A57" s="14" t="s">
        <v>163</v>
      </c>
      <c r="B57" s="15">
        <f>SUMIFS(Data!$D$3:$D$472,Data!$B$3:$B$472,'Analysis-2.3'!$A57)</f>
        <v>0</v>
      </c>
      <c r="C57" s="15">
        <f>SUMIFS(Data!$E$3:$E$472,Data!$B$3:$B$472,'Analysis-2.3'!$A57)</f>
        <v>0</v>
      </c>
      <c r="D57" s="15">
        <f>SUMIFS(Data!$F$3:$F$472,Data!$B$3:$B$472,'Analysis-2.3'!$A57)</f>
        <v>164.43</v>
      </c>
      <c r="E57" s="15">
        <f>SUMIFS(Data!$G$3:$G$472,Data!$B$3:$B$472,'Analysis-2.3'!$A57)</f>
        <v>0</v>
      </c>
      <c r="F57" s="15">
        <f t="shared" si="0"/>
        <v>164.43</v>
      </c>
      <c r="G57" s="24"/>
    </row>
    <row r="58" spans="1:7" ht="15.75" x14ac:dyDescent="0.2">
      <c r="A58" s="14" t="s">
        <v>165</v>
      </c>
      <c r="B58" s="15">
        <f>SUMIFS(Data!$D$3:$D$472,Data!$B$3:$B$472,'Analysis-2.3'!$A58)</f>
        <v>0</v>
      </c>
      <c r="C58" s="15">
        <f>SUMIFS(Data!$E$3:$E$472,Data!$B$3:$B$472,'Analysis-2.3'!$A58)</f>
        <v>84.81</v>
      </c>
      <c r="D58" s="15">
        <f>SUMIFS(Data!$F$3:$F$472,Data!$B$3:$B$472,'Analysis-2.3'!$A58)</f>
        <v>86.13</v>
      </c>
      <c r="E58" s="15">
        <f>SUMIFS(Data!$G$3:$G$472,Data!$B$3:$B$472,'Analysis-2.3'!$A58)</f>
        <v>0.31</v>
      </c>
      <c r="F58" s="15">
        <f t="shared" si="0"/>
        <v>171.25</v>
      </c>
      <c r="G58" s="24"/>
    </row>
    <row r="59" spans="1:7" ht="15.75" x14ac:dyDescent="0.2">
      <c r="A59" s="14" t="s">
        <v>168</v>
      </c>
      <c r="B59" s="15">
        <f>SUMIFS(Data!$D$3:$D$472,Data!$B$3:$B$472,'Analysis-2.3'!$A59)</f>
        <v>0</v>
      </c>
      <c r="C59" s="15">
        <f>SUMIFS(Data!$E$3:$E$472,Data!$B$3:$B$472,'Analysis-2.3'!$A59)</f>
        <v>87.7</v>
      </c>
      <c r="D59" s="15">
        <f>SUMIFS(Data!$F$3:$F$472,Data!$B$3:$B$472,'Analysis-2.3'!$A59)</f>
        <v>86.5</v>
      </c>
      <c r="E59" s="15">
        <f>SUMIFS(Data!$G$3:$G$472,Data!$B$3:$B$472,'Analysis-2.3'!$A59)</f>
        <v>0</v>
      </c>
      <c r="F59" s="15">
        <f t="shared" si="0"/>
        <v>174.2</v>
      </c>
      <c r="G59" s="24"/>
    </row>
    <row r="60" spans="1:7" ht="15.75" x14ac:dyDescent="0.2">
      <c r="A60" s="14" t="s">
        <v>170</v>
      </c>
      <c r="B60" s="15">
        <f>SUMIFS(Data!$D$3:$D$472,Data!$B$3:$B$472,'Analysis-2.3'!$A60)</f>
        <v>0</v>
      </c>
      <c r="C60" s="15">
        <f>SUMIFS(Data!$E$3:$E$472,Data!$B$3:$B$472,'Analysis-2.3'!$A60)</f>
        <v>87.93</v>
      </c>
      <c r="D60" s="15">
        <f>SUMIFS(Data!$F$3:$F$472,Data!$B$3:$B$472,'Analysis-2.3'!$A60)</f>
        <v>89.58</v>
      </c>
      <c r="E60" s="15">
        <f>SUMIFS(Data!$G$3:$G$472,Data!$B$3:$B$472,'Analysis-2.3'!$A60)</f>
        <v>0</v>
      </c>
      <c r="F60" s="15">
        <f t="shared" si="0"/>
        <v>177.51</v>
      </c>
      <c r="G60" s="24"/>
    </row>
    <row r="61" spans="1:7" ht="15.75" x14ac:dyDescent="0.2">
      <c r="A61" s="14" t="s">
        <v>173</v>
      </c>
      <c r="B61" s="15">
        <f>SUMIFS(Data!$D$3:$D$472,Data!$B$3:$B$472,'Analysis-2.3'!$A61)</f>
        <v>0</v>
      </c>
      <c r="C61" s="15">
        <f>SUMIFS(Data!$E$3:$E$472,Data!$B$3:$B$472,'Analysis-2.3'!$A61)</f>
        <v>0</v>
      </c>
      <c r="D61" s="15">
        <f>SUMIFS(Data!$F$3:$F$472,Data!$B$3:$B$472,'Analysis-2.3'!$A61)</f>
        <v>189.12</v>
      </c>
      <c r="E61" s="15">
        <f>SUMIFS(Data!$G$3:$G$472,Data!$B$3:$B$472,'Analysis-2.3'!$A61)</f>
        <v>0</v>
      </c>
      <c r="F61" s="15">
        <f t="shared" si="0"/>
        <v>189.12</v>
      </c>
      <c r="G61" s="24"/>
    </row>
    <row r="62" spans="1:7" ht="15.75" x14ac:dyDescent="0.2">
      <c r="A62" s="14" t="s">
        <v>175</v>
      </c>
      <c r="B62" s="15">
        <f>SUMIFS(Data!$D$3:$D$472,Data!$B$3:$B$472,'Analysis-2.3'!$A62)</f>
        <v>0</v>
      </c>
      <c r="C62" s="15">
        <f>SUMIFS(Data!$E$3:$E$472,Data!$B$3:$B$472,'Analysis-2.3'!$A62)</f>
        <v>0</v>
      </c>
      <c r="D62" s="15">
        <f>SUMIFS(Data!$F$3:$F$472,Data!$B$3:$B$472,'Analysis-2.3'!$A62)</f>
        <v>197.13</v>
      </c>
      <c r="E62" s="15">
        <f>SUMIFS(Data!$G$3:$G$472,Data!$B$3:$B$472,'Analysis-2.3'!$A62)</f>
        <v>0</v>
      </c>
      <c r="F62" s="15">
        <f t="shared" si="0"/>
        <v>197.13</v>
      </c>
      <c r="G62" s="24"/>
    </row>
    <row r="63" spans="1:7" ht="15.75" x14ac:dyDescent="0.2">
      <c r="A63" s="14" t="s">
        <v>177</v>
      </c>
      <c r="B63" s="15">
        <f>SUMIFS(Data!$D$3:$D$472,Data!$B$3:$B$472,'Analysis-2.3'!$A63)</f>
        <v>0</v>
      </c>
      <c r="C63" s="15">
        <f>SUMIFS(Data!$E$3:$E$472,Data!$B$3:$B$472,'Analysis-2.3'!$A63)</f>
        <v>0</v>
      </c>
      <c r="D63" s="15">
        <f>SUMIFS(Data!$F$3:$F$472,Data!$B$3:$B$472,'Analysis-2.3'!$A63)</f>
        <v>101.05</v>
      </c>
      <c r="E63" s="15">
        <f>SUMIFS(Data!$G$3:$G$472,Data!$B$3:$B$472,'Analysis-2.3'!$A63)</f>
        <v>204.03</v>
      </c>
      <c r="F63" s="15">
        <f t="shared" si="0"/>
        <v>305.08</v>
      </c>
      <c r="G63" s="24"/>
    </row>
    <row r="64" spans="1:7" ht="15.75" x14ac:dyDescent="0.2">
      <c r="A64" s="14" t="s">
        <v>179</v>
      </c>
      <c r="B64" s="15">
        <f>SUMIFS(Data!$D$3:$D$472,Data!$B$3:$B$472,'Analysis-2.3'!$A64)</f>
        <v>74.84</v>
      </c>
      <c r="C64" s="15">
        <f>SUMIFS(Data!$E$3:$E$472,Data!$B$3:$B$472,'Analysis-2.3'!$A64)</f>
        <v>0</v>
      </c>
      <c r="D64" s="15">
        <f>SUMIFS(Data!$F$3:$F$472,Data!$B$3:$B$472,'Analysis-2.3'!$A64)</f>
        <v>125.81</v>
      </c>
      <c r="E64" s="15">
        <f>SUMIFS(Data!$G$3:$G$472,Data!$B$3:$B$472,'Analysis-2.3'!$A64)</f>
        <v>5.28</v>
      </c>
      <c r="F64" s="15">
        <f t="shared" si="0"/>
        <v>205.93</v>
      </c>
      <c r="G64" s="24"/>
    </row>
    <row r="65" spans="1:7" ht="15.75" x14ac:dyDescent="0.2">
      <c r="A65" s="14" t="s">
        <v>182</v>
      </c>
      <c r="B65" s="15">
        <f>SUMIFS(Data!$D$3:$D$472,Data!$B$3:$B$472,'Analysis-2.3'!$A65)</f>
        <v>0</v>
      </c>
      <c r="C65" s="15">
        <f>SUMIFS(Data!$E$3:$E$472,Data!$B$3:$B$472,'Analysis-2.3'!$A65)</f>
        <v>0</v>
      </c>
      <c r="D65" s="15">
        <f>SUMIFS(Data!$F$3:$F$472,Data!$B$3:$B$472,'Analysis-2.3'!$A65)</f>
        <v>168.46</v>
      </c>
      <c r="E65" s="15">
        <f>SUMIFS(Data!$G$3:$G$472,Data!$B$3:$B$472,'Analysis-2.3'!$A65)</f>
        <v>44.7</v>
      </c>
      <c r="F65" s="15">
        <f t="shared" si="0"/>
        <v>213.16000000000003</v>
      </c>
      <c r="G65" s="24"/>
    </row>
    <row r="66" spans="1:7" ht="15.75" x14ac:dyDescent="0.2">
      <c r="A66" s="14" t="s">
        <v>183</v>
      </c>
      <c r="B66" s="15">
        <f>SUMIFS(Data!$D$3:$D$472,Data!$B$3:$B$472,'Analysis-2.3'!$A66)</f>
        <v>0</v>
      </c>
      <c r="C66" s="15">
        <f>SUMIFS(Data!$E$3:$E$472,Data!$B$3:$B$472,'Analysis-2.3'!$A66)</f>
        <v>0</v>
      </c>
      <c r="D66" s="15">
        <f>SUMIFS(Data!$F$3:$F$472,Data!$B$3:$B$472,'Analysis-2.3'!$A66)</f>
        <v>223.17000000000002</v>
      </c>
      <c r="E66" s="15">
        <f>SUMIFS(Data!$G$3:$G$472,Data!$B$3:$B$472,'Analysis-2.3'!$A66)</f>
        <v>0</v>
      </c>
      <c r="F66" s="15">
        <f t="shared" si="0"/>
        <v>223.17000000000002</v>
      </c>
      <c r="G66" s="24"/>
    </row>
    <row r="67" spans="1:7" ht="15.75" x14ac:dyDescent="0.2">
      <c r="A67" s="14" t="s">
        <v>185</v>
      </c>
      <c r="B67" s="15">
        <f>SUMIFS(Data!$D$3:$D$472,Data!$B$3:$B$472,'Analysis-2.3'!$A67)</f>
        <v>0</v>
      </c>
      <c r="C67" s="15">
        <f>SUMIFS(Data!$E$3:$E$472,Data!$B$3:$B$472,'Analysis-2.3'!$A67)</f>
        <v>0</v>
      </c>
      <c r="D67" s="15">
        <f>SUMIFS(Data!$F$3:$F$472,Data!$B$3:$B$472,'Analysis-2.3'!$A67)</f>
        <v>230.39</v>
      </c>
      <c r="E67" s="15">
        <f>SUMIFS(Data!$G$3:$G$472,Data!$B$3:$B$472,'Analysis-2.3'!$A67)</f>
        <v>0</v>
      </c>
      <c r="F67" s="15">
        <f t="shared" ref="F67:F130" si="1">SUM(B67:E67)</f>
        <v>230.39</v>
      </c>
      <c r="G67" s="24"/>
    </row>
    <row r="68" spans="1:7" ht="15.75" x14ac:dyDescent="0.2">
      <c r="A68" s="14" t="s">
        <v>188</v>
      </c>
      <c r="B68" s="15">
        <f>SUMIFS(Data!$D$3:$D$472,Data!$B$3:$B$472,'Analysis-2.3'!$A68)</f>
        <v>0</v>
      </c>
      <c r="C68" s="15">
        <f>SUMIFS(Data!$E$3:$E$472,Data!$B$3:$B$472,'Analysis-2.3'!$A68)</f>
        <v>24.83</v>
      </c>
      <c r="D68" s="15">
        <f>SUMIFS(Data!$F$3:$F$472,Data!$B$3:$B$472,'Analysis-2.3'!$A68)</f>
        <v>211.23000000000002</v>
      </c>
      <c r="E68" s="15">
        <f>SUMIFS(Data!$G$3:$G$472,Data!$B$3:$B$472,'Analysis-2.3'!$A68)</f>
        <v>1.87</v>
      </c>
      <c r="F68" s="15">
        <f t="shared" si="1"/>
        <v>237.93</v>
      </c>
      <c r="G68" s="24"/>
    </row>
    <row r="69" spans="1:7" ht="15.75" x14ac:dyDescent="0.2">
      <c r="A69" s="14" t="s">
        <v>191</v>
      </c>
      <c r="B69" s="15">
        <f>SUMIFS(Data!$D$3:$D$472,Data!$B$3:$B$472,'Analysis-2.3'!$A69)</f>
        <v>0</v>
      </c>
      <c r="C69" s="15">
        <f>SUMIFS(Data!$E$3:$E$472,Data!$B$3:$B$472,'Analysis-2.3'!$A69)</f>
        <v>0</v>
      </c>
      <c r="D69" s="15">
        <f>SUMIFS(Data!$F$3:$F$472,Data!$B$3:$B$472,'Analysis-2.3'!$A69)</f>
        <v>241.89</v>
      </c>
      <c r="E69" s="15">
        <f>SUMIFS(Data!$G$3:$G$472,Data!$B$3:$B$472,'Analysis-2.3'!$A69)</f>
        <v>0</v>
      </c>
      <c r="F69" s="15">
        <f t="shared" si="1"/>
        <v>241.89</v>
      </c>
      <c r="G69" s="24"/>
    </row>
    <row r="70" spans="1:7" ht="15.75" x14ac:dyDescent="0.2">
      <c r="A70" s="14" t="s">
        <v>193</v>
      </c>
      <c r="B70" s="15">
        <f>SUMIFS(Data!$D$3:$D$472,Data!$B$3:$B$472,'Analysis-2.3'!$A70)</f>
        <v>0</v>
      </c>
      <c r="C70" s="15">
        <f>SUMIFS(Data!$E$3:$E$472,Data!$B$3:$B$472,'Analysis-2.3'!$A70)</f>
        <v>102.44</v>
      </c>
      <c r="D70" s="15">
        <f>SUMIFS(Data!$F$3:$F$472,Data!$B$3:$B$472,'Analysis-2.3'!$A70)</f>
        <v>121.44</v>
      </c>
      <c r="E70" s="15">
        <f>SUMIFS(Data!$G$3:$G$472,Data!$B$3:$B$472,'Analysis-2.3'!$A70)</f>
        <v>28.38</v>
      </c>
      <c r="F70" s="15">
        <f t="shared" si="1"/>
        <v>252.26</v>
      </c>
      <c r="G70" s="24"/>
    </row>
    <row r="71" spans="1:7" ht="15.75" x14ac:dyDescent="0.2">
      <c r="A71" s="14" t="s">
        <v>194</v>
      </c>
      <c r="B71" s="15">
        <f>SUMIFS(Data!$D$3:$D$472,Data!$B$3:$B$472,'Analysis-2.3'!$A71)</f>
        <v>0</v>
      </c>
      <c r="C71" s="15">
        <f>SUMIFS(Data!$E$3:$E$472,Data!$B$3:$B$472,'Analysis-2.3'!$A71)</f>
        <v>46.56</v>
      </c>
      <c r="D71" s="15">
        <f>SUMIFS(Data!$F$3:$F$472,Data!$B$3:$B$472,'Analysis-2.3'!$A71)</f>
        <v>215.53</v>
      </c>
      <c r="E71" s="15">
        <f>SUMIFS(Data!$G$3:$G$472,Data!$B$3:$B$472,'Analysis-2.3'!$A71)</f>
        <v>0</v>
      </c>
      <c r="F71" s="15">
        <f t="shared" si="1"/>
        <v>262.09000000000003</v>
      </c>
      <c r="G71" s="24"/>
    </row>
    <row r="72" spans="1:7" ht="15.75" x14ac:dyDescent="0.2">
      <c r="A72" s="14" t="s">
        <v>196</v>
      </c>
      <c r="B72" s="15">
        <f>SUMIFS(Data!$D$3:$D$472,Data!$B$3:$B$472,'Analysis-2.3'!$A72)</f>
        <v>0</v>
      </c>
      <c r="C72" s="15">
        <f>SUMIFS(Data!$E$3:$E$472,Data!$B$3:$B$472,'Analysis-2.3'!$A72)</f>
        <v>5.41</v>
      </c>
      <c r="D72" s="15">
        <f>SUMIFS(Data!$F$3:$F$472,Data!$B$3:$B$472,'Analysis-2.3'!$A72)</f>
        <v>253.57999999999998</v>
      </c>
      <c r="E72" s="15">
        <f>SUMIFS(Data!$G$3:$G$472,Data!$B$3:$B$472,'Analysis-2.3'!$A72)</f>
        <v>10.29</v>
      </c>
      <c r="F72" s="15">
        <f t="shared" si="1"/>
        <v>269.28000000000003</v>
      </c>
      <c r="G72" s="24"/>
    </row>
    <row r="73" spans="1:7" ht="15.75" x14ac:dyDescent="0.2">
      <c r="A73" s="14" t="s">
        <v>197</v>
      </c>
      <c r="B73" s="15">
        <f>SUMIFS(Data!$D$3:$D$472,Data!$B$3:$B$472,'Analysis-2.3'!$A73)</f>
        <v>0</v>
      </c>
      <c r="C73" s="15">
        <f>SUMIFS(Data!$E$3:$E$472,Data!$B$3:$B$472,'Analysis-2.3'!$A73)</f>
        <v>0</v>
      </c>
      <c r="D73" s="15">
        <f>SUMIFS(Data!$F$3:$F$472,Data!$B$3:$B$472,'Analysis-2.3'!$A73)</f>
        <v>277.27999999999997</v>
      </c>
      <c r="E73" s="15">
        <f>SUMIFS(Data!$G$3:$G$472,Data!$B$3:$B$472,'Analysis-2.3'!$A73)</f>
        <v>0</v>
      </c>
      <c r="F73" s="15">
        <f t="shared" si="1"/>
        <v>277.27999999999997</v>
      </c>
      <c r="G73" s="24"/>
    </row>
    <row r="74" spans="1:7" ht="15.75" x14ac:dyDescent="0.2">
      <c r="A74" s="14" t="s">
        <v>198</v>
      </c>
      <c r="B74" s="15">
        <f>SUMIFS(Data!$D$3:$D$472,Data!$B$3:$B$472,'Analysis-2.3'!$A74)</f>
        <v>0</v>
      </c>
      <c r="C74" s="15">
        <f>SUMIFS(Data!$E$3:$E$472,Data!$B$3:$B$472,'Analysis-2.3'!$A74)</f>
        <v>70.569999999999993</v>
      </c>
      <c r="D74" s="15">
        <f>SUMIFS(Data!$F$3:$F$472,Data!$B$3:$B$472,'Analysis-2.3'!$A74)</f>
        <v>211</v>
      </c>
      <c r="E74" s="15">
        <f>SUMIFS(Data!$G$3:$G$472,Data!$B$3:$B$472,'Analysis-2.3'!$A74)</f>
        <v>0</v>
      </c>
      <c r="F74" s="15">
        <f t="shared" si="1"/>
        <v>281.57</v>
      </c>
      <c r="G74" s="24"/>
    </row>
    <row r="75" spans="1:7" ht="15.75" x14ac:dyDescent="0.2">
      <c r="A75" s="14" t="s">
        <v>200</v>
      </c>
      <c r="B75" s="15">
        <f>SUMIFS(Data!$D$3:$D$472,Data!$B$3:$B$472,'Analysis-2.3'!$A75)</f>
        <v>0</v>
      </c>
      <c r="C75" s="15">
        <f>SUMIFS(Data!$E$3:$E$472,Data!$B$3:$B$472,'Analysis-2.3'!$A75)</f>
        <v>0</v>
      </c>
      <c r="D75" s="15">
        <f>SUMIFS(Data!$F$3:$F$472,Data!$B$3:$B$472,'Analysis-2.3'!$A75)</f>
        <v>289.73</v>
      </c>
      <c r="E75" s="15">
        <f>SUMIFS(Data!$G$3:$G$472,Data!$B$3:$B$472,'Analysis-2.3'!$A75)</f>
        <v>0</v>
      </c>
      <c r="F75" s="15">
        <f t="shared" si="1"/>
        <v>289.73</v>
      </c>
      <c r="G75" s="24"/>
    </row>
    <row r="76" spans="1:7" ht="15.75" x14ac:dyDescent="0.2">
      <c r="A76" s="14" t="s">
        <v>202</v>
      </c>
      <c r="B76" s="15">
        <f>SUMIFS(Data!$D$3:$D$472,Data!$B$3:$B$472,'Analysis-2.3'!$A76)</f>
        <v>0</v>
      </c>
      <c r="C76" s="15">
        <f>SUMIFS(Data!$E$3:$E$472,Data!$B$3:$B$472,'Analysis-2.3'!$A76)</f>
        <v>0</v>
      </c>
      <c r="D76" s="15">
        <f>SUMIFS(Data!$F$3:$F$472,Data!$B$3:$B$472,'Analysis-2.3'!$A76)</f>
        <v>293.51</v>
      </c>
      <c r="E76" s="15">
        <f>SUMIFS(Data!$G$3:$G$472,Data!$B$3:$B$472,'Analysis-2.3'!$A76)</f>
        <v>0.31</v>
      </c>
      <c r="F76" s="15">
        <f t="shared" si="1"/>
        <v>293.82</v>
      </c>
      <c r="G76" s="24"/>
    </row>
    <row r="77" spans="1:7" ht="15.75" x14ac:dyDescent="0.2">
      <c r="A77" s="14" t="s">
        <v>205</v>
      </c>
      <c r="B77" s="15">
        <f>SUMIFS(Data!$D$3:$D$472,Data!$B$3:$B$472,'Analysis-2.3'!$A77)</f>
        <v>0</v>
      </c>
      <c r="C77" s="15">
        <f>SUMIFS(Data!$E$3:$E$472,Data!$B$3:$B$472,'Analysis-2.3'!$A77)</f>
        <v>49.72</v>
      </c>
      <c r="D77" s="15">
        <f>SUMIFS(Data!$F$3:$F$472,Data!$B$3:$B$472,'Analysis-2.3'!$A77)</f>
        <v>263.82</v>
      </c>
      <c r="E77" s="15">
        <f>SUMIFS(Data!$G$3:$G$472,Data!$B$3:$B$472,'Analysis-2.3'!$A77)</f>
        <v>0</v>
      </c>
      <c r="F77" s="15">
        <f t="shared" si="1"/>
        <v>313.53999999999996</v>
      </c>
      <c r="G77" s="24"/>
    </row>
    <row r="78" spans="1:7" ht="15.75" x14ac:dyDescent="0.2">
      <c r="A78" s="14" t="s">
        <v>206</v>
      </c>
      <c r="B78" s="15">
        <f>SUMIFS(Data!$D$3:$D$472,Data!$B$3:$B$472,'Analysis-2.3'!$A78)</f>
        <v>0</v>
      </c>
      <c r="C78" s="15">
        <f>SUMIFS(Data!$E$3:$E$472,Data!$B$3:$B$472,'Analysis-2.3'!$A78)</f>
        <v>0</v>
      </c>
      <c r="D78" s="15">
        <f>SUMIFS(Data!$F$3:$F$472,Data!$B$3:$B$472,'Analysis-2.3'!$A78)</f>
        <v>322.31</v>
      </c>
      <c r="E78" s="15">
        <f>SUMIFS(Data!$G$3:$G$472,Data!$B$3:$B$472,'Analysis-2.3'!$A78)</f>
        <v>0.31</v>
      </c>
      <c r="F78" s="15">
        <f t="shared" si="1"/>
        <v>322.62</v>
      </c>
      <c r="G78" s="24"/>
    </row>
    <row r="79" spans="1:7" ht="15.75" x14ac:dyDescent="0.2">
      <c r="A79" s="14" t="s">
        <v>208</v>
      </c>
      <c r="B79" s="15">
        <f>SUMIFS(Data!$D$3:$D$472,Data!$B$3:$B$472,'Analysis-2.3'!$A79)</f>
        <v>0</v>
      </c>
      <c r="C79" s="15">
        <f>SUMIFS(Data!$E$3:$E$472,Data!$B$3:$B$472,'Analysis-2.3'!$A79)</f>
        <v>13.129999999999999</v>
      </c>
      <c r="D79" s="15">
        <f>SUMIFS(Data!$F$3:$F$472,Data!$B$3:$B$472,'Analysis-2.3'!$A79)</f>
        <v>313.88</v>
      </c>
      <c r="E79" s="15">
        <f>SUMIFS(Data!$G$3:$G$472,Data!$B$3:$B$472,'Analysis-2.3'!$A79)</f>
        <v>0</v>
      </c>
      <c r="F79" s="15">
        <f t="shared" si="1"/>
        <v>327.01</v>
      </c>
      <c r="G79" s="24"/>
    </row>
    <row r="80" spans="1:7" ht="15.75" x14ac:dyDescent="0.2">
      <c r="A80" s="14" t="s">
        <v>210</v>
      </c>
      <c r="B80" s="15">
        <f>SUMIFS(Data!$D$3:$D$472,Data!$B$3:$B$472,'Analysis-2.3'!$A80)</f>
        <v>0</v>
      </c>
      <c r="C80" s="15">
        <f>SUMIFS(Data!$E$3:$E$472,Data!$B$3:$B$472,'Analysis-2.3'!$A80)</f>
        <v>0</v>
      </c>
      <c r="D80" s="15">
        <f>SUMIFS(Data!$F$3:$F$472,Data!$B$3:$B$472,'Analysis-2.3'!$A80)</f>
        <v>332.06</v>
      </c>
      <c r="E80" s="15">
        <f>SUMIFS(Data!$G$3:$G$472,Data!$B$3:$B$472,'Analysis-2.3'!$A80)</f>
        <v>1.87</v>
      </c>
      <c r="F80" s="15">
        <f t="shared" si="1"/>
        <v>333.93</v>
      </c>
      <c r="G80" s="24"/>
    </row>
    <row r="81" spans="1:7" ht="15.75" x14ac:dyDescent="0.2">
      <c r="A81" s="14" t="s">
        <v>212</v>
      </c>
      <c r="B81" s="15">
        <f>SUMIFS(Data!$D$3:$D$472,Data!$B$3:$B$472,'Analysis-2.3'!$A81)</f>
        <v>0</v>
      </c>
      <c r="C81" s="15">
        <f>SUMIFS(Data!$E$3:$E$472,Data!$B$3:$B$472,'Analysis-2.3'!$A81)</f>
        <v>0</v>
      </c>
      <c r="D81" s="15">
        <f>SUMIFS(Data!$F$3:$F$472,Data!$B$3:$B$472,'Analysis-2.3'!$A81)</f>
        <v>342.22</v>
      </c>
      <c r="E81" s="15">
        <f>SUMIFS(Data!$G$3:$G$472,Data!$B$3:$B$472,'Analysis-2.3'!$A81)</f>
        <v>0</v>
      </c>
      <c r="F81" s="15">
        <f t="shared" si="1"/>
        <v>342.22</v>
      </c>
      <c r="G81" s="24"/>
    </row>
    <row r="82" spans="1:7" ht="15.75" x14ac:dyDescent="0.2">
      <c r="A82" s="14" t="s">
        <v>214</v>
      </c>
      <c r="B82" s="15">
        <f>SUMIFS(Data!$D$3:$D$472,Data!$B$3:$B$472,'Analysis-2.3'!$A82)</f>
        <v>310.10000000000002</v>
      </c>
      <c r="C82" s="15">
        <f>SUMIFS(Data!$E$3:$E$472,Data!$B$3:$B$472,'Analysis-2.3'!$A82)</f>
        <v>0</v>
      </c>
      <c r="D82" s="15">
        <f>SUMIFS(Data!$F$3:$F$472,Data!$B$3:$B$472,'Analysis-2.3'!$A82)</f>
        <v>38.46</v>
      </c>
      <c r="E82" s="15">
        <f>SUMIFS(Data!$G$3:$G$472,Data!$B$3:$B$472,'Analysis-2.3'!$A82)</f>
        <v>0</v>
      </c>
      <c r="F82" s="15">
        <f t="shared" si="1"/>
        <v>348.56</v>
      </c>
      <c r="G82" s="24"/>
    </row>
    <row r="83" spans="1:7" ht="15.75" x14ac:dyDescent="0.2">
      <c r="A83" s="14" t="s">
        <v>216</v>
      </c>
      <c r="B83" s="15">
        <f>SUMIFS(Data!$D$3:$D$472,Data!$B$3:$B$472,'Analysis-2.3'!$A83)</f>
        <v>0</v>
      </c>
      <c r="C83" s="15">
        <f>SUMIFS(Data!$E$3:$E$472,Data!$B$3:$B$472,'Analysis-2.3'!$A83)</f>
        <v>0</v>
      </c>
      <c r="D83" s="15">
        <f>SUMIFS(Data!$F$3:$F$472,Data!$B$3:$B$472,'Analysis-2.3'!$A83)</f>
        <v>357.12</v>
      </c>
      <c r="E83" s="15">
        <f>SUMIFS(Data!$G$3:$G$472,Data!$B$3:$B$472,'Analysis-2.3'!$A83)</f>
        <v>0</v>
      </c>
      <c r="F83" s="15">
        <f t="shared" si="1"/>
        <v>357.12</v>
      </c>
      <c r="G83" s="24"/>
    </row>
    <row r="84" spans="1:7" ht="15.75" x14ac:dyDescent="0.2">
      <c r="A84" s="14" t="s">
        <v>218</v>
      </c>
      <c r="B84" s="15">
        <f>SUMIFS(Data!$D$3:$D$472,Data!$B$3:$B$472,'Analysis-2.3'!$A84)</f>
        <v>0</v>
      </c>
      <c r="C84" s="15">
        <f>SUMIFS(Data!$E$3:$E$472,Data!$B$3:$B$472,'Analysis-2.3'!$A84)</f>
        <v>100.75</v>
      </c>
      <c r="D84" s="15">
        <f>SUMIFS(Data!$F$3:$F$472,Data!$B$3:$B$472,'Analysis-2.3'!$A84)</f>
        <v>269.12</v>
      </c>
      <c r="E84" s="15">
        <f>SUMIFS(Data!$G$3:$G$472,Data!$B$3:$B$472,'Analysis-2.3'!$A84)</f>
        <v>0</v>
      </c>
      <c r="F84" s="15">
        <f t="shared" si="1"/>
        <v>369.87</v>
      </c>
      <c r="G84" s="24"/>
    </row>
    <row r="85" spans="1:7" ht="15.75" x14ac:dyDescent="0.2">
      <c r="A85" s="14" t="s">
        <v>219</v>
      </c>
      <c r="B85" s="15">
        <f>SUMIFS(Data!$D$3:$D$472,Data!$B$3:$B$472,'Analysis-2.3'!$A85)</f>
        <v>0</v>
      </c>
      <c r="C85" s="15">
        <f>SUMIFS(Data!$E$3:$E$472,Data!$B$3:$B$472,'Analysis-2.3'!$A85)</f>
        <v>192.96</v>
      </c>
      <c r="D85" s="15">
        <f>SUMIFS(Data!$F$3:$F$472,Data!$B$3:$B$472,'Analysis-2.3'!$A85)</f>
        <v>187.1</v>
      </c>
      <c r="E85" s="15">
        <f>SUMIFS(Data!$G$3:$G$472,Data!$B$3:$B$472,'Analysis-2.3'!$A85)</f>
        <v>0</v>
      </c>
      <c r="F85" s="15">
        <f t="shared" si="1"/>
        <v>380.06</v>
      </c>
      <c r="G85" s="24"/>
    </row>
    <row r="86" spans="1:7" ht="15.75" x14ac:dyDescent="0.2">
      <c r="A86" s="14" t="s">
        <v>221</v>
      </c>
      <c r="B86" s="15">
        <f>SUMIFS(Data!$D$3:$D$472,Data!$B$3:$B$472,'Analysis-2.3'!$A86)</f>
        <v>0</v>
      </c>
      <c r="C86" s="15">
        <f>SUMIFS(Data!$E$3:$E$472,Data!$B$3:$B$472,'Analysis-2.3'!$A86)</f>
        <v>192.45</v>
      </c>
      <c r="D86" s="15">
        <f>SUMIFS(Data!$F$3:$F$472,Data!$B$3:$B$472,'Analysis-2.3'!$A86)</f>
        <v>179.89</v>
      </c>
      <c r="E86" s="15">
        <f>SUMIFS(Data!$G$3:$G$472,Data!$B$3:$B$472,'Analysis-2.3'!$A86)</f>
        <v>13.08</v>
      </c>
      <c r="F86" s="15">
        <f t="shared" si="1"/>
        <v>385.41999999999996</v>
      </c>
      <c r="G86" s="24"/>
    </row>
    <row r="87" spans="1:7" ht="15.75" x14ac:dyDescent="0.2">
      <c r="A87" s="14" t="s">
        <v>223</v>
      </c>
      <c r="B87" s="15">
        <f>SUMIFS(Data!$D$3:$D$472,Data!$B$3:$B$472,'Analysis-2.3'!$A87)</f>
        <v>0</v>
      </c>
      <c r="C87" s="15">
        <f>SUMIFS(Data!$E$3:$E$472,Data!$B$3:$B$472,'Analysis-2.3'!$A87)</f>
        <v>0</v>
      </c>
      <c r="D87" s="15">
        <f>SUMIFS(Data!$F$3:$F$472,Data!$B$3:$B$472,'Analysis-2.3'!$A87)</f>
        <v>393.42</v>
      </c>
      <c r="E87" s="15">
        <f>SUMIFS(Data!$G$3:$G$472,Data!$B$3:$B$472,'Analysis-2.3'!$A87)</f>
        <v>0</v>
      </c>
      <c r="F87" s="15">
        <f t="shared" si="1"/>
        <v>393.42</v>
      </c>
      <c r="G87" s="24"/>
    </row>
    <row r="88" spans="1:7" ht="15.75" x14ac:dyDescent="0.2">
      <c r="A88" s="14" t="s">
        <v>225</v>
      </c>
      <c r="B88" s="15">
        <f>SUMIFS(Data!$D$3:$D$472,Data!$B$3:$B$472,'Analysis-2.3'!$A88)</f>
        <v>0</v>
      </c>
      <c r="C88" s="15">
        <f>SUMIFS(Data!$E$3:$E$472,Data!$B$3:$B$472,'Analysis-2.3'!$A88)</f>
        <v>0</v>
      </c>
      <c r="D88" s="15">
        <f>SUMIFS(Data!$F$3:$F$472,Data!$B$3:$B$472,'Analysis-2.3'!$A88)</f>
        <v>423.37</v>
      </c>
      <c r="E88" s="15">
        <f>SUMIFS(Data!$G$3:$G$472,Data!$B$3:$B$472,'Analysis-2.3'!$A88)</f>
        <v>0</v>
      </c>
      <c r="F88" s="15">
        <f t="shared" si="1"/>
        <v>423.37</v>
      </c>
      <c r="G88" s="24"/>
    </row>
    <row r="89" spans="1:7" ht="15.75" x14ac:dyDescent="0.2">
      <c r="A89" s="14" t="s">
        <v>227</v>
      </c>
      <c r="B89" s="15">
        <f>SUMIFS(Data!$D$3:$D$472,Data!$B$3:$B$472,'Analysis-2.3'!$A89)</f>
        <v>0</v>
      </c>
      <c r="C89" s="15">
        <f>SUMIFS(Data!$E$3:$E$472,Data!$B$3:$B$472,'Analysis-2.3'!$A89)</f>
        <v>0</v>
      </c>
      <c r="D89" s="15">
        <f>SUMIFS(Data!$F$3:$F$472,Data!$B$3:$B$472,'Analysis-2.3'!$A89)</f>
        <v>280.37</v>
      </c>
      <c r="E89" s="15">
        <f>SUMIFS(Data!$G$3:$G$472,Data!$B$3:$B$472,'Analysis-2.3'!$A89)</f>
        <v>152.68</v>
      </c>
      <c r="F89" s="15">
        <f t="shared" si="1"/>
        <v>433.05</v>
      </c>
      <c r="G89" s="24"/>
    </row>
    <row r="90" spans="1:7" ht="15.75" x14ac:dyDescent="0.2">
      <c r="A90" s="14" t="s">
        <v>230</v>
      </c>
      <c r="B90" s="15">
        <f>SUMIFS(Data!$D$3:$D$472,Data!$B$3:$B$472,'Analysis-2.3'!$A90)</f>
        <v>89.71</v>
      </c>
      <c r="C90" s="15">
        <f>SUMIFS(Data!$E$3:$E$472,Data!$B$3:$B$472,'Analysis-2.3'!$A90)</f>
        <v>0</v>
      </c>
      <c r="D90" s="15">
        <f>SUMIFS(Data!$F$3:$F$472,Data!$B$3:$B$472,'Analysis-2.3'!$A90)</f>
        <v>374.28999999999996</v>
      </c>
      <c r="E90" s="15">
        <f>SUMIFS(Data!$G$3:$G$472,Data!$B$3:$B$472,'Analysis-2.3'!$A90)</f>
        <v>0</v>
      </c>
      <c r="F90" s="15">
        <f t="shared" si="1"/>
        <v>463.99999999999994</v>
      </c>
      <c r="G90" s="24"/>
    </row>
    <row r="91" spans="1:7" ht="15.75" x14ac:dyDescent="0.2">
      <c r="A91" s="14" t="s">
        <v>232</v>
      </c>
      <c r="B91" s="15">
        <f>SUMIFS(Data!$D$3:$D$472,Data!$B$3:$B$472,'Analysis-2.3'!$A91)</f>
        <v>0</v>
      </c>
      <c r="C91" s="15">
        <f>SUMIFS(Data!$E$3:$E$472,Data!$B$3:$B$472,'Analysis-2.3'!$A91)</f>
        <v>0</v>
      </c>
      <c r="D91" s="15">
        <f>SUMIFS(Data!$F$3:$F$472,Data!$B$3:$B$472,'Analysis-2.3'!$A91)</f>
        <v>474.87</v>
      </c>
      <c r="E91" s="15">
        <f>SUMIFS(Data!$G$3:$G$472,Data!$B$3:$B$472,'Analysis-2.3'!$A91)</f>
        <v>0</v>
      </c>
      <c r="F91" s="15">
        <f t="shared" si="1"/>
        <v>474.87</v>
      </c>
      <c r="G91" s="24"/>
    </row>
    <row r="92" spans="1:7" ht="15.75" x14ac:dyDescent="0.2">
      <c r="A92" s="14" t="s">
        <v>233</v>
      </c>
      <c r="B92" s="15">
        <f>SUMIFS(Data!$D$3:$D$472,Data!$B$3:$B$472,'Analysis-2.3'!$A92)</f>
        <v>0</v>
      </c>
      <c r="C92" s="15">
        <f>SUMIFS(Data!$E$3:$E$472,Data!$B$3:$B$472,'Analysis-2.3'!$A92)</f>
        <v>0</v>
      </c>
      <c r="D92" s="15">
        <f>SUMIFS(Data!$F$3:$F$472,Data!$B$3:$B$472,'Analysis-2.3'!$A92)</f>
        <v>486.24</v>
      </c>
      <c r="E92" s="15">
        <f>SUMIFS(Data!$G$3:$G$472,Data!$B$3:$B$472,'Analysis-2.3'!$A92)</f>
        <v>0</v>
      </c>
      <c r="F92" s="15">
        <f t="shared" si="1"/>
        <v>486.24</v>
      </c>
      <c r="G92" s="24"/>
    </row>
    <row r="93" spans="1:7" ht="15.75" x14ac:dyDescent="0.2">
      <c r="A93" s="14" t="s">
        <v>234</v>
      </c>
      <c r="B93" s="15">
        <f>SUMIFS(Data!$D$3:$D$472,Data!$B$3:$B$472,'Analysis-2.3'!$A93)</f>
        <v>246.13</v>
      </c>
      <c r="C93" s="15">
        <f>SUMIFS(Data!$E$3:$E$472,Data!$B$3:$B$472,'Analysis-2.3'!$A93)</f>
        <v>0</v>
      </c>
      <c r="D93" s="15">
        <f>SUMIFS(Data!$F$3:$F$472,Data!$B$3:$B$472,'Analysis-2.3'!$A93)</f>
        <v>245.75</v>
      </c>
      <c r="E93" s="15">
        <f>SUMIFS(Data!$G$3:$G$472,Data!$B$3:$B$472,'Analysis-2.3'!$A93)</f>
        <v>0</v>
      </c>
      <c r="F93" s="15">
        <f t="shared" si="1"/>
        <v>491.88</v>
      </c>
      <c r="G93" s="24"/>
    </row>
    <row r="94" spans="1:7" ht="15.75" x14ac:dyDescent="0.2">
      <c r="A94" s="14" t="s">
        <v>235</v>
      </c>
      <c r="B94" s="15">
        <f>SUMIFS(Data!$D$3:$D$472,Data!$B$3:$B$472,'Analysis-2.3'!$A94)</f>
        <v>0</v>
      </c>
      <c r="C94" s="15">
        <f>SUMIFS(Data!$E$3:$E$472,Data!$B$3:$B$472,'Analysis-2.3'!$A94)</f>
        <v>252.21</v>
      </c>
      <c r="D94" s="15">
        <f>SUMIFS(Data!$F$3:$F$472,Data!$B$3:$B$472,'Analysis-2.3'!$A94)</f>
        <v>248.85</v>
      </c>
      <c r="E94" s="15">
        <f>SUMIFS(Data!$G$3:$G$472,Data!$B$3:$B$472,'Analysis-2.3'!$A94)</f>
        <v>0</v>
      </c>
      <c r="F94" s="15">
        <f t="shared" si="1"/>
        <v>501.06</v>
      </c>
      <c r="G94" s="24"/>
    </row>
    <row r="95" spans="1:7" ht="15.75" x14ac:dyDescent="0.2">
      <c r="A95" s="14" t="s">
        <v>237</v>
      </c>
      <c r="B95" s="15">
        <f>SUMIFS(Data!$D$3:$D$472,Data!$B$3:$B$472,'Analysis-2.3'!$A95)</f>
        <v>0</v>
      </c>
      <c r="C95" s="15">
        <f>SUMIFS(Data!$E$3:$E$472,Data!$B$3:$B$472,'Analysis-2.3'!$A95)</f>
        <v>0</v>
      </c>
      <c r="D95" s="15">
        <f>SUMIFS(Data!$F$3:$F$472,Data!$B$3:$B$472,'Analysis-2.3'!$A95)</f>
        <v>531.05999999999995</v>
      </c>
      <c r="E95" s="15">
        <f>SUMIFS(Data!$G$3:$G$472,Data!$B$3:$B$472,'Analysis-2.3'!$A95)</f>
        <v>0</v>
      </c>
      <c r="F95" s="15">
        <f t="shared" si="1"/>
        <v>531.05999999999995</v>
      </c>
      <c r="G95" s="24"/>
    </row>
    <row r="96" spans="1:7" ht="15.75" x14ac:dyDescent="0.2">
      <c r="A96" s="14" t="s">
        <v>238</v>
      </c>
      <c r="B96" s="15">
        <f>SUMIFS(Data!$D$3:$D$472,Data!$B$3:$B$472,'Analysis-2.3'!$A96)</f>
        <v>0</v>
      </c>
      <c r="C96" s="15">
        <f>SUMIFS(Data!$E$3:$E$472,Data!$B$3:$B$472,'Analysis-2.3'!$A96)</f>
        <v>0</v>
      </c>
      <c r="D96" s="15">
        <f>SUMIFS(Data!$F$3:$F$472,Data!$B$3:$B$472,'Analysis-2.3'!$A96)</f>
        <v>539.48</v>
      </c>
      <c r="E96" s="15">
        <f>SUMIFS(Data!$G$3:$G$472,Data!$B$3:$B$472,'Analysis-2.3'!$A96)</f>
        <v>0</v>
      </c>
      <c r="F96" s="15">
        <f t="shared" si="1"/>
        <v>539.48</v>
      </c>
      <c r="G96" s="24"/>
    </row>
    <row r="97" spans="1:7" ht="15.75" x14ac:dyDescent="0.2">
      <c r="A97" s="14" t="s">
        <v>240</v>
      </c>
      <c r="B97" s="15">
        <f>SUMIFS(Data!$D$3:$D$472,Data!$B$3:$B$472,'Analysis-2.3'!$A97)</f>
        <v>0</v>
      </c>
      <c r="C97" s="15">
        <f>SUMIFS(Data!$E$3:$E$472,Data!$B$3:$B$472,'Analysis-2.3'!$A97)</f>
        <v>95.01</v>
      </c>
      <c r="D97" s="15">
        <f>SUMIFS(Data!$F$3:$F$472,Data!$B$3:$B$472,'Analysis-2.3'!$A97)</f>
        <v>448.95000000000005</v>
      </c>
      <c r="E97" s="15">
        <f>SUMIFS(Data!$G$3:$G$472,Data!$B$3:$B$472,'Analysis-2.3'!$A97)</f>
        <v>1.88</v>
      </c>
      <c r="F97" s="15">
        <f t="shared" si="1"/>
        <v>545.84</v>
      </c>
      <c r="G97" s="24"/>
    </row>
    <row r="98" spans="1:7" ht="15.75" x14ac:dyDescent="0.2">
      <c r="A98" s="14" t="s">
        <v>241</v>
      </c>
      <c r="B98" s="15">
        <f>SUMIFS(Data!$D$3:$D$472,Data!$B$3:$B$472,'Analysis-2.3'!$A98)</f>
        <v>0</v>
      </c>
      <c r="C98" s="15">
        <f>SUMIFS(Data!$E$3:$E$472,Data!$B$3:$B$472,'Analysis-2.3'!$A98)</f>
        <v>0</v>
      </c>
      <c r="D98" s="15">
        <f>SUMIFS(Data!$F$3:$F$472,Data!$B$3:$B$472,'Analysis-2.3'!$A98)</f>
        <v>557.25</v>
      </c>
      <c r="E98" s="15">
        <f>SUMIFS(Data!$G$3:$G$472,Data!$B$3:$B$472,'Analysis-2.3'!$A98)</f>
        <v>0</v>
      </c>
      <c r="F98" s="15">
        <f t="shared" si="1"/>
        <v>557.25</v>
      </c>
      <c r="G98" s="24"/>
    </row>
    <row r="99" spans="1:7" ht="15.75" x14ac:dyDescent="0.2">
      <c r="A99" s="14" t="s">
        <v>243</v>
      </c>
      <c r="B99" s="15">
        <f>SUMIFS(Data!$D$3:$D$472,Data!$B$3:$B$472,'Analysis-2.3'!$A99)</f>
        <v>0</v>
      </c>
      <c r="C99" s="15">
        <f>SUMIFS(Data!$E$3:$E$472,Data!$B$3:$B$472,'Analysis-2.3'!$A99)</f>
        <v>127.97</v>
      </c>
      <c r="D99" s="15">
        <f>SUMIFS(Data!$F$3:$F$472,Data!$B$3:$B$472,'Analysis-2.3'!$A99)</f>
        <v>153.83000000000001</v>
      </c>
      <c r="E99" s="15">
        <f>SUMIFS(Data!$G$3:$G$472,Data!$B$3:$B$472,'Analysis-2.3'!$A99)</f>
        <v>75.180000000000007</v>
      </c>
      <c r="F99" s="15">
        <f t="shared" si="1"/>
        <v>356.98</v>
      </c>
      <c r="G99" s="24"/>
    </row>
    <row r="100" spans="1:7" ht="15.75" x14ac:dyDescent="0.2">
      <c r="A100" s="14" t="s">
        <v>245</v>
      </c>
      <c r="B100" s="15">
        <f>SUMIFS(Data!$D$3:$D$472,Data!$B$3:$B$472,'Analysis-2.3'!$A100)</f>
        <v>0</v>
      </c>
      <c r="C100" s="15">
        <f>SUMIFS(Data!$E$3:$E$472,Data!$B$3:$B$472,'Analysis-2.3'!$A100)</f>
        <v>0</v>
      </c>
      <c r="D100" s="15">
        <f>SUMIFS(Data!$F$3:$F$472,Data!$B$3:$B$472,'Analysis-2.3'!$A100)</f>
        <v>568.26</v>
      </c>
      <c r="E100" s="15">
        <f>SUMIFS(Data!$G$3:$G$472,Data!$B$3:$B$472,'Analysis-2.3'!$A100)</f>
        <v>0</v>
      </c>
      <c r="F100" s="15">
        <f t="shared" si="1"/>
        <v>568.26</v>
      </c>
      <c r="G100" s="24"/>
    </row>
    <row r="101" spans="1:7" ht="15.75" x14ac:dyDescent="0.2">
      <c r="A101" s="14" t="s">
        <v>248</v>
      </c>
      <c r="B101" s="15">
        <f>SUMIFS(Data!$D$3:$D$472,Data!$B$3:$B$472,'Analysis-2.3'!$A101)</f>
        <v>0</v>
      </c>
      <c r="C101" s="15">
        <f>SUMIFS(Data!$E$3:$E$472,Data!$B$3:$B$472,'Analysis-2.3'!$A101)</f>
        <v>0</v>
      </c>
      <c r="D101" s="15">
        <f>SUMIFS(Data!$F$3:$F$472,Data!$B$3:$B$472,'Analysis-2.3'!$A101)</f>
        <v>576.76</v>
      </c>
      <c r="E101" s="15">
        <f>SUMIFS(Data!$G$3:$G$472,Data!$B$3:$B$472,'Analysis-2.3'!$A101)</f>
        <v>9.19</v>
      </c>
      <c r="F101" s="15">
        <f t="shared" si="1"/>
        <v>585.95000000000005</v>
      </c>
      <c r="G101" s="24"/>
    </row>
    <row r="102" spans="1:7" ht="15.75" x14ac:dyDescent="0.2">
      <c r="A102" s="14" t="s">
        <v>249</v>
      </c>
      <c r="B102" s="15">
        <f>SUMIFS(Data!$D$3:$D$472,Data!$B$3:$B$472,'Analysis-2.3'!$A102)</f>
        <v>0</v>
      </c>
      <c r="C102" s="15">
        <f>SUMIFS(Data!$E$3:$E$472,Data!$B$3:$B$472,'Analysis-2.3'!$A102)</f>
        <v>0</v>
      </c>
      <c r="D102" s="15">
        <f>SUMIFS(Data!$F$3:$F$472,Data!$B$3:$B$472,'Analysis-2.3'!$A102)</f>
        <v>608.25</v>
      </c>
      <c r="E102" s="15">
        <f>SUMIFS(Data!$G$3:$G$472,Data!$B$3:$B$472,'Analysis-2.3'!$A102)</f>
        <v>0</v>
      </c>
      <c r="F102" s="15">
        <f t="shared" si="1"/>
        <v>608.25</v>
      </c>
      <c r="G102" s="24"/>
    </row>
    <row r="103" spans="1:7" ht="15.75" x14ac:dyDescent="0.2">
      <c r="A103" s="14" t="s">
        <v>252</v>
      </c>
      <c r="B103" s="15">
        <f>SUMIFS(Data!$D$3:$D$472,Data!$B$3:$B$472,'Analysis-2.3'!$A103)</f>
        <v>0</v>
      </c>
      <c r="C103" s="15">
        <f>SUMIFS(Data!$E$3:$E$472,Data!$B$3:$B$472,'Analysis-2.3'!$A103)</f>
        <v>1.75</v>
      </c>
      <c r="D103" s="15">
        <f>SUMIFS(Data!$F$3:$F$472,Data!$B$3:$B$472,'Analysis-2.3'!$A103)</f>
        <v>362.5</v>
      </c>
      <c r="E103" s="15">
        <f>SUMIFS(Data!$G$3:$G$472,Data!$B$3:$B$472,'Analysis-2.3'!$A103)</f>
        <v>14.76</v>
      </c>
      <c r="F103" s="15">
        <f t="shared" si="1"/>
        <v>379.01</v>
      </c>
      <c r="G103" s="24"/>
    </row>
    <row r="104" spans="1:7" ht="15.75" x14ac:dyDescent="0.2">
      <c r="A104" s="14" t="s">
        <v>254</v>
      </c>
      <c r="B104" s="15">
        <f>SUMIFS(Data!$D$3:$D$472,Data!$B$3:$B$472,'Analysis-2.3'!$A104)</f>
        <v>0</v>
      </c>
      <c r="C104" s="15">
        <f>SUMIFS(Data!$E$3:$E$472,Data!$B$3:$B$472,'Analysis-2.3'!$A104)</f>
        <v>0</v>
      </c>
      <c r="D104" s="15">
        <f>SUMIFS(Data!$F$3:$F$472,Data!$B$3:$B$472,'Analysis-2.3'!$A104)</f>
        <v>622.72</v>
      </c>
      <c r="E104" s="15">
        <f>SUMIFS(Data!$G$3:$G$472,Data!$B$3:$B$472,'Analysis-2.3'!$A104)</f>
        <v>0</v>
      </c>
      <c r="F104" s="15">
        <f t="shared" si="1"/>
        <v>622.72</v>
      </c>
      <c r="G104" s="24"/>
    </row>
    <row r="105" spans="1:7" ht="15.75" x14ac:dyDescent="0.2">
      <c r="A105" s="14" t="s">
        <v>257</v>
      </c>
      <c r="B105" s="15">
        <f>SUMIFS(Data!$D$3:$D$472,Data!$B$3:$B$472,'Analysis-2.3'!$A105)</f>
        <v>0</v>
      </c>
      <c r="C105" s="15">
        <f>SUMIFS(Data!$E$3:$E$472,Data!$B$3:$B$472,'Analysis-2.3'!$A105)</f>
        <v>0</v>
      </c>
      <c r="D105" s="15">
        <f>SUMIFS(Data!$F$3:$F$472,Data!$B$3:$B$472,'Analysis-2.3'!$A105)</f>
        <v>375.49</v>
      </c>
      <c r="E105" s="15">
        <f>SUMIFS(Data!$G$3:$G$472,Data!$B$3:$B$472,'Analysis-2.3'!$A105)</f>
        <v>0</v>
      </c>
      <c r="F105" s="15">
        <f t="shared" si="1"/>
        <v>375.49</v>
      </c>
      <c r="G105" s="24"/>
    </row>
    <row r="106" spans="1:7" ht="15.75" x14ac:dyDescent="0.2">
      <c r="A106" s="14" t="s">
        <v>260</v>
      </c>
      <c r="B106" s="15">
        <f>SUMIFS(Data!$D$3:$D$472,Data!$B$3:$B$472,'Analysis-2.3'!$A106)</f>
        <v>0</v>
      </c>
      <c r="C106" s="15">
        <f>SUMIFS(Data!$E$3:$E$472,Data!$B$3:$B$472,'Analysis-2.3'!$A106)</f>
        <v>0</v>
      </c>
      <c r="D106" s="15">
        <f>SUMIFS(Data!$F$3:$F$472,Data!$B$3:$B$472,'Analysis-2.3'!$A106)</f>
        <v>310.33</v>
      </c>
      <c r="E106" s="15">
        <f>SUMIFS(Data!$G$3:$G$472,Data!$B$3:$B$472,'Analysis-2.3'!$A106)</f>
        <v>64.13</v>
      </c>
      <c r="F106" s="15">
        <f t="shared" si="1"/>
        <v>374.46</v>
      </c>
      <c r="G106" s="24"/>
    </row>
    <row r="107" spans="1:7" ht="15.75" x14ac:dyDescent="0.2">
      <c r="A107" s="14" t="s">
        <v>266</v>
      </c>
      <c r="B107" s="15">
        <f>SUMIFS(Data!$D$3:$D$472,Data!$B$3:$B$472,'Analysis-2.3'!$A107)</f>
        <v>0</v>
      </c>
      <c r="C107" s="15">
        <f>SUMIFS(Data!$E$3:$E$472,Data!$B$3:$B$472,'Analysis-2.3'!$A107)</f>
        <v>18.71</v>
      </c>
      <c r="D107" s="15">
        <f>SUMIFS(Data!$F$3:$F$472,Data!$B$3:$B$472,'Analysis-2.3'!$A107)</f>
        <v>2863.36</v>
      </c>
      <c r="E107" s="15">
        <f>SUMIFS(Data!$G$3:$G$472,Data!$B$3:$B$472,'Analysis-2.3'!$A107)</f>
        <v>86.48</v>
      </c>
      <c r="F107" s="15">
        <f t="shared" si="1"/>
        <v>2968.55</v>
      </c>
      <c r="G107" s="24"/>
    </row>
    <row r="108" spans="1:7" ht="15.75" x14ac:dyDescent="0.2">
      <c r="A108" s="14" t="s">
        <v>268</v>
      </c>
      <c r="B108" s="15">
        <f>SUMIFS(Data!$D$3:$D$472,Data!$B$3:$B$472,'Analysis-2.3'!$A108)</f>
        <v>330.83</v>
      </c>
      <c r="C108" s="15">
        <f>SUMIFS(Data!$E$3:$E$472,Data!$B$3:$B$472,'Analysis-2.3'!$A108)</f>
        <v>0</v>
      </c>
      <c r="D108" s="15">
        <f>SUMIFS(Data!$F$3:$F$472,Data!$B$3:$B$472,'Analysis-2.3'!$A108)</f>
        <v>0</v>
      </c>
      <c r="E108" s="15">
        <f>SUMIFS(Data!$G$3:$G$472,Data!$B$3:$B$472,'Analysis-2.3'!$A108)</f>
        <v>0</v>
      </c>
      <c r="F108" s="15">
        <f t="shared" si="1"/>
        <v>330.83</v>
      </c>
      <c r="G108" s="24"/>
    </row>
    <row r="109" spans="1:7" ht="15.75" x14ac:dyDescent="0.2">
      <c r="A109" s="14" t="s">
        <v>269</v>
      </c>
      <c r="B109" s="15">
        <f>SUMIFS(Data!$D$3:$D$472,Data!$B$3:$B$472,'Analysis-2.3'!$A109)</f>
        <v>0</v>
      </c>
      <c r="C109" s="15">
        <f>SUMIFS(Data!$E$3:$E$472,Data!$B$3:$B$472,'Analysis-2.3'!$A109)</f>
        <v>0</v>
      </c>
      <c r="D109" s="15">
        <f>SUMIFS(Data!$F$3:$F$472,Data!$B$3:$B$472,'Analysis-2.3'!$A109)</f>
        <v>673.86</v>
      </c>
      <c r="E109" s="15">
        <f>SUMIFS(Data!$G$3:$G$472,Data!$B$3:$B$472,'Analysis-2.3'!$A109)</f>
        <v>0</v>
      </c>
      <c r="F109" s="15">
        <f t="shared" si="1"/>
        <v>673.86</v>
      </c>
      <c r="G109" s="24"/>
    </row>
    <row r="110" spans="1:7" ht="15.75" x14ac:dyDescent="0.2">
      <c r="A110" s="14" t="s">
        <v>270</v>
      </c>
      <c r="B110" s="15">
        <f>SUMIFS(Data!$D$3:$D$472,Data!$B$3:$B$472,'Analysis-2.3'!$A110)</f>
        <v>342.5</v>
      </c>
      <c r="C110" s="15">
        <f>SUMIFS(Data!$E$3:$E$472,Data!$B$3:$B$472,'Analysis-2.3'!$A110)</f>
        <v>0</v>
      </c>
      <c r="D110" s="15">
        <f>SUMIFS(Data!$F$3:$F$472,Data!$B$3:$B$472,'Analysis-2.3'!$A110)</f>
        <v>341.89</v>
      </c>
      <c r="E110" s="15">
        <f>SUMIFS(Data!$G$3:$G$472,Data!$B$3:$B$472,'Analysis-2.3'!$A110)</f>
        <v>0</v>
      </c>
      <c r="F110" s="15">
        <f t="shared" si="1"/>
        <v>684.39</v>
      </c>
      <c r="G110" s="24"/>
    </row>
    <row r="111" spans="1:7" ht="15.75" x14ac:dyDescent="0.2">
      <c r="A111" s="14" t="s">
        <v>272</v>
      </c>
      <c r="B111" s="15">
        <f>SUMIFS(Data!$D$3:$D$472,Data!$B$3:$B$472,'Analysis-2.3'!$A111)</f>
        <v>0</v>
      </c>
      <c r="C111" s="15">
        <f>SUMIFS(Data!$E$3:$E$472,Data!$B$3:$B$472,'Analysis-2.3'!$A111)</f>
        <v>0</v>
      </c>
      <c r="D111" s="15">
        <f>SUMIFS(Data!$F$3:$F$472,Data!$B$3:$B$472,'Analysis-2.3'!$A111)</f>
        <v>700.26</v>
      </c>
      <c r="E111" s="15">
        <f>SUMIFS(Data!$G$3:$G$472,Data!$B$3:$B$472,'Analysis-2.3'!$A111)</f>
        <v>0</v>
      </c>
      <c r="F111" s="15">
        <f t="shared" si="1"/>
        <v>700.26</v>
      </c>
      <c r="G111" s="24"/>
    </row>
    <row r="112" spans="1:7" ht="15.75" x14ac:dyDescent="0.2">
      <c r="A112" s="14" t="s">
        <v>273</v>
      </c>
      <c r="B112" s="15">
        <f>SUMIFS(Data!$D$3:$D$472,Data!$B$3:$B$472,'Analysis-2.3'!$A112)</f>
        <v>0</v>
      </c>
      <c r="C112" s="15">
        <f>SUMIFS(Data!$E$3:$E$472,Data!$B$3:$B$472,'Analysis-2.3'!$A112)</f>
        <v>0</v>
      </c>
      <c r="D112" s="15">
        <f>SUMIFS(Data!$F$3:$F$472,Data!$B$3:$B$472,'Analysis-2.3'!$A112)</f>
        <v>406.45</v>
      </c>
      <c r="E112" s="15">
        <f>SUMIFS(Data!$G$3:$G$472,Data!$B$3:$B$472,'Analysis-2.3'!$A112)</f>
        <v>0</v>
      </c>
      <c r="F112" s="15">
        <f t="shared" si="1"/>
        <v>406.45</v>
      </c>
      <c r="G112" s="24"/>
    </row>
    <row r="113" spans="1:7" ht="15.75" x14ac:dyDescent="0.2">
      <c r="A113" s="14" t="s">
        <v>274</v>
      </c>
      <c r="B113" s="15">
        <f>SUMIFS(Data!$D$3:$D$472,Data!$B$3:$B$472,'Analysis-2.3'!$A113)</f>
        <v>0</v>
      </c>
      <c r="C113" s="15">
        <f>SUMIFS(Data!$E$3:$E$472,Data!$B$3:$B$472,'Analysis-2.3'!$A113)</f>
        <v>0</v>
      </c>
      <c r="D113" s="15">
        <f>SUMIFS(Data!$F$3:$F$472,Data!$B$3:$B$472,'Analysis-2.3'!$A113)</f>
        <v>719.43000000000006</v>
      </c>
      <c r="E113" s="15">
        <f>SUMIFS(Data!$G$3:$G$472,Data!$B$3:$B$472,'Analysis-2.3'!$A113)</f>
        <v>0.31</v>
      </c>
      <c r="F113" s="15">
        <f t="shared" si="1"/>
        <v>719.74</v>
      </c>
      <c r="G113" s="24"/>
    </row>
    <row r="114" spans="1:7" ht="15.75" x14ac:dyDescent="0.2">
      <c r="A114" s="14" t="s">
        <v>275</v>
      </c>
      <c r="B114" s="15">
        <f>SUMIFS(Data!$D$3:$D$472,Data!$B$3:$B$472,'Analysis-2.3'!$A114)</f>
        <v>362.68</v>
      </c>
      <c r="C114" s="15">
        <f>SUMIFS(Data!$E$3:$E$472,Data!$B$3:$B$472,'Analysis-2.3'!$A114)</f>
        <v>373.21</v>
      </c>
      <c r="D114" s="15">
        <f>SUMIFS(Data!$F$3:$F$472,Data!$B$3:$B$472,'Analysis-2.3'!$A114)</f>
        <v>0</v>
      </c>
      <c r="E114" s="15">
        <f>SUMIFS(Data!$G$3:$G$472,Data!$B$3:$B$472,'Analysis-2.3'!$A114)</f>
        <v>0</v>
      </c>
      <c r="F114" s="15">
        <f t="shared" si="1"/>
        <v>735.89</v>
      </c>
      <c r="G114" s="24"/>
    </row>
    <row r="115" spans="1:7" ht="15.75" x14ac:dyDescent="0.2">
      <c r="A115" s="14" t="s">
        <v>277</v>
      </c>
      <c r="B115" s="15">
        <f>SUMIFS(Data!$D$3:$D$472,Data!$B$3:$B$472,'Analysis-2.3'!$A115)</f>
        <v>0</v>
      </c>
      <c r="C115" s="15">
        <f>SUMIFS(Data!$E$3:$E$472,Data!$B$3:$B$472,'Analysis-2.3'!$A115)</f>
        <v>379.28</v>
      </c>
      <c r="D115" s="15">
        <f>SUMIFS(Data!$F$3:$F$472,Data!$B$3:$B$472,'Analysis-2.3'!$A115)</f>
        <v>47.31</v>
      </c>
      <c r="E115" s="15">
        <f>SUMIFS(Data!$G$3:$G$472,Data!$B$3:$B$472,'Analysis-2.3'!$A115)</f>
        <v>0</v>
      </c>
      <c r="F115" s="15">
        <f t="shared" si="1"/>
        <v>426.59</v>
      </c>
      <c r="G115" s="24"/>
    </row>
    <row r="116" spans="1:7" ht="15.75" x14ac:dyDescent="0.2">
      <c r="A116" s="14" t="s">
        <v>278</v>
      </c>
      <c r="B116" s="15">
        <f>SUMIFS(Data!$D$3:$D$472,Data!$B$3:$B$472,'Analysis-2.3'!$A116)</f>
        <v>0</v>
      </c>
      <c r="C116" s="15">
        <f>SUMIFS(Data!$E$3:$E$472,Data!$B$3:$B$472,'Analysis-2.3'!$A116)</f>
        <v>383.27</v>
      </c>
      <c r="D116" s="15">
        <f>SUMIFS(Data!$F$3:$F$472,Data!$B$3:$B$472,'Analysis-2.3'!$A116)</f>
        <v>384.19</v>
      </c>
      <c r="E116" s="15">
        <f>SUMIFS(Data!$G$3:$G$472,Data!$B$3:$B$472,'Analysis-2.3'!$A116)</f>
        <v>0</v>
      </c>
      <c r="F116" s="15">
        <f t="shared" si="1"/>
        <v>767.46</v>
      </c>
      <c r="G116" s="24"/>
    </row>
    <row r="117" spans="1:7" ht="15.75" x14ac:dyDescent="0.2">
      <c r="A117" s="14" t="s">
        <v>280</v>
      </c>
      <c r="B117" s="15">
        <f>SUMIFS(Data!$D$3:$D$472,Data!$B$3:$B$472,'Analysis-2.3'!$A117)</f>
        <v>0</v>
      </c>
      <c r="C117" s="15">
        <f>SUMIFS(Data!$E$3:$E$472,Data!$B$3:$B$472,'Analysis-2.3'!$A117)</f>
        <v>216</v>
      </c>
      <c r="D117" s="15">
        <f>SUMIFS(Data!$F$3:$F$472,Data!$B$3:$B$472,'Analysis-2.3'!$A117)</f>
        <v>169.81</v>
      </c>
      <c r="E117" s="15">
        <f>SUMIFS(Data!$G$3:$G$472,Data!$B$3:$B$472,'Analysis-2.3'!$A117)</f>
        <v>41.3</v>
      </c>
      <c r="F117" s="15">
        <f t="shared" si="1"/>
        <v>427.11</v>
      </c>
      <c r="G117" s="24"/>
    </row>
    <row r="118" spans="1:7" ht="15.75" x14ac:dyDescent="0.2">
      <c r="A118" s="14" t="s">
        <v>281</v>
      </c>
      <c r="B118" s="15">
        <f>SUMIFS(Data!$D$3:$D$472,Data!$B$3:$B$472,'Analysis-2.3'!$A118)</f>
        <v>0</v>
      </c>
      <c r="C118" s="15">
        <f>SUMIFS(Data!$E$3:$E$472,Data!$B$3:$B$472,'Analysis-2.3'!$A118)</f>
        <v>386.11</v>
      </c>
      <c r="D118" s="15">
        <f>SUMIFS(Data!$F$3:$F$472,Data!$B$3:$B$472,'Analysis-2.3'!$A118)</f>
        <v>39.74</v>
      </c>
      <c r="E118" s="15">
        <f>SUMIFS(Data!$G$3:$G$472,Data!$B$3:$B$472,'Analysis-2.3'!$A118)</f>
        <v>0</v>
      </c>
      <c r="F118" s="15">
        <f t="shared" si="1"/>
        <v>425.85</v>
      </c>
      <c r="G118" s="24"/>
    </row>
    <row r="119" spans="1:7" ht="15.75" x14ac:dyDescent="0.2">
      <c r="A119" s="14" t="s">
        <v>283</v>
      </c>
      <c r="B119" s="15">
        <f>SUMIFS(Data!$D$3:$D$472,Data!$B$3:$B$472,'Analysis-2.3'!$A119)</f>
        <v>0</v>
      </c>
      <c r="C119" s="15">
        <f>SUMIFS(Data!$E$3:$E$472,Data!$B$3:$B$472,'Analysis-2.3'!$A119)</f>
        <v>0</v>
      </c>
      <c r="D119" s="15">
        <f>SUMIFS(Data!$F$3:$F$472,Data!$B$3:$B$472,'Analysis-2.3'!$A119)</f>
        <v>428.92</v>
      </c>
      <c r="E119" s="15">
        <f>SUMIFS(Data!$G$3:$G$472,Data!$B$3:$B$472,'Analysis-2.3'!$A119)</f>
        <v>0</v>
      </c>
      <c r="F119" s="15">
        <f t="shared" si="1"/>
        <v>428.92</v>
      </c>
      <c r="G119" s="24"/>
    </row>
    <row r="120" spans="1:7" ht="15.75" x14ac:dyDescent="0.2">
      <c r="A120" s="14" t="s">
        <v>284</v>
      </c>
      <c r="B120" s="15">
        <f>SUMIFS(Data!$D$3:$D$472,Data!$B$3:$B$472,'Analysis-2.3'!$A120)</f>
        <v>302.88</v>
      </c>
      <c r="C120" s="15">
        <f>SUMIFS(Data!$E$3:$E$472,Data!$B$3:$B$472,'Analysis-2.3'!$A120)</f>
        <v>188.43</v>
      </c>
      <c r="D120" s="15">
        <f>SUMIFS(Data!$F$3:$F$472,Data!$B$3:$B$472,'Analysis-2.3'!$A120)</f>
        <v>339.75</v>
      </c>
      <c r="E120" s="15">
        <f>SUMIFS(Data!$G$3:$G$472,Data!$B$3:$B$472,'Analysis-2.3'!$A120)</f>
        <v>0</v>
      </c>
      <c r="F120" s="15">
        <f t="shared" si="1"/>
        <v>831.06</v>
      </c>
      <c r="G120" s="24"/>
    </row>
    <row r="121" spans="1:7" ht="15.75" x14ac:dyDescent="0.2">
      <c r="A121" s="14" t="s">
        <v>285</v>
      </c>
      <c r="B121" s="15">
        <f>SUMIFS(Data!$D$3:$D$472,Data!$B$3:$B$472,'Analysis-2.3'!$A121)</f>
        <v>0</v>
      </c>
      <c r="C121" s="15">
        <f>SUMIFS(Data!$E$3:$E$472,Data!$B$3:$B$472,'Analysis-2.3'!$A121)</f>
        <v>0</v>
      </c>
      <c r="D121" s="15">
        <f>SUMIFS(Data!$F$3:$F$472,Data!$B$3:$B$472,'Analysis-2.3'!$A121)</f>
        <v>72.41</v>
      </c>
      <c r="E121" s="15">
        <f>SUMIFS(Data!$G$3:$G$472,Data!$B$3:$B$472,'Analysis-2.3'!$A121)</f>
        <v>0</v>
      </c>
      <c r="F121" s="15">
        <f t="shared" si="1"/>
        <v>72.41</v>
      </c>
      <c r="G121" s="24"/>
    </row>
    <row r="122" spans="1:7" ht="15.75" x14ac:dyDescent="0.2">
      <c r="A122" s="14" t="s">
        <v>287</v>
      </c>
      <c r="B122" s="15">
        <f>SUMIFS(Data!$D$3:$D$472,Data!$B$3:$B$472,'Analysis-2.3'!$A122)</f>
        <v>0</v>
      </c>
      <c r="C122" s="15">
        <f>SUMIFS(Data!$E$3:$E$472,Data!$B$3:$B$472,'Analysis-2.3'!$A122)</f>
        <v>418.24</v>
      </c>
      <c r="D122" s="15">
        <f>SUMIFS(Data!$F$3:$F$472,Data!$B$3:$B$472,'Analysis-2.3'!$A122)</f>
        <v>422.78</v>
      </c>
      <c r="E122" s="15">
        <f>SUMIFS(Data!$G$3:$G$472,Data!$B$3:$B$472,'Analysis-2.3'!$A122)</f>
        <v>0</v>
      </c>
      <c r="F122" s="15">
        <f t="shared" si="1"/>
        <v>841.02</v>
      </c>
      <c r="G122" s="24"/>
    </row>
    <row r="123" spans="1:7" ht="15.75" x14ac:dyDescent="0.2">
      <c r="A123" s="14" t="s">
        <v>288</v>
      </c>
      <c r="B123" s="15">
        <f>SUMIFS(Data!$D$3:$D$472,Data!$B$3:$B$472,'Analysis-2.3'!$A123)</f>
        <v>0</v>
      </c>
      <c r="C123" s="15">
        <f>SUMIFS(Data!$E$3:$E$472,Data!$B$3:$B$472,'Analysis-2.3'!$A123)</f>
        <v>193.11</v>
      </c>
      <c r="D123" s="15">
        <f>SUMIFS(Data!$F$3:$F$472,Data!$B$3:$B$472,'Analysis-2.3'!$A123)</f>
        <v>536.6</v>
      </c>
      <c r="E123" s="15">
        <f>SUMIFS(Data!$G$3:$G$472,Data!$B$3:$B$472,'Analysis-2.3'!$A123)</f>
        <v>119.33</v>
      </c>
      <c r="F123" s="15">
        <f t="shared" si="1"/>
        <v>849.04000000000008</v>
      </c>
      <c r="G123" s="24"/>
    </row>
    <row r="124" spans="1:7" ht="15.75" x14ac:dyDescent="0.2">
      <c r="A124" s="14" t="s">
        <v>289</v>
      </c>
      <c r="B124" s="15">
        <f>SUMIFS(Data!$D$3:$D$472,Data!$B$3:$B$472,'Analysis-2.3'!$A124)</f>
        <v>0</v>
      </c>
      <c r="C124" s="15">
        <f>SUMIFS(Data!$E$3:$E$472,Data!$B$3:$B$472,'Analysis-2.3'!$A124)</f>
        <v>0</v>
      </c>
      <c r="D124" s="15">
        <f>SUMIFS(Data!$F$3:$F$472,Data!$B$3:$B$472,'Analysis-2.3'!$A124)</f>
        <v>882.57999999999993</v>
      </c>
      <c r="E124" s="15">
        <f>SUMIFS(Data!$G$3:$G$472,Data!$B$3:$B$472,'Analysis-2.3'!$A124)</f>
        <v>0</v>
      </c>
      <c r="F124" s="15">
        <f t="shared" si="1"/>
        <v>882.57999999999993</v>
      </c>
      <c r="G124" s="24"/>
    </row>
    <row r="125" spans="1:7" ht="15.75" x14ac:dyDescent="0.2">
      <c r="A125" s="14" t="s">
        <v>290</v>
      </c>
      <c r="B125" s="15">
        <f>SUMIFS(Data!$D$3:$D$472,Data!$B$3:$B$472,'Analysis-2.3'!$A125)</f>
        <v>0</v>
      </c>
      <c r="C125" s="15">
        <f>SUMIFS(Data!$E$3:$E$472,Data!$B$3:$B$472,'Analysis-2.3'!$A125)</f>
        <v>88.88</v>
      </c>
      <c r="D125" s="15">
        <f>SUMIFS(Data!$F$3:$F$472,Data!$B$3:$B$472,'Analysis-2.3'!$A125)</f>
        <v>825.86</v>
      </c>
      <c r="E125" s="15">
        <f>SUMIFS(Data!$G$3:$G$472,Data!$B$3:$B$472,'Analysis-2.3'!$A125)</f>
        <v>0</v>
      </c>
      <c r="F125" s="15">
        <f t="shared" si="1"/>
        <v>914.74</v>
      </c>
      <c r="G125" s="24"/>
    </row>
    <row r="126" spans="1:7" ht="15.75" x14ac:dyDescent="0.2">
      <c r="A126" s="14" t="s">
        <v>291</v>
      </c>
      <c r="B126" s="15">
        <f>SUMIFS(Data!$D$3:$D$472,Data!$B$3:$B$472,'Analysis-2.3'!$A126)</f>
        <v>0</v>
      </c>
      <c r="C126" s="15">
        <f>SUMIFS(Data!$E$3:$E$472,Data!$B$3:$B$472,'Analysis-2.3'!$A126)</f>
        <v>462.46</v>
      </c>
      <c r="D126" s="15">
        <f>SUMIFS(Data!$F$3:$F$472,Data!$B$3:$B$472,'Analysis-2.3'!$A126)</f>
        <v>463.91</v>
      </c>
      <c r="E126" s="15">
        <f>SUMIFS(Data!$G$3:$G$472,Data!$B$3:$B$472,'Analysis-2.3'!$A126)</f>
        <v>0</v>
      </c>
      <c r="F126" s="15">
        <f t="shared" si="1"/>
        <v>926.37</v>
      </c>
      <c r="G126" s="24"/>
    </row>
    <row r="127" spans="1:7" ht="15.75" x14ac:dyDescent="0.2">
      <c r="A127" s="14" t="s">
        <v>293</v>
      </c>
      <c r="B127" s="15">
        <f>SUMIFS(Data!$D$3:$D$472,Data!$B$3:$B$472,'Analysis-2.3'!$A127)</f>
        <v>0</v>
      </c>
      <c r="C127" s="15">
        <f>SUMIFS(Data!$E$3:$E$472,Data!$B$3:$B$472,'Analysis-2.3'!$A127)</f>
        <v>0</v>
      </c>
      <c r="D127" s="15">
        <f>SUMIFS(Data!$F$3:$F$472,Data!$B$3:$B$472,'Analysis-2.3'!$A127)</f>
        <v>470.19</v>
      </c>
      <c r="E127" s="15">
        <f>SUMIFS(Data!$G$3:$G$472,Data!$B$3:$B$472,'Analysis-2.3'!$A127)</f>
        <v>28.99</v>
      </c>
      <c r="F127" s="15">
        <f t="shared" si="1"/>
        <v>499.18</v>
      </c>
      <c r="G127" s="24"/>
    </row>
    <row r="128" spans="1:7" ht="15.75" x14ac:dyDescent="0.2">
      <c r="A128" s="14" t="s">
        <v>296</v>
      </c>
      <c r="B128" s="15">
        <f>SUMIFS(Data!$D$3:$D$472,Data!$B$3:$B$472,'Analysis-2.3'!$A128)</f>
        <v>96.05</v>
      </c>
      <c r="C128" s="15">
        <f>SUMIFS(Data!$E$3:$E$472,Data!$B$3:$B$472,'Analysis-2.3'!$A128)</f>
        <v>336.93</v>
      </c>
      <c r="D128" s="15">
        <f>SUMIFS(Data!$F$3:$F$472,Data!$B$3:$B$472,'Analysis-2.3'!$A128)</f>
        <v>503.98</v>
      </c>
      <c r="E128" s="15">
        <f>SUMIFS(Data!$G$3:$G$472,Data!$B$3:$B$472,'Analysis-2.3'!$A128)</f>
        <v>0</v>
      </c>
      <c r="F128" s="15">
        <f t="shared" si="1"/>
        <v>936.96</v>
      </c>
      <c r="G128" s="24"/>
    </row>
    <row r="129" spans="1:7" ht="15.75" x14ac:dyDescent="0.2">
      <c r="A129" s="14" t="s">
        <v>298</v>
      </c>
      <c r="B129" s="15">
        <f>SUMIFS(Data!$D$3:$D$472,Data!$B$3:$B$472,'Analysis-2.3'!$A129)</f>
        <v>0</v>
      </c>
      <c r="C129" s="15">
        <f>SUMIFS(Data!$E$3:$E$472,Data!$B$3:$B$472,'Analysis-2.3'!$A129)</f>
        <v>0</v>
      </c>
      <c r="D129" s="15">
        <f>SUMIFS(Data!$F$3:$F$472,Data!$B$3:$B$472,'Analysis-2.3'!$A129)</f>
        <v>468.29</v>
      </c>
      <c r="E129" s="15">
        <f>SUMIFS(Data!$G$3:$G$472,Data!$B$3:$B$472,'Analysis-2.3'!$A129)</f>
        <v>26.8</v>
      </c>
      <c r="F129" s="15">
        <f t="shared" si="1"/>
        <v>495.09000000000003</v>
      </c>
      <c r="G129" s="24"/>
    </row>
    <row r="130" spans="1:7" ht="15.75" x14ac:dyDescent="0.2">
      <c r="A130" s="14" t="s">
        <v>300</v>
      </c>
      <c r="B130" s="15">
        <f>SUMIFS(Data!$D$3:$D$472,Data!$B$3:$B$472,'Analysis-2.3'!$A130)</f>
        <v>386.84</v>
      </c>
      <c r="C130" s="15">
        <f>SUMIFS(Data!$E$3:$E$472,Data!$B$3:$B$472,'Analysis-2.3'!$A130)</f>
        <v>34.979999999999997</v>
      </c>
      <c r="D130" s="15">
        <f>SUMIFS(Data!$F$3:$F$472,Data!$B$3:$B$472,'Analysis-2.3'!$A130)</f>
        <v>530.1</v>
      </c>
      <c r="E130" s="15">
        <f>SUMIFS(Data!$G$3:$G$472,Data!$B$3:$B$472,'Analysis-2.3'!$A130)</f>
        <v>0</v>
      </c>
      <c r="F130" s="15">
        <f t="shared" si="1"/>
        <v>951.92000000000007</v>
      </c>
      <c r="G130" s="24"/>
    </row>
    <row r="131" spans="1:7" ht="15.75" x14ac:dyDescent="0.2">
      <c r="A131" s="14" t="s">
        <v>301</v>
      </c>
      <c r="B131" s="15">
        <f>SUMIFS(Data!$D$3:$D$472,Data!$B$3:$B$472,'Analysis-2.3'!$A131)</f>
        <v>0</v>
      </c>
      <c r="C131" s="15">
        <f>SUMIFS(Data!$E$3:$E$472,Data!$B$3:$B$472,'Analysis-2.3'!$A131)</f>
        <v>0</v>
      </c>
      <c r="D131" s="15">
        <f>SUMIFS(Data!$F$3:$F$472,Data!$B$3:$B$472,'Analysis-2.3'!$A131)</f>
        <v>485.57</v>
      </c>
      <c r="E131" s="15">
        <f>SUMIFS(Data!$G$3:$G$472,Data!$B$3:$B$472,'Analysis-2.3'!$A131)</f>
        <v>26</v>
      </c>
      <c r="F131" s="15">
        <f t="shared" ref="F131:F181" si="2">SUM(B131:E131)</f>
        <v>511.57</v>
      </c>
      <c r="G131" s="24"/>
    </row>
    <row r="132" spans="1:7" ht="15.75" x14ac:dyDescent="0.2">
      <c r="A132" s="14" t="s">
        <v>302</v>
      </c>
      <c r="B132" s="15">
        <f>SUMIFS(Data!$D$3:$D$472,Data!$B$3:$B$472,'Analysis-2.3'!$A132)</f>
        <v>0</v>
      </c>
      <c r="C132" s="15">
        <f>SUMIFS(Data!$E$3:$E$472,Data!$B$3:$B$472,'Analysis-2.3'!$A132)</f>
        <v>105.97</v>
      </c>
      <c r="D132" s="15">
        <f>SUMIFS(Data!$F$3:$F$472,Data!$B$3:$B$472,'Analysis-2.3'!$A132)</f>
        <v>920.15</v>
      </c>
      <c r="E132" s="15">
        <f>SUMIFS(Data!$G$3:$G$472,Data!$B$3:$B$472,'Analysis-2.3'!$A132)</f>
        <v>0.99</v>
      </c>
      <c r="F132" s="15">
        <f t="shared" si="2"/>
        <v>1027.1099999999999</v>
      </c>
      <c r="G132" s="24"/>
    </row>
    <row r="133" spans="1:7" ht="15.75" x14ac:dyDescent="0.2">
      <c r="A133" s="14" t="s">
        <v>304</v>
      </c>
      <c r="B133" s="15">
        <f>SUMIFS(Data!$D$3:$D$472,Data!$B$3:$B$472,'Analysis-2.3'!$A133)</f>
        <v>0</v>
      </c>
      <c r="C133" s="15">
        <f>SUMIFS(Data!$E$3:$E$472,Data!$B$3:$B$472,'Analysis-2.3'!$A133)</f>
        <v>509.52</v>
      </c>
      <c r="D133" s="15">
        <f>SUMIFS(Data!$F$3:$F$472,Data!$B$3:$B$472,'Analysis-2.3'!$A133)</f>
        <v>572.6</v>
      </c>
      <c r="E133" s="15">
        <f>SUMIFS(Data!$G$3:$G$472,Data!$B$3:$B$472,'Analysis-2.3'!$A133)</f>
        <v>9.69</v>
      </c>
      <c r="F133" s="15">
        <f t="shared" si="2"/>
        <v>1091.81</v>
      </c>
      <c r="G133" s="24"/>
    </row>
    <row r="134" spans="1:7" ht="15.75" x14ac:dyDescent="0.2">
      <c r="A134" s="14" t="s">
        <v>306</v>
      </c>
      <c r="B134" s="15">
        <f>SUMIFS(Data!$D$3:$D$472,Data!$B$3:$B$472,'Analysis-2.3'!$A134)</f>
        <v>0</v>
      </c>
      <c r="C134" s="15">
        <f>SUMIFS(Data!$E$3:$E$472,Data!$B$3:$B$472,'Analysis-2.3'!$A134)</f>
        <v>267.43</v>
      </c>
      <c r="D134" s="15">
        <f>SUMIFS(Data!$F$3:$F$472,Data!$B$3:$B$472,'Analysis-2.3'!$A134)</f>
        <v>1052.8800000000001</v>
      </c>
      <c r="E134" s="15">
        <f>SUMIFS(Data!$G$3:$G$472,Data!$B$3:$B$472,'Analysis-2.3'!$A134)</f>
        <v>0</v>
      </c>
      <c r="F134" s="15">
        <f t="shared" si="2"/>
        <v>1320.3100000000002</v>
      </c>
      <c r="G134" s="24"/>
    </row>
    <row r="135" spans="1:7" ht="15.75" x14ac:dyDescent="0.2">
      <c r="A135" s="14" t="s">
        <v>307</v>
      </c>
      <c r="B135" s="15">
        <f>SUMIFS(Data!$D$3:$D$472,Data!$B$3:$B$472,'Analysis-2.3'!$A135)</f>
        <v>0</v>
      </c>
      <c r="C135" s="15">
        <f>SUMIFS(Data!$E$3:$E$472,Data!$B$3:$B$472,'Analysis-2.3'!$A135)</f>
        <v>46.53</v>
      </c>
      <c r="D135" s="15">
        <f>SUMIFS(Data!$F$3:$F$472,Data!$B$3:$B$472,'Analysis-2.3'!$A135)</f>
        <v>1394.02</v>
      </c>
      <c r="E135" s="15">
        <f>SUMIFS(Data!$G$3:$G$472,Data!$B$3:$B$472,'Analysis-2.3'!$A135)</f>
        <v>0</v>
      </c>
      <c r="F135" s="15">
        <f t="shared" si="2"/>
        <v>1440.55</v>
      </c>
      <c r="G135" s="24"/>
    </row>
    <row r="136" spans="1:7" ht="15.75" x14ac:dyDescent="0.2">
      <c r="A136" s="14" t="s">
        <v>309</v>
      </c>
      <c r="B136" s="15">
        <f>SUMIFS(Data!$D$3:$D$472,Data!$B$3:$B$472,'Analysis-2.3'!$A136)</f>
        <v>0</v>
      </c>
      <c r="C136" s="15">
        <f>SUMIFS(Data!$E$3:$E$472,Data!$B$3:$B$472,'Analysis-2.3'!$A136)</f>
        <v>0</v>
      </c>
      <c r="D136" s="15">
        <f>SUMIFS(Data!$F$3:$F$472,Data!$B$3:$B$472,'Analysis-2.3'!$A136)</f>
        <v>1486.97</v>
      </c>
      <c r="E136" s="15">
        <f>SUMIFS(Data!$G$3:$G$472,Data!$B$3:$B$472,'Analysis-2.3'!$A136)</f>
        <v>0</v>
      </c>
      <c r="F136" s="15">
        <f t="shared" si="2"/>
        <v>1486.97</v>
      </c>
      <c r="G136" s="24"/>
    </row>
    <row r="137" spans="1:7" ht="15.75" x14ac:dyDescent="0.2">
      <c r="A137" s="14" t="s">
        <v>311</v>
      </c>
      <c r="B137" s="15">
        <f>SUMIFS(Data!$D$3:$D$472,Data!$B$3:$B$472,'Analysis-2.3'!$A137)</f>
        <v>0</v>
      </c>
      <c r="C137" s="15">
        <f>SUMIFS(Data!$E$3:$E$472,Data!$B$3:$B$472,'Analysis-2.3'!$A137)</f>
        <v>1143.19</v>
      </c>
      <c r="D137" s="15">
        <f>SUMIFS(Data!$F$3:$F$472,Data!$B$3:$B$472,'Analysis-2.3'!$A137)</f>
        <v>369.64</v>
      </c>
      <c r="E137" s="15">
        <f>SUMIFS(Data!$G$3:$G$472,Data!$B$3:$B$472,'Analysis-2.3'!$A137)</f>
        <v>0</v>
      </c>
      <c r="F137" s="15">
        <f t="shared" si="2"/>
        <v>1512.83</v>
      </c>
      <c r="G137" s="24"/>
    </row>
    <row r="138" spans="1:7" ht="15.75" x14ac:dyDescent="0.2">
      <c r="A138" s="14" t="s">
        <v>312</v>
      </c>
      <c r="B138" s="15">
        <f>SUMIFS(Data!$D$3:$D$472,Data!$B$3:$B$472,'Analysis-2.3'!$A138)</f>
        <v>0</v>
      </c>
      <c r="C138" s="15">
        <f>SUMIFS(Data!$E$3:$E$472,Data!$B$3:$B$472,'Analysis-2.3'!$A138)</f>
        <v>0</v>
      </c>
      <c r="D138" s="15">
        <f>SUMIFS(Data!$F$3:$F$472,Data!$B$3:$B$472,'Analysis-2.3'!$A138)</f>
        <v>780.93</v>
      </c>
      <c r="E138" s="15">
        <f>SUMIFS(Data!$G$3:$G$472,Data!$B$3:$B$472,'Analysis-2.3'!$A138)</f>
        <v>23.31</v>
      </c>
      <c r="F138" s="15">
        <f t="shared" si="2"/>
        <v>804.2399999999999</v>
      </c>
      <c r="G138" s="24"/>
    </row>
    <row r="139" spans="1:7" ht="15.75" x14ac:dyDescent="0.2">
      <c r="A139" s="14" t="s">
        <v>314</v>
      </c>
      <c r="B139" s="15">
        <f>SUMIFS(Data!$D$3:$D$472,Data!$B$3:$B$472,'Analysis-2.3'!$A139)</f>
        <v>0</v>
      </c>
      <c r="C139" s="15">
        <f>SUMIFS(Data!$E$3:$E$472,Data!$B$3:$B$472,'Analysis-2.3'!$A139)</f>
        <v>789.76</v>
      </c>
      <c r="D139" s="15">
        <f>SUMIFS(Data!$F$3:$F$472,Data!$B$3:$B$472,'Analysis-2.3'!$A139)</f>
        <v>787.07</v>
      </c>
      <c r="E139" s="15">
        <f>SUMIFS(Data!$G$3:$G$472,Data!$B$3:$B$472,'Analysis-2.3'!$A139)</f>
        <v>0</v>
      </c>
      <c r="F139" s="15">
        <f t="shared" si="2"/>
        <v>1576.83</v>
      </c>
      <c r="G139" s="24"/>
    </row>
    <row r="140" spans="1:7" ht="15.75" x14ac:dyDescent="0.2">
      <c r="A140" s="14" t="s">
        <v>317</v>
      </c>
      <c r="B140" s="15">
        <f>SUMIFS(Data!$D$3:$D$472,Data!$B$3:$B$472,'Analysis-2.3'!$A140)</f>
        <v>0</v>
      </c>
      <c r="C140" s="15">
        <f>SUMIFS(Data!$E$3:$E$472,Data!$B$3:$B$472,'Analysis-2.3'!$A140)</f>
        <v>0</v>
      </c>
      <c r="D140" s="15">
        <f>SUMIFS(Data!$F$3:$F$472,Data!$B$3:$B$472,'Analysis-2.3'!$A140)</f>
        <v>1606.3600000000001</v>
      </c>
      <c r="E140" s="15">
        <f>SUMIFS(Data!$G$3:$G$472,Data!$B$3:$B$472,'Analysis-2.3'!$A140)</f>
        <v>0</v>
      </c>
      <c r="F140" s="15">
        <f t="shared" si="2"/>
        <v>1606.3600000000001</v>
      </c>
      <c r="G140" s="24"/>
    </row>
    <row r="141" spans="1:7" ht="15.75" x14ac:dyDescent="0.2">
      <c r="A141" s="14" t="s">
        <v>318</v>
      </c>
      <c r="B141" s="15">
        <f>SUMIFS(Data!$D$3:$D$472,Data!$B$3:$B$472,'Analysis-2.3'!$A141)</f>
        <v>0</v>
      </c>
      <c r="C141" s="15">
        <f>SUMIFS(Data!$E$3:$E$472,Data!$B$3:$B$472,'Analysis-2.3'!$A141)</f>
        <v>0</v>
      </c>
      <c r="D141" s="15">
        <f>SUMIFS(Data!$F$3:$F$472,Data!$B$3:$B$472,'Analysis-2.3'!$A141)</f>
        <v>20.79</v>
      </c>
      <c r="E141" s="15">
        <f>SUMIFS(Data!$G$3:$G$472,Data!$B$3:$B$472,'Analysis-2.3'!$A141)</f>
        <v>20.190000000000001</v>
      </c>
      <c r="F141" s="15">
        <f t="shared" si="2"/>
        <v>40.980000000000004</v>
      </c>
      <c r="G141" s="24"/>
    </row>
    <row r="142" spans="1:7" ht="15.75" x14ac:dyDescent="0.2">
      <c r="A142" s="14" t="s">
        <v>319</v>
      </c>
      <c r="B142" s="15">
        <f>SUMIFS(Data!$D$3:$D$472,Data!$B$3:$B$472,'Analysis-2.3'!$A142)</f>
        <v>0</v>
      </c>
      <c r="C142" s="15">
        <f>SUMIFS(Data!$E$3:$E$472,Data!$B$3:$B$472,'Analysis-2.3'!$A142)</f>
        <v>768.42</v>
      </c>
      <c r="D142" s="15">
        <f>SUMIFS(Data!$F$3:$F$472,Data!$B$3:$B$472,'Analysis-2.3'!$A142)</f>
        <v>89.31</v>
      </c>
      <c r="E142" s="15">
        <f>SUMIFS(Data!$G$3:$G$472,Data!$B$3:$B$472,'Analysis-2.3'!$A142)</f>
        <v>20.03</v>
      </c>
      <c r="F142" s="15">
        <f t="shared" si="2"/>
        <v>877.76</v>
      </c>
      <c r="G142" s="24"/>
    </row>
    <row r="143" spans="1:7" ht="15.75" x14ac:dyDescent="0.2">
      <c r="A143" s="14" t="s">
        <v>320</v>
      </c>
      <c r="B143" s="15">
        <f>SUMIFS(Data!$D$3:$D$472,Data!$B$3:$B$472,'Analysis-2.3'!$A143)</f>
        <v>0</v>
      </c>
      <c r="C143" s="15">
        <f>SUMIFS(Data!$E$3:$E$472,Data!$B$3:$B$472,'Analysis-2.3'!$A143)</f>
        <v>772.85</v>
      </c>
      <c r="D143" s="15">
        <f>SUMIFS(Data!$F$3:$F$472,Data!$B$3:$B$472,'Analysis-2.3'!$A143)</f>
        <v>144.79</v>
      </c>
      <c r="E143" s="15">
        <f>SUMIFS(Data!$G$3:$G$472,Data!$B$3:$B$472,'Analysis-2.3'!$A143)</f>
        <v>0</v>
      </c>
      <c r="F143" s="15">
        <f t="shared" si="2"/>
        <v>917.64</v>
      </c>
      <c r="G143" s="24"/>
    </row>
    <row r="144" spans="1:7" ht="15.75" x14ac:dyDescent="0.2">
      <c r="A144" s="14" t="s">
        <v>322</v>
      </c>
      <c r="B144" s="15">
        <f>SUMIFS(Data!$D$3:$D$472,Data!$B$3:$B$472,'Analysis-2.3'!$A144)</f>
        <v>0</v>
      </c>
      <c r="C144" s="15">
        <f>SUMIFS(Data!$E$3:$E$472,Data!$B$3:$B$472,'Analysis-2.3'!$A144)</f>
        <v>0</v>
      </c>
      <c r="D144" s="15">
        <f>SUMIFS(Data!$F$3:$F$472,Data!$B$3:$B$472,'Analysis-2.3'!$A144)</f>
        <v>17.54</v>
      </c>
      <c r="E144" s="15">
        <f>SUMIFS(Data!$G$3:$G$472,Data!$B$3:$B$472,'Analysis-2.3'!$A144)</f>
        <v>18.329999999999998</v>
      </c>
      <c r="F144" s="15">
        <f t="shared" si="2"/>
        <v>35.869999999999997</v>
      </c>
      <c r="G144" s="24"/>
    </row>
    <row r="145" spans="1:7" ht="15.75" x14ac:dyDescent="0.2">
      <c r="A145" s="14" t="s">
        <v>323</v>
      </c>
      <c r="B145" s="15">
        <f>SUMIFS(Data!$D$3:$D$472,Data!$B$3:$B$472,'Analysis-2.3'!$A145)</f>
        <v>0</v>
      </c>
      <c r="C145" s="15">
        <f>SUMIFS(Data!$E$3:$E$472,Data!$B$3:$B$472,'Analysis-2.3'!$A145)</f>
        <v>0</v>
      </c>
      <c r="D145" s="15">
        <f>SUMIFS(Data!$F$3:$F$472,Data!$B$3:$B$472,'Analysis-2.3'!$A145)</f>
        <v>928.91</v>
      </c>
      <c r="E145" s="15">
        <f>SUMIFS(Data!$G$3:$G$472,Data!$B$3:$B$472,'Analysis-2.3'!$A145)</f>
        <v>0</v>
      </c>
      <c r="F145" s="15">
        <f t="shared" si="2"/>
        <v>928.91</v>
      </c>
      <c r="G145" s="24"/>
    </row>
    <row r="146" spans="1:7" ht="15.75" x14ac:dyDescent="0.2">
      <c r="A146" s="14" t="s">
        <v>325</v>
      </c>
      <c r="B146" s="15">
        <f>SUMIFS(Data!$D$3:$D$472,Data!$B$3:$B$472,'Analysis-2.3'!$A146)</f>
        <v>389.43</v>
      </c>
      <c r="C146" s="15">
        <f>SUMIFS(Data!$E$3:$E$472,Data!$B$3:$B$472,'Analysis-2.3'!$A146)</f>
        <v>264.39</v>
      </c>
      <c r="D146" s="15">
        <f>SUMIFS(Data!$F$3:$F$472,Data!$B$3:$B$472,'Analysis-2.3'!$A146)</f>
        <v>1232.81</v>
      </c>
      <c r="E146" s="15">
        <f>SUMIFS(Data!$G$3:$G$472,Data!$B$3:$B$472,'Analysis-2.3'!$A146)</f>
        <v>0</v>
      </c>
      <c r="F146" s="15">
        <f t="shared" si="2"/>
        <v>1886.6299999999999</v>
      </c>
      <c r="G146" s="24"/>
    </row>
    <row r="147" spans="1:7" ht="15.75" x14ac:dyDescent="0.2">
      <c r="A147" s="14" t="s">
        <v>326</v>
      </c>
      <c r="B147" s="15">
        <f>SUMIFS(Data!$D$3:$D$472,Data!$B$3:$B$472,'Analysis-2.3'!$A147)</f>
        <v>0</v>
      </c>
      <c r="C147" s="15">
        <f>SUMIFS(Data!$E$3:$E$472,Data!$B$3:$B$472,'Analysis-2.3'!$A147)</f>
        <v>0</v>
      </c>
      <c r="D147" s="15">
        <f>SUMIFS(Data!$F$3:$F$472,Data!$B$3:$B$472,'Analysis-2.3'!$A147)</f>
        <v>2026.83</v>
      </c>
      <c r="E147" s="15">
        <f>SUMIFS(Data!$G$3:$G$472,Data!$B$3:$B$472,'Analysis-2.3'!$A147)</f>
        <v>8.8000000000000007</v>
      </c>
      <c r="F147" s="15">
        <f t="shared" si="2"/>
        <v>2035.6299999999999</v>
      </c>
      <c r="G147" s="24"/>
    </row>
    <row r="148" spans="1:7" ht="15.75" x14ac:dyDescent="0.2">
      <c r="A148" s="14" t="s">
        <v>328</v>
      </c>
      <c r="B148" s="15">
        <f>SUMIFS(Data!$D$3:$D$472,Data!$B$3:$B$472,'Analysis-2.3'!$A148)</f>
        <v>0</v>
      </c>
      <c r="C148" s="15">
        <f>SUMIFS(Data!$E$3:$E$472,Data!$B$3:$B$472,'Analysis-2.3'!$A148)</f>
        <v>0</v>
      </c>
      <c r="D148" s="15">
        <f>SUMIFS(Data!$F$3:$F$472,Data!$B$3:$B$472,'Analysis-2.3'!$A148)</f>
        <v>871.33</v>
      </c>
      <c r="E148" s="15">
        <f>SUMIFS(Data!$G$3:$G$472,Data!$B$3:$B$472,'Analysis-2.3'!$A148)</f>
        <v>180.09</v>
      </c>
      <c r="F148" s="15">
        <f t="shared" si="2"/>
        <v>1051.42</v>
      </c>
      <c r="G148" s="24"/>
    </row>
    <row r="149" spans="1:7" ht="15.75" x14ac:dyDescent="0.2">
      <c r="A149" s="14" t="s">
        <v>329</v>
      </c>
      <c r="B149" s="15">
        <f>SUMIFS(Data!$D$3:$D$472,Data!$B$3:$B$472,'Analysis-2.3'!$A149)</f>
        <v>0</v>
      </c>
      <c r="C149" s="15">
        <f>SUMIFS(Data!$E$3:$E$472,Data!$B$3:$B$472,'Analysis-2.3'!$A149)</f>
        <v>101.15</v>
      </c>
      <c r="D149" s="15">
        <f>SUMIFS(Data!$F$3:$F$472,Data!$B$3:$B$472,'Analysis-2.3'!$A149)</f>
        <v>881.68</v>
      </c>
      <c r="E149" s="15">
        <f>SUMIFS(Data!$G$3:$G$472,Data!$B$3:$B$472,'Analysis-2.3'!$A149)</f>
        <v>76.489999999999995</v>
      </c>
      <c r="F149" s="15">
        <f t="shared" si="2"/>
        <v>1059.32</v>
      </c>
      <c r="G149" s="24"/>
    </row>
    <row r="150" spans="1:7" ht="15.75" x14ac:dyDescent="0.2">
      <c r="A150" s="14" t="s">
        <v>332</v>
      </c>
      <c r="B150" s="15">
        <f>SUMIFS(Data!$D$3:$D$472,Data!$B$3:$B$472,'Analysis-2.3'!$A150)</f>
        <v>0</v>
      </c>
      <c r="C150" s="15">
        <f>SUMIFS(Data!$E$3:$E$472,Data!$B$3:$B$472,'Analysis-2.3'!$A150)</f>
        <v>1171.3800000000001</v>
      </c>
      <c r="D150" s="15">
        <f>SUMIFS(Data!$F$3:$F$472,Data!$B$3:$B$472,'Analysis-2.3'!$A150)</f>
        <v>13.97</v>
      </c>
      <c r="E150" s="15">
        <f>SUMIFS(Data!$G$3:$G$472,Data!$B$3:$B$472,'Analysis-2.3'!$A150)</f>
        <v>0</v>
      </c>
      <c r="F150" s="15">
        <f t="shared" si="2"/>
        <v>1185.3500000000001</v>
      </c>
      <c r="G150" s="24"/>
    </row>
    <row r="151" spans="1:7" ht="15.75" x14ac:dyDescent="0.2">
      <c r="A151" s="14" t="s">
        <v>333</v>
      </c>
      <c r="B151" s="15">
        <f>SUMIFS(Data!$D$3:$D$472,Data!$B$3:$B$472,'Analysis-2.3'!$A151)</f>
        <v>0</v>
      </c>
      <c r="C151" s="15">
        <f>SUMIFS(Data!$E$3:$E$472,Data!$B$3:$B$472,'Analysis-2.3'!$A151)</f>
        <v>0</v>
      </c>
      <c r="D151" s="15">
        <f>SUMIFS(Data!$F$3:$F$472,Data!$B$3:$B$472,'Analysis-2.3'!$A151)</f>
        <v>1170.8</v>
      </c>
      <c r="E151" s="15">
        <f>SUMIFS(Data!$G$3:$G$472,Data!$B$3:$B$472,'Analysis-2.3'!$A151)</f>
        <v>13.46</v>
      </c>
      <c r="F151" s="15">
        <f t="shared" si="2"/>
        <v>1184.26</v>
      </c>
      <c r="G151" s="24"/>
    </row>
    <row r="152" spans="1:7" ht="15.75" x14ac:dyDescent="0.2">
      <c r="A152" s="14" t="s">
        <v>335</v>
      </c>
      <c r="B152" s="15">
        <f>SUMIFS(Data!$D$3:$D$472,Data!$B$3:$B$472,'Analysis-2.3'!$A152)</f>
        <v>0</v>
      </c>
      <c r="C152" s="15">
        <f>SUMIFS(Data!$E$3:$E$472,Data!$B$3:$B$472,'Analysis-2.3'!$A152)</f>
        <v>0</v>
      </c>
      <c r="D152" s="15">
        <f>SUMIFS(Data!$F$3:$F$472,Data!$B$3:$B$472,'Analysis-2.3'!$A152)</f>
        <v>13.17</v>
      </c>
      <c r="E152" s="15">
        <f>SUMIFS(Data!$G$3:$G$472,Data!$B$3:$B$472,'Analysis-2.3'!$A152)</f>
        <v>13.37</v>
      </c>
      <c r="F152" s="15">
        <f t="shared" si="2"/>
        <v>26.54</v>
      </c>
      <c r="G152" s="24"/>
    </row>
    <row r="153" spans="1:7" ht="15.75" x14ac:dyDescent="0.2">
      <c r="A153" s="14" t="s">
        <v>338</v>
      </c>
      <c r="B153" s="15">
        <f>SUMIFS(Data!$D$3:$D$472,Data!$B$3:$B$472,'Analysis-2.3'!$A153)</f>
        <v>0</v>
      </c>
      <c r="C153" s="15">
        <f>SUMIFS(Data!$E$3:$E$472,Data!$B$3:$B$472,'Analysis-2.3'!$A153)</f>
        <v>1168.26</v>
      </c>
      <c r="D153" s="15">
        <f>SUMIFS(Data!$F$3:$F$472,Data!$B$3:$B$472,'Analysis-2.3'!$A153)</f>
        <v>0</v>
      </c>
      <c r="E153" s="15">
        <f>SUMIFS(Data!$G$3:$G$472,Data!$B$3:$B$472,'Analysis-2.3'!$A153)</f>
        <v>12.74</v>
      </c>
      <c r="F153" s="15">
        <f t="shared" si="2"/>
        <v>1181</v>
      </c>
      <c r="G153" s="24"/>
    </row>
    <row r="154" spans="1:7" ht="15.75" x14ac:dyDescent="0.2">
      <c r="A154" s="14" t="s">
        <v>341</v>
      </c>
      <c r="B154" s="15">
        <f>SUMIFS(Data!$D$3:$D$472,Data!$B$3:$B$472,'Analysis-2.3'!$A155)</f>
        <v>0</v>
      </c>
      <c r="C154" s="15">
        <f>SUMIFS(Data!$E$3:$E$472,Data!$B$3:$B$472,'Analysis-2.3'!$A155)</f>
        <v>0</v>
      </c>
      <c r="D154" s="15">
        <f>SUMIFS(Data!$F$3:$F$472,Data!$B$3:$B$472,'Analysis-2.3'!$A155)</f>
        <v>1143.1000000000001</v>
      </c>
      <c r="E154" s="15">
        <f>SUMIFS(Data!$G$3:$G$472,Data!$B$3:$B$472,'Analysis-2.3'!$A155)</f>
        <v>51.23</v>
      </c>
      <c r="F154" s="15">
        <f t="shared" si="2"/>
        <v>1194.3300000000002</v>
      </c>
      <c r="G154" s="24"/>
    </row>
    <row r="155" spans="1:7" ht="15.75" x14ac:dyDescent="0.2">
      <c r="A155" s="14" t="s">
        <v>342</v>
      </c>
      <c r="B155" s="15">
        <f>SUMIFS(Data!$D$3:$D$472,Data!$B$3:$B$472,'Analysis-2.3'!$A156)</f>
        <v>0</v>
      </c>
      <c r="C155" s="15">
        <f>SUMIFS(Data!$E$3:$E$472,Data!$B$3:$B$472,'Analysis-2.3'!$A156)</f>
        <v>0</v>
      </c>
      <c r="D155" s="15">
        <f>SUMIFS(Data!$F$3:$F$472,Data!$B$3:$B$472,'Analysis-2.3'!$A156)</f>
        <v>1356.93</v>
      </c>
      <c r="E155" s="15">
        <f>SUMIFS(Data!$G$3:$G$472,Data!$B$3:$B$472,'Analysis-2.3'!$A156)</f>
        <v>10.93</v>
      </c>
      <c r="F155" s="15">
        <f t="shared" si="2"/>
        <v>1367.8600000000001</v>
      </c>
      <c r="G155" s="24"/>
    </row>
    <row r="156" spans="1:7" ht="15.75" x14ac:dyDescent="0.2">
      <c r="A156" s="14" t="s">
        <v>344</v>
      </c>
      <c r="B156" s="15">
        <f>SUMIFS(Data!$D$3:$D$472,Data!$B$3:$B$472,'Analysis-2.3'!$A157)</f>
        <v>0</v>
      </c>
      <c r="C156" s="15">
        <f>SUMIFS(Data!$E$3:$E$472,Data!$B$3:$B$472,'Analysis-2.3'!$A157)</f>
        <v>1472.29</v>
      </c>
      <c r="D156" s="15">
        <f>SUMIFS(Data!$F$3:$F$472,Data!$B$3:$B$472,'Analysis-2.3'!$A157)</f>
        <v>0</v>
      </c>
      <c r="E156" s="15">
        <f>SUMIFS(Data!$G$3:$G$472,Data!$B$3:$B$472,'Analysis-2.3'!$A157)</f>
        <v>10.26</v>
      </c>
      <c r="F156" s="15">
        <f t="shared" si="2"/>
        <v>1482.55</v>
      </c>
      <c r="G156" s="24"/>
    </row>
    <row r="157" spans="1:7" ht="15.75" x14ac:dyDescent="0.2">
      <c r="A157" s="14" t="s">
        <v>345</v>
      </c>
      <c r="B157" s="15">
        <f>SUMIFS(Data!$D$3:$D$472,Data!$B$3:$B$472,'Analysis-2.3'!$A158)</f>
        <v>0</v>
      </c>
      <c r="C157" s="15">
        <f>SUMIFS(Data!$E$3:$E$472,Data!$B$3:$B$472,'Analysis-2.3'!$A158)</f>
        <v>0</v>
      </c>
      <c r="D157" s="15">
        <f>SUMIFS(Data!$F$3:$F$472,Data!$B$3:$B$472,'Analysis-2.3'!$A158)</f>
        <v>1506.3</v>
      </c>
      <c r="E157" s="15">
        <f>SUMIFS(Data!$G$3:$G$472,Data!$B$3:$B$472,'Analysis-2.3'!$A158)</f>
        <v>9.7200000000000006</v>
      </c>
      <c r="F157" s="15">
        <f t="shared" si="2"/>
        <v>1516.02</v>
      </c>
      <c r="G157" s="24"/>
    </row>
    <row r="158" spans="1:7" ht="15.75" x14ac:dyDescent="0.2">
      <c r="A158" s="14" t="s">
        <v>346</v>
      </c>
      <c r="B158" s="15">
        <f>SUMIFS(Data!$D$3:$D$472,Data!$B$3:$B$472,'Analysis-2.3'!$A159)</f>
        <v>0</v>
      </c>
      <c r="C158" s="15">
        <f>SUMIFS(Data!$E$3:$E$472,Data!$B$3:$B$472,'Analysis-2.3'!$A159)</f>
        <v>0</v>
      </c>
      <c r="D158" s="15">
        <f>SUMIFS(Data!$F$3:$F$472,Data!$B$3:$B$472,'Analysis-2.3'!$A159)</f>
        <v>1569.9599999999998</v>
      </c>
      <c r="E158" s="15">
        <f>SUMIFS(Data!$G$3:$G$472,Data!$B$3:$B$472,'Analysis-2.3'!$A159)</f>
        <v>0</v>
      </c>
      <c r="F158" s="15">
        <f t="shared" si="2"/>
        <v>1569.9599999999998</v>
      </c>
      <c r="G158" s="24"/>
    </row>
    <row r="159" spans="1:7" ht="15.75" x14ac:dyDescent="0.2">
      <c r="A159" s="14" t="s">
        <v>349</v>
      </c>
      <c r="B159" s="15">
        <f>SUMIFS(Data!$D$3:$D$472,Data!$B$3:$B$472,'Analysis-2.3'!$A160)</f>
        <v>0</v>
      </c>
      <c r="C159" s="15">
        <f>SUMIFS(Data!$E$3:$E$472,Data!$B$3:$B$472,'Analysis-2.3'!$A160)</f>
        <v>875.59</v>
      </c>
      <c r="D159" s="15">
        <f>SUMIFS(Data!$F$3:$F$472,Data!$B$3:$B$472,'Analysis-2.3'!$A160)</f>
        <v>694.84999999999991</v>
      </c>
      <c r="E159" s="15">
        <f>SUMIFS(Data!$G$3:$G$472,Data!$B$3:$B$472,'Analysis-2.3'!$A160)</f>
        <v>0</v>
      </c>
      <c r="F159" s="15">
        <f t="shared" si="2"/>
        <v>1570.44</v>
      </c>
      <c r="G159" s="24"/>
    </row>
    <row r="160" spans="1:7" ht="15.75" x14ac:dyDescent="0.2">
      <c r="A160" s="14" t="s">
        <v>359</v>
      </c>
      <c r="B160" s="15">
        <f>SUMIFS(Data!$D$3:$D$472,Data!$B$3:$B$472,'Analysis-2.3'!$A164)</f>
        <v>0</v>
      </c>
      <c r="C160" s="15">
        <f>SUMIFS(Data!$E$3:$E$472,Data!$B$3:$B$472,'Analysis-2.3'!$A164)</f>
        <v>22.16</v>
      </c>
      <c r="D160" s="15">
        <f>SUMIFS(Data!$F$3:$F$472,Data!$B$3:$B$472,'Analysis-2.3'!$A164)</f>
        <v>1566.32</v>
      </c>
      <c r="E160" s="15">
        <f>SUMIFS(Data!$G$3:$G$472,Data!$B$3:$B$472,'Analysis-2.3'!$A164)</f>
        <v>6.89</v>
      </c>
      <c r="F160" s="15">
        <f t="shared" si="2"/>
        <v>1595.3700000000001</v>
      </c>
      <c r="G160" s="24"/>
    </row>
    <row r="161" spans="1:7" ht="15.75" x14ac:dyDescent="0.2">
      <c r="A161" s="14" t="s">
        <v>360</v>
      </c>
      <c r="B161" s="15">
        <f>SUMIFS(Data!$D$3:$D$472,Data!$B$3:$B$472,'Analysis-2.3'!$A165)</f>
        <v>0</v>
      </c>
      <c r="C161" s="15">
        <f>SUMIFS(Data!$E$3:$E$472,Data!$B$3:$B$472,'Analysis-2.3'!$A165)</f>
        <v>1268.3499999999999</v>
      </c>
      <c r="D161" s="15">
        <f>SUMIFS(Data!$F$3:$F$472,Data!$B$3:$B$472,'Analysis-2.3'!$A165)</f>
        <v>391.21</v>
      </c>
      <c r="E161" s="15">
        <f>SUMIFS(Data!$G$3:$G$472,Data!$B$3:$B$472,'Analysis-2.3'!$A165)</f>
        <v>6.54</v>
      </c>
      <c r="F161" s="15">
        <f t="shared" si="2"/>
        <v>1666.1</v>
      </c>
      <c r="G161" s="24"/>
    </row>
    <row r="162" spans="1:7" ht="15.75" x14ac:dyDescent="0.2">
      <c r="A162" s="14" t="s">
        <v>362</v>
      </c>
      <c r="B162" s="15">
        <f>SUMIFS(Data!$D$3:$D$472,Data!$B$3:$B$472,'Analysis-2.3'!$A166)</f>
        <v>0</v>
      </c>
      <c r="C162" s="15">
        <f>SUMIFS(Data!$E$3:$E$472,Data!$B$3:$B$472,'Analysis-2.3'!$A166)</f>
        <v>0</v>
      </c>
      <c r="D162" s="15">
        <f>SUMIFS(Data!$F$3:$F$472,Data!$B$3:$B$472,'Analysis-2.3'!$A166)</f>
        <v>5.84</v>
      </c>
      <c r="E162" s="15">
        <f>SUMIFS(Data!$G$3:$G$472,Data!$B$3:$B$472,'Analysis-2.3'!$A166)</f>
        <v>5.92</v>
      </c>
      <c r="F162" s="15">
        <f t="shared" si="2"/>
        <v>11.76</v>
      </c>
      <c r="G162" s="24"/>
    </row>
    <row r="163" spans="1:7" ht="15.75" x14ac:dyDescent="0.2">
      <c r="A163" s="14" t="s">
        <v>365</v>
      </c>
      <c r="B163" s="15">
        <f>SUMIFS(Data!$D$3:$D$472,Data!$B$3:$B$472,'Analysis-2.3'!$A167)</f>
        <v>0</v>
      </c>
      <c r="C163" s="15">
        <f>SUMIFS(Data!$E$3:$E$472,Data!$B$3:$B$472,'Analysis-2.3'!$A167)</f>
        <v>0</v>
      </c>
      <c r="D163" s="15">
        <f>SUMIFS(Data!$F$3:$F$472,Data!$B$3:$B$472,'Analysis-2.3'!$A167)</f>
        <v>5.78</v>
      </c>
      <c r="E163" s="15">
        <f>SUMIFS(Data!$G$3:$G$472,Data!$B$3:$B$472,'Analysis-2.3'!$A167)</f>
        <v>5.61</v>
      </c>
      <c r="F163" s="15">
        <f t="shared" si="2"/>
        <v>11.39</v>
      </c>
      <c r="G163" s="24"/>
    </row>
    <row r="164" spans="1:7" ht="15.75" x14ac:dyDescent="0.2">
      <c r="A164" s="14" t="s">
        <v>369</v>
      </c>
      <c r="B164" s="15">
        <f>SUMIFS(Data!$D$3:$D$472,Data!$B$3:$B$472,'Analysis-2.3'!$A169)</f>
        <v>0</v>
      </c>
      <c r="C164" s="15">
        <f>SUMIFS(Data!$E$3:$E$472,Data!$B$3:$B$472,'Analysis-2.3'!$A169)</f>
        <v>625.6</v>
      </c>
      <c r="D164" s="15">
        <f>SUMIFS(Data!$F$3:$F$472,Data!$B$3:$B$472,'Analysis-2.3'!$A169)</f>
        <v>1363.14</v>
      </c>
      <c r="E164" s="15">
        <f>SUMIFS(Data!$G$3:$G$472,Data!$B$3:$B$472,'Analysis-2.3'!$A169)</f>
        <v>5.31</v>
      </c>
      <c r="F164" s="15">
        <f t="shared" si="2"/>
        <v>1994.0500000000002</v>
      </c>
      <c r="G164" s="24"/>
    </row>
    <row r="165" spans="1:7" ht="15.75" x14ac:dyDescent="0.2">
      <c r="A165" s="14" t="s">
        <v>377</v>
      </c>
      <c r="B165" s="15">
        <f>SUMIFS(Data!$D$3:$D$472,Data!$B$3:$B$472,'Analysis-2.3'!$A174)</f>
        <v>0</v>
      </c>
      <c r="C165" s="15">
        <f>SUMIFS(Data!$E$3:$E$472,Data!$B$3:$B$472,'Analysis-2.3'!$A174)</f>
        <v>0</v>
      </c>
      <c r="D165" s="15">
        <f>SUMIFS(Data!$F$3:$F$472,Data!$B$3:$B$472,'Analysis-2.3'!$A174)</f>
        <v>2071.8200000000002</v>
      </c>
      <c r="E165" s="15">
        <f>SUMIFS(Data!$G$3:$G$472,Data!$B$3:$B$472,'Analysis-2.3'!$A174)</f>
        <v>4.08</v>
      </c>
      <c r="F165" s="15">
        <f t="shared" si="2"/>
        <v>2075.9</v>
      </c>
      <c r="G165" s="24"/>
    </row>
    <row r="166" spans="1:7" ht="15.75" x14ac:dyDescent="0.2">
      <c r="A166" s="14" t="s">
        <v>380</v>
      </c>
      <c r="B166" s="15">
        <f>SUMIFS(Data!$D$3:$D$472,Data!$B$3:$B$472,'Analysis-2.3'!$A176)</f>
        <v>0</v>
      </c>
      <c r="C166" s="15">
        <f>SUMIFS(Data!$E$3:$E$472,Data!$B$3:$B$472,'Analysis-2.3'!$A176)</f>
        <v>0</v>
      </c>
      <c r="D166" s="15">
        <f>SUMIFS(Data!$F$3:$F$472,Data!$B$3:$B$472,'Analysis-2.3'!$A176)</f>
        <v>3.89</v>
      </c>
      <c r="E166" s="15">
        <f>SUMIFS(Data!$G$3:$G$472,Data!$B$3:$B$472,'Analysis-2.3'!$A176)</f>
        <v>4.05</v>
      </c>
      <c r="F166" s="15">
        <f t="shared" si="2"/>
        <v>7.9399999999999995</v>
      </c>
      <c r="G166" s="24"/>
    </row>
    <row r="167" spans="1:7" ht="15.75" x14ac:dyDescent="0.2">
      <c r="A167" s="14" t="s">
        <v>391</v>
      </c>
      <c r="B167" s="15">
        <f>SUMIFS(Data!$D$3:$D$472,Data!$B$3:$B$472,'Analysis-2.3'!$A182)</f>
        <v>0</v>
      </c>
      <c r="C167" s="15">
        <f>SUMIFS(Data!$E$3:$E$472,Data!$B$3:$B$472,'Analysis-2.3'!$A182)</f>
        <v>2103.39</v>
      </c>
      <c r="D167" s="15">
        <f>SUMIFS(Data!$F$3:$F$472,Data!$B$3:$B$472,'Analysis-2.3'!$A182)</f>
        <v>0</v>
      </c>
      <c r="E167" s="15">
        <f>SUMIFS(Data!$G$3:$G$472,Data!$B$3:$B$472,'Analysis-2.3'!$A182)</f>
        <v>3.11</v>
      </c>
      <c r="F167" s="15">
        <f t="shared" si="2"/>
        <v>2106.5</v>
      </c>
      <c r="G167" s="24"/>
    </row>
    <row r="168" spans="1:7" ht="15.75" x14ac:dyDescent="0.2">
      <c r="A168" s="14" t="s">
        <v>392</v>
      </c>
      <c r="B168" s="15">
        <f>SUMIFS(Data!$D$3:$D$472,Data!$B$3:$B$472,'Analysis-2.3'!$A183)</f>
        <v>0</v>
      </c>
      <c r="C168" s="15">
        <f>SUMIFS(Data!$E$3:$E$472,Data!$B$3:$B$472,'Analysis-2.3'!$A183)</f>
        <v>19.329999999999998</v>
      </c>
      <c r="D168" s="15">
        <f>SUMIFS(Data!$F$3:$F$472,Data!$B$3:$B$472,'Analysis-2.3'!$A183)</f>
        <v>2349.75</v>
      </c>
      <c r="E168" s="15">
        <f>SUMIFS(Data!$G$3:$G$472,Data!$B$3:$B$472,'Analysis-2.3'!$A183)</f>
        <v>2.81</v>
      </c>
      <c r="F168" s="15">
        <f t="shared" si="2"/>
        <v>2371.89</v>
      </c>
      <c r="G168" s="24"/>
    </row>
    <row r="169" spans="1:7" ht="15.75" x14ac:dyDescent="0.2">
      <c r="A169" s="14" t="s">
        <v>394</v>
      </c>
      <c r="B169" s="15">
        <f>SUMIFS(Data!$D$3:$D$472,Data!$B$3:$B$472,'Analysis-2.3'!$A185)</f>
        <v>1285.1300000000001</v>
      </c>
      <c r="C169" s="15">
        <f>SUMIFS(Data!$E$3:$E$472,Data!$B$3:$B$472,'Analysis-2.3'!$A185)</f>
        <v>0</v>
      </c>
      <c r="D169" s="15">
        <f>SUMIFS(Data!$F$3:$F$472,Data!$B$3:$B$472,'Analysis-2.3'!$A185)</f>
        <v>1557.05</v>
      </c>
      <c r="E169" s="15">
        <f>SUMIFS(Data!$G$3:$G$472,Data!$B$3:$B$472,'Analysis-2.3'!$A185)</f>
        <v>2.5099999999999998</v>
      </c>
      <c r="F169" s="15">
        <f t="shared" si="2"/>
        <v>2844.6900000000005</v>
      </c>
      <c r="G169" s="24"/>
    </row>
    <row r="170" spans="1:7" ht="15.75" x14ac:dyDescent="0.2">
      <c r="A170" s="14" t="s">
        <v>399</v>
      </c>
      <c r="B170" s="15">
        <f>SUMIFS(Data!$D$3:$D$472,Data!$B$3:$B$472,'Analysis-2.3'!$A188)</f>
        <v>0</v>
      </c>
      <c r="C170" s="15">
        <f>SUMIFS(Data!$E$3:$E$472,Data!$B$3:$B$472,'Analysis-2.3'!$A188)</f>
        <v>2984</v>
      </c>
      <c r="D170" s="15">
        <f>SUMIFS(Data!$F$3:$F$472,Data!$B$3:$B$472,'Analysis-2.3'!$A188)</f>
        <v>0</v>
      </c>
      <c r="E170" s="15">
        <f>SUMIFS(Data!$G$3:$G$472,Data!$B$3:$B$472,'Analysis-2.3'!$A188)</f>
        <v>2.1800000000000002</v>
      </c>
      <c r="F170" s="15">
        <f t="shared" si="2"/>
        <v>2986.18</v>
      </c>
      <c r="G170" s="24"/>
    </row>
    <row r="171" spans="1:7" ht="15.75" x14ac:dyDescent="0.2">
      <c r="A171" s="14" t="s">
        <v>406</v>
      </c>
      <c r="B171" s="15">
        <f>SUMIFS(Data!$D$3:$D$472,Data!$B$3:$B$472,'Analysis-2.3'!$A192)</f>
        <v>0</v>
      </c>
      <c r="C171" s="15">
        <f>SUMIFS(Data!$E$3:$E$472,Data!$B$3:$B$472,'Analysis-2.3'!$A192)</f>
        <v>0</v>
      </c>
      <c r="D171" s="15">
        <f>SUMIFS(Data!$F$3:$F$472,Data!$B$3:$B$472,'Analysis-2.3'!$A192)</f>
        <v>1.92</v>
      </c>
      <c r="E171" s="15">
        <f>SUMIFS(Data!$G$3:$G$472,Data!$B$3:$B$472,'Analysis-2.3'!$A192)</f>
        <v>1.88</v>
      </c>
      <c r="F171" s="15">
        <f t="shared" si="2"/>
        <v>3.8</v>
      </c>
      <c r="G171" s="24"/>
    </row>
    <row r="172" spans="1:7" ht="15.75" x14ac:dyDescent="0.2">
      <c r="A172" s="14" t="s">
        <v>421</v>
      </c>
      <c r="B172" s="15">
        <f>SUMIFS(Data!$D$3:$D$472,Data!$B$3:$B$472,'Analysis-2.3'!$A198)</f>
        <v>0</v>
      </c>
      <c r="C172" s="15">
        <f>SUMIFS(Data!$E$3:$E$472,Data!$B$3:$B$472,'Analysis-2.3'!$A198)</f>
        <v>0</v>
      </c>
      <c r="D172" s="15">
        <f>SUMIFS(Data!$F$3:$F$472,Data!$B$3:$B$472,'Analysis-2.3'!$A198)</f>
        <v>3550.8</v>
      </c>
      <c r="E172" s="15">
        <f>SUMIFS(Data!$G$3:$G$472,Data!$B$3:$B$472,'Analysis-2.3'!$A198)</f>
        <v>1.56</v>
      </c>
      <c r="F172" s="15">
        <f t="shared" si="2"/>
        <v>3552.36</v>
      </c>
      <c r="G172" s="24"/>
    </row>
    <row r="173" spans="1:7" ht="15.75" x14ac:dyDescent="0.2">
      <c r="A173" s="14" t="s">
        <v>423</v>
      </c>
      <c r="B173" s="15">
        <f>SUMIFS(Data!$D$3:$D$472,Data!$B$3:$B$472,'Analysis-2.3'!$A199)</f>
        <v>0</v>
      </c>
      <c r="C173" s="15">
        <f>SUMIFS(Data!$E$3:$E$472,Data!$B$3:$B$472,'Analysis-2.3'!$A199)</f>
        <v>0</v>
      </c>
      <c r="D173" s="15">
        <f>SUMIFS(Data!$F$3:$F$472,Data!$B$3:$B$472,'Analysis-2.3'!$A199)</f>
        <v>1.37</v>
      </c>
      <c r="E173" s="15">
        <f>SUMIFS(Data!$G$3:$G$472,Data!$B$3:$B$472,'Analysis-2.3'!$A199)</f>
        <v>1.25</v>
      </c>
      <c r="F173" s="15">
        <f t="shared" si="2"/>
        <v>2.62</v>
      </c>
      <c r="G173" s="24"/>
    </row>
    <row r="174" spans="1:7" ht="15.75" x14ac:dyDescent="0.2">
      <c r="A174" s="14" t="s">
        <v>428</v>
      </c>
      <c r="B174" s="15">
        <f>SUMIFS(Data!$D$3:$D$472,Data!$B$3:$B$472,'Analysis-2.3'!$A202)</f>
        <v>2505.15</v>
      </c>
      <c r="C174" s="15">
        <f>SUMIFS(Data!$E$3:$E$472,Data!$B$3:$B$472,'Analysis-2.3'!$A202)</f>
        <v>385.44</v>
      </c>
      <c r="D174" s="15">
        <f>SUMIFS(Data!$F$3:$F$472,Data!$B$3:$B$472,'Analysis-2.3'!$A202)</f>
        <v>723.58</v>
      </c>
      <c r="E174" s="15">
        <f>SUMIFS(Data!$G$3:$G$472,Data!$B$3:$B$472,'Analysis-2.3'!$A202)</f>
        <v>1.24</v>
      </c>
      <c r="F174" s="15">
        <f t="shared" si="2"/>
        <v>3615.41</v>
      </c>
      <c r="G174" s="24"/>
    </row>
    <row r="175" spans="1:7" ht="15.75" x14ac:dyDescent="0.2">
      <c r="A175" s="14" t="s">
        <v>429</v>
      </c>
      <c r="B175" s="15">
        <f>SUMIFS(Data!$D$3:$D$472,Data!$B$3:$B$472,'Analysis-2.3'!$A203)</f>
        <v>2235.1999999999998</v>
      </c>
      <c r="C175" s="15">
        <f>SUMIFS(Data!$E$3:$E$472,Data!$B$3:$B$472,'Analysis-2.3'!$A203)</f>
        <v>419.45</v>
      </c>
      <c r="D175" s="15">
        <f>SUMIFS(Data!$F$3:$F$472,Data!$B$3:$B$472,'Analysis-2.3'!$A203)</f>
        <v>2263.12</v>
      </c>
      <c r="E175" s="15">
        <f>SUMIFS(Data!$G$3:$G$472,Data!$B$3:$B$472,'Analysis-2.3'!$A203)</f>
        <v>1</v>
      </c>
      <c r="F175" s="15">
        <f t="shared" si="2"/>
        <v>4918.7699999999995</v>
      </c>
      <c r="G175" s="24"/>
    </row>
    <row r="176" spans="1:7" ht="15.75" x14ac:dyDescent="0.2">
      <c r="A176" s="14" t="s">
        <v>438</v>
      </c>
      <c r="B176" s="15">
        <f>SUMIFS(Data!$D$3:$D$472,Data!$B$3:$B$472,'Analysis-2.3'!$A209)</f>
        <v>0</v>
      </c>
      <c r="C176" s="15">
        <f>SUMIFS(Data!$E$3:$E$472,Data!$B$3:$B$472,'Analysis-2.3'!$A209)</f>
        <v>0</v>
      </c>
      <c r="D176" s="15">
        <f>SUMIFS(Data!$F$3:$F$472,Data!$B$3:$B$472,'Analysis-2.3'!$A209)</f>
        <v>0.83</v>
      </c>
      <c r="E176" s="15">
        <f>SUMIFS(Data!$G$3:$G$472,Data!$B$3:$B$472,'Analysis-2.3'!$A209)</f>
        <v>0.77</v>
      </c>
      <c r="F176" s="15">
        <f t="shared" si="2"/>
        <v>1.6</v>
      </c>
      <c r="G176" s="24"/>
    </row>
    <row r="177" spans="1:11" ht="15.75" x14ac:dyDescent="0.2">
      <c r="A177" s="14" t="s">
        <v>439</v>
      </c>
      <c r="B177" s="15">
        <f>SUMIFS(Data!$D$3:$D$472,Data!$B$3:$B$472,'Analysis-2.3'!$A210)</f>
        <v>0</v>
      </c>
      <c r="C177" s="15">
        <f>SUMIFS(Data!$E$3:$E$472,Data!$B$3:$B$472,'Analysis-2.3'!$A210)</f>
        <v>0</v>
      </c>
      <c r="D177" s="15">
        <f>SUMIFS(Data!$F$3:$F$472,Data!$B$3:$B$472,'Analysis-2.3'!$A210)</f>
        <v>0.65</v>
      </c>
      <c r="E177" s="15">
        <f>SUMIFS(Data!$G$3:$G$472,Data!$B$3:$B$472,'Analysis-2.3'!$A210)</f>
        <v>0.77</v>
      </c>
      <c r="F177" s="15">
        <f t="shared" si="2"/>
        <v>1.42</v>
      </c>
      <c r="G177" s="24"/>
    </row>
    <row r="178" spans="1:11" ht="15.75" x14ac:dyDescent="0.2">
      <c r="A178" s="14" t="s">
        <v>448</v>
      </c>
      <c r="B178" s="15">
        <f>SUMIFS(Data!$D$3:$D$472,Data!$B$3:$B$472,'Analysis-2.3'!$A216)</f>
        <v>6208.44</v>
      </c>
      <c r="C178" s="15">
        <f>SUMIFS(Data!$E$3:$E$472,Data!$B$3:$B$472,'Analysis-2.3'!$A216)</f>
        <v>0</v>
      </c>
      <c r="D178" s="15">
        <f>SUMIFS(Data!$F$3:$F$472,Data!$B$3:$B$472,'Analysis-2.3'!$A216)</f>
        <v>0</v>
      </c>
      <c r="E178" s="15">
        <f>SUMIFS(Data!$G$3:$G$472,Data!$B$3:$B$472,'Analysis-2.3'!$A216)</f>
        <v>0.62</v>
      </c>
      <c r="F178" s="15">
        <f t="shared" si="2"/>
        <v>6209.0599999999995</v>
      </c>
      <c r="G178" s="24"/>
    </row>
    <row r="179" spans="1:11" ht="15.75" x14ac:dyDescent="0.2">
      <c r="A179" s="14" t="s">
        <v>449</v>
      </c>
      <c r="B179" s="15">
        <f>SUMIFS(Data!$D$3:$D$472,Data!$B$3:$B$472,'Analysis-2.3'!$A217)</f>
        <v>0</v>
      </c>
      <c r="C179" s="15">
        <f>SUMIFS(Data!$E$3:$E$472,Data!$B$3:$B$472,'Analysis-2.3'!$A217)</f>
        <v>37.67</v>
      </c>
      <c r="D179" s="15">
        <f>SUMIFS(Data!$F$3:$F$472,Data!$B$3:$B$472,'Analysis-2.3'!$A217)</f>
        <v>6815.38</v>
      </c>
      <c r="E179" s="15">
        <f>SUMIFS(Data!$G$3:$G$472,Data!$B$3:$B$472,'Analysis-2.3'!$A217)</f>
        <v>0.31</v>
      </c>
      <c r="F179" s="15">
        <f t="shared" si="2"/>
        <v>6853.3600000000006</v>
      </c>
      <c r="G179" s="24"/>
      <c r="K179" s="46"/>
    </row>
    <row r="180" spans="1:11" ht="15.75" x14ac:dyDescent="0.2">
      <c r="A180" s="14" t="s">
        <v>466</v>
      </c>
      <c r="B180" s="15">
        <f>SUMIFS(Data!$D$3:$D$472,Data!$B$3:$B$472,'Analysis-2.3'!$A226)</f>
        <v>0</v>
      </c>
      <c r="C180" s="15">
        <f>SUMIFS(Data!$E$3:$E$472,Data!$B$3:$B$472,'Analysis-2.3'!$A226)</f>
        <v>0</v>
      </c>
      <c r="D180" s="15">
        <f>SUMIFS(Data!$F$3:$F$472,Data!$B$3:$B$472,'Analysis-2.3'!$A226)</f>
        <v>0.28999999999999998</v>
      </c>
      <c r="E180" s="15">
        <f>SUMIFS(Data!$G$3:$G$472,Data!$B$3:$B$472,'Analysis-2.3'!$A226)</f>
        <v>0.31</v>
      </c>
      <c r="F180" s="15">
        <f t="shared" si="2"/>
        <v>0.6</v>
      </c>
      <c r="G180" s="24"/>
    </row>
    <row r="181" spans="1:11" ht="15.75" x14ac:dyDescent="0.2">
      <c r="A181" s="14" t="s">
        <v>468</v>
      </c>
      <c r="B181" s="15">
        <f>SUMIFS(Data!$D$3:$D$472,Data!$B$3:$B$472,'Analysis-2.3'!$A227)</f>
        <v>0</v>
      </c>
      <c r="C181" s="15">
        <f>SUMIFS(Data!$E$3:$E$472,Data!$B$3:$B$472,'Analysis-2.3'!$A227)</f>
        <v>0</v>
      </c>
      <c r="D181" s="15">
        <f>SUMIFS(Data!$F$3:$F$472,Data!$B$3:$B$472,'Analysis-2.3'!$A227)</f>
        <v>0.54</v>
      </c>
      <c r="E181" s="15">
        <f>SUMIFS(Data!$G$3:$G$472,Data!$B$3:$B$472,'Analysis-2.3'!$A227)</f>
        <v>0</v>
      </c>
      <c r="F181" s="15">
        <f t="shared" si="2"/>
        <v>0.54</v>
      </c>
      <c r="G181" s="24"/>
      <c r="I181" s="46"/>
    </row>
    <row r="182" spans="1:11" x14ac:dyDescent="0.2">
      <c r="A182" s="18">
        <f>COUNTA(A2:A181)</f>
        <v>180</v>
      </c>
      <c r="B182" s="18">
        <f>SUM(B2:B181)</f>
        <v>15774.059999999998</v>
      </c>
      <c r="C182" s="18">
        <f>SUM(C2:C181)</f>
        <v>22714.639999999999</v>
      </c>
      <c r="D182" s="18">
        <f>SUM(D2:D181)</f>
        <v>77283.259999999966</v>
      </c>
      <c r="E182" s="18">
        <f>SUM(E2:E181)</f>
        <v>1593.8499999999995</v>
      </c>
      <c r="F182" s="18">
        <f>SUM(F2:F181)</f>
        <v>117365.81000000003</v>
      </c>
      <c r="G182" s="48"/>
    </row>
  </sheetData>
  <mergeCells count="1">
    <mergeCell ref="H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A2C1-A4EA-4618-9D57-3DED94F2AA5A}">
  <dimension ref="A1:M229"/>
  <sheetViews>
    <sheetView zoomScale="118" zoomScaleNormal="118" workbookViewId="0">
      <selection sqref="A1:H1"/>
    </sheetView>
  </sheetViews>
  <sheetFormatPr defaultRowHeight="12.75" x14ac:dyDescent="0.2"/>
  <cols>
    <col min="1" max="1" width="21.5703125" customWidth="1"/>
    <col min="2" max="3" width="21.85546875" customWidth="1"/>
    <col min="4" max="4" width="21.140625" customWidth="1"/>
    <col min="5" max="5" width="22" customWidth="1"/>
    <col min="6" max="6" width="22.42578125" customWidth="1"/>
    <col min="7" max="9" width="13.42578125" customWidth="1"/>
    <col min="10" max="10" width="13" customWidth="1"/>
    <col min="11" max="11" width="27.7109375" customWidth="1"/>
    <col min="12" max="12" width="21.28515625" customWidth="1"/>
    <col min="13" max="13" width="13" customWidth="1"/>
  </cols>
  <sheetData>
    <row r="1" spans="1:13" ht="15.75" x14ac:dyDescent="0.2">
      <c r="A1" s="111" t="s">
        <v>17</v>
      </c>
      <c r="B1" s="111" t="s">
        <v>19</v>
      </c>
      <c r="C1" s="111" t="s">
        <v>20</v>
      </c>
      <c r="D1" s="111" t="s">
        <v>21</v>
      </c>
      <c r="E1" s="111" t="s">
        <v>22</v>
      </c>
      <c r="F1" s="116" t="s">
        <v>484</v>
      </c>
      <c r="G1" s="111" t="s">
        <v>469</v>
      </c>
      <c r="H1" s="111" t="s">
        <v>477</v>
      </c>
      <c r="I1" s="16"/>
      <c r="J1" s="78" t="s">
        <v>510</v>
      </c>
      <c r="K1" s="16" t="s">
        <v>474</v>
      </c>
      <c r="L1" s="21" t="s">
        <v>475</v>
      </c>
      <c r="M1" s="21" t="s">
        <v>476</v>
      </c>
    </row>
    <row r="2" spans="1:13" ht="15.75" x14ac:dyDescent="0.2">
      <c r="A2" s="14" t="s">
        <v>23</v>
      </c>
      <c r="B2" s="15">
        <f>SUMIFS(Data!$D$3:$D$472,Data!$B$3:$B$472,'Analysis-2.3'!$A2)</f>
        <v>0</v>
      </c>
      <c r="C2" s="15">
        <f>SUMIFS(Data!$E$3:$E$472,Data!$B$3:$B$472,'Analysis-2.3'!$A2)</f>
        <v>0.19</v>
      </c>
      <c r="D2" s="15">
        <f>SUMIFS(Data!$F$3:$F$472,Data!$B$3:$B$472,'Analysis-2.3'!$A2)</f>
        <v>24.050000000000004</v>
      </c>
      <c r="E2" s="15">
        <f>SUMIFS(Data!$G$3:$G$472,Data!$B$3:$B$472,'Analysis-2.3'!$A2)</f>
        <v>0</v>
      </c>
      <c r="F2" s="15">
        <f>SUM(B2:E2)</f>
        <v>24.240000000000006</v>
      </c>
      <c r="G2" s="15" t="str">
        <f>IF(F2&lt;100,"100 USD",IF(F2&lt;200,"100-200 USD",IF(F2&lt;500,"200-500 USD",IF(F2&gt;500,"500 USD"))))</f>
        <v>100 USD</v>
      </c>
      <c r="H2" s="15" t="b">
        <f>IF(B2=0,IF(C2=0,IF(D2=0,IF(E2&gt;0,"True","False"))))</f>
        <v>0</v>
      </c>
      <c r="I2" s="15"/>
      <c r="J2" s="15" t="s">
        <v>470</v>
      </c>
      <c r="K2" s="52">
        <f>COUNTIFS($G$2:$G$228,$J2)</f>
        <v>92</v>
      </c>
      <c r="L2" s="22">
        <f>SUMIFS($F$2:$F$228,$G$2:$G$228,$J2)</f>
        <v>2048.36</v>
      </c>
      <c r="M2" s="23">
        <f>L2/$L$6</f>
        <v>1.6000942389858185E-2</v>
      </c>
    </row>
    <row r="3" spans="1:13" ht="15.75" x14ac:dyDescent="0.2">
      <c r="A3" s="14" t="s">
        <v>27</v>
      </c>
      <c r="B3" s="15">
        <f>SUMIFS(Data!$D$3:$D$472,Data!$B$3:$B$472,'Analysis-2.3'!$A3)</f>
        <v>0</v>
      </c>
      <c r="C3" s="15">
        <f>SUMIFS(Data!$E$3:$E$472,Data!$B$3:$B$472,'Analysis-2.3'!$A3)</f>
        <v>0</v>
      </c>
      <c r="D3" s="15">
        <f>SUMIFS(Data!$F$3:$F$472,Data!$B$3:$B$472,'Analysis-2.3'!$A3)</f>
        <v>32.46</v>
      </c>
      <c r="E3" s="15">
        <f>SUMIFS(Data!$G$3:$G$472,Data!$B$3:$B$472,'Analysis-2.3'!$A3)</f>
        <v>0</v>
      </c>
      <c r="F3" s="15">
        <f t="shared" ref="F3:F66" si="0">SUM(B3:E3)</f>
        <v>32.46</v>
      </c>
      <c r="G3" s="15" t="str">
        <f t="shared" ref="G3:G66" si="1">IF(F3&lt;100,"100 USD",IF(F3&lt;200,"100-200 USD",IF(F3&lt;500,"200-500 USD",IF(F3&gt;500,"500 USD"))))</f>
        <v>100 USD</v>
      </c>
      <c r="H3" s="15" t="b">
        <f t="shared" ref="H3:H66" si="2">IF(B3=0,IF(C3=0,IF(D3=0,IF(E3&gt;0,"True","False"))))</f>
        <v>0</v>
      </c>
      <c r="I3" s="15"/>
      <c r="J3" s="15" t="s">
        <v>471</v>
      </c>
      <c r="K3" s="17">
        <f>COUNTIFS($G$2:$G$228,$J3)</f>
        <v>65</v>
      </c>
      <c r="L3" s="58">
        <f>SUMIFS($F$2:$F$228,$G$2:$G$228,$J3)</f>
        <v>106659.86</v>
      </c>
      <c r="M3" s="57">
        <f>L3/$L$6</f>
        <v>0.8331827780128197</v>
      </c>
    </row>
    <row r="4" spans="1:13" ht="15.75" x14ac:dyDescent="0.2">
      <c r="A4" s="14" t="s">
        <v>29</v>
      </c>
      <c r="B4" s="15">
        <f>SUMIFS(Data!$D$3:$D$472,Data!$B$3:$B$472,'Analysis-2.3'!$A4)</f>
        <v>16.13</v>
      </c>
      <c r="C4" s="15">
        <f>SUMIFS(Data!$E$3:$E$472,Data!$B$3:$B$472,'Analysis-2.3'!$A4)</f>
        <v>0</v>
      </c>
      <c r="D4" s="15">
        <f>SUMIFS(Data!$F$3:$F$472,Data!$B$3:$B$472,'Analysis-2.3'!$A4)</f>
        <v>28.02</v>
      </c>
      <c r="E4" s="15">
        <f>SUMIFS(Data!$G$3:$G$472,Data!$B$3:$B$472,'Analysis-2.3'!$A4)</f>
        <v>0</v>
      </c>
      <c r="F4" s="15">
        <f t="shared" si="0"/>
        <v>44.15</v>
      </c>
      <c r="G4" s="15" t="str">
        <f t="shared" si="1"/>
        <v>100 USD</v>
      </c>
      <c r="H4" s="15" t="b">
        <f t="shared" si="2"/>
        <v>0</v>
      </c>
      <c r="I4" s="15"/>
      <c r="J4" s="15" t="s">
        <v>472</v>
      </c>
      <c r="K4" s="17">
        <f>COUNTIFS($G$2:$G$228,$J4)</f>
        <v>44</v>
      </c>
      <c r="L4" s="22">
        <f>SUMIFS($F$2:$F$228,$G$2:$G$228,$J4)</f>
        <v>15643.000000000004</v>
      </c>
      <c r="M4" s="23">
        <f>L4/$L$6</f>
        <v>0.12219665576585739</v>
      </c>
    </row>
    <row r="5" spans="1:13" ht="15.75" x14ac:dyDescent="0.2">
      <c r="A5" s="14" t="s">
        <v>35</v>
      </c>
      <c r="B5" s="15">
        <f>SUMIFS(Data!$D$3:$D$472,Data!$B$3:$B$472,'Analysis-2.3'!$A5)</f>
        <v>0</v>
      </c>
      <c r="C5" s="15">
        <f>SUMIFS(Data!$E$3:$E$472,Data!$B$3:$B$472,'Analysis-2.3'!$A5)</f>
        <v>0</v>
      </c>
      <c r="D5" s="15">
        <f>SUMIFS(Data!$F$3:$F$472,Data!$B$3:$B$472,'Analysis-2.3'!$A5)</f>
        <v>31.65</v>
      </c>
      <c r="E5" s="15">
        <f>SUMIFS(Data!$G$3:$G$472,Data!$B$3:$B$472,'Analysis-2.3'!$A5)</f>
        <v>0</v>
      </c>
      <c r="F5" s="15">
        <f t="shared" si="0"/>
        <v>31.65</v>
      </c>
      <c r="G5" s="15" t="str">
        <f t="shared" si="1"/>
        <v>100 USD</v>
      </c>
      <c r="H5" s="15" t="b">
        <f t="shared" si="2"/>
        <v>0</v>
      </c>
      <c r="I5" s="15"/>
      <c r="J5" s="15" t="s">
        <v>473</v>
      </c>
      <c r="K5" s="17">
        <f>COUNTIFS($G$2:$G$228,$J5)</f>
        <v>26</v>
      </c>
      <c r="L5" s="22">
        <f>SUMIFS($F$2:$F$228,$G$2:$G$228,$J5)</f>
        <v>3663.7399999999989</v>
      </c>
      <c r="M5" s="23">
        <f>L5/$L$6</f>
        <v>2.8619623831464689E-2</v>
      </c>
    </row>
    <row r="6" spans="1:13" ht="15.75" x14ac:dyDescent="0.2">
      <c r="A6" s="14" t="s">
        <v>39</v>
      </c>
      <c r="B6" s="15">
        <f>SUMIFS(Data!$D$3:$D$472,Data!$B$3:$B$472,'Analysis-2.3'!$A6)</f>
        <v>0</v>
      </c>
      <c r="C6" s="15">
        <f>SUMIFS(Data!$E$3:$E$472,Data!$B$3:$B$472,'Analysis-2.3'!$A6)</f>
        <v>0</v>
      </c>
      <c r="D6" s="15">
        <f>SUMIFS(Data!$F$3:$F$472,Data!$B$3:$B$472,'Analysis-2.3'!$A6)</f>
        <v>8.91</v>
      </c>
      <c r="E6" s="15">
        <f>SUMIFS(Data!$G$3:$G$472,Data!$B$3:$B$472,'Analysis-2.3'!$A6)</f>
        <v>0</v>
      </c>
      <c r="F6" s="15">
        <f t="shared" si="0"/>
        <v>8.91</v>
      </c>
      <c r="G6" s="15" t="str">
        <f t="shared" si="1"/>
        <v>100 USD</v>
      </c>
      <c r="H6" s="15" t="b">
        <f t="shared" si="2"/>
        <v>0</v>
      </c>
      <c r="I6" s="24"/>
      <c r="J6" s="53" t="s">
        <v>479</v>
      </c>
      <c r="K6" s="54">
        <f>SUM(K2:K5)</f>
        <v>227</v>
      </c>
      <c r="L6" s="55">
        <f>SUM(L2:L5)</f>
        <v>128014.96</v>
      </c>
      <c r="M6" s="56">
        <f>SUM(M2:M5)</f>
        <v>0.99999999999999989</v>
      </c>
    </row>
    <row r="7" spans="1:13" ht="15.75" x14ac:dyDescent="0.2">
      <c r="A7" s="14" t="s">
        <v>41</v>
      </c>
      <c r="B7" s="15">
        <f>SUMIFS(Data!$D$3:$D$472,Data!$B$3:$B$472,'Analysis-2.3'!$A7)</f>
        <v>0</v>
      </c>
      <c r="C7" s="15">
        <f>SUMIFS(Data!$E$3:$E$472,Data!$B$3:$B$472,'Analysis-2.3'!$A7)</f>
        <v>20.240000000000002</v>
      </c>
      <c r="D7" s="15">
        <f>SUMIFS(Data!$F$3:$F$472,Data!$B$3:$B$472,'Analysis-2.3'!$A7)</f>
        <v>0</v>
      </c>
      <c r="E7" s="15">
        <f>SUMIFS(Data!$G$3:$G$472,Data!$B$3:$B$472,'Analysis-2.3'!$A7)</f>
        <v>0</v>
      </c>
      <c r="F7" s="15">
        <f t="shared" si="0"/>
        <v>20.240000000000002</v>
      </c>
      <c r="G7" s="15" t="str">
        <f t="shared" si="1"/>
        <v>100 USD</v>
      </c>
      <c r="H7" s="15" t="b">
        <f t="shared" si="2"/>
        <v>0</v>
      </c>
      <c r="I7" s="24"/>
    </row>
    <row r="8" spans="1:13" ht="15.75" x14ac:dyDescent="0.25">
      <c r="A8" s="14" t="s">
        <v>43</v>
      </c>
      <c r="B8" s="15">
        <f>SUMIFS(Data!$D$3:$D$472,Data!$B$3:$B$472,'Analysis-2.3'!$A8)</f>
        <v>0</v>
      </c>
      <c r="C8" s="15">
        <f>SUMIFS(Data!$E$3:$E$472,Data!$B$3:$B$472,'Analysis-2.3'!$A8)</f>
        <v>11.36</v>
      </c>
      <c r="D8" s="15">
        <f>SUMIFS(Data!$F$3:$F$472,Data!$B$3:$B$472,'Analysis-2.3'!$A8)</f>
        <v>11.26</v>
      </c>
      <c r="E8" s="15">
        <f>SUMIFS(Data!$G$3:$G$472,Data!$B$3:$B$472,'Analysis-2.3'!$A8)</f>
        <v>0</v>
      </c>
      <c r="F8" s="15">
        <f t="shared" si="0"/>
        <v>22.619999999999997</v>
      </c>
      <c r="G8" s="15" t="str">
        <f>IF(F8&lt;100,"100 USD",IF(F8&lt;200,"100-200 USD",IF(F8&lt;500,"200-500 USD",IF(F8&gt;500,"500 USD"))))</f>
        <v>100 USD</v>
      </c>
      <c r="H8" s="15" t="b">
        <f t="shared" si="2"/>
        <v>0</v>
      </c>
      <c r="I8" s="24"/>
      <c r="J8" s="106"/>
      <c r="K8" s="106"/>
    </row>
    <row r="9" spans="1:13" ht="15.75" x14ac:dyDescent="0.2">
      <c r="A9" s="14" t="s">
        <v>46</v>
      </c>
      <c r="B9" s="15">
        <f>SUMIFS(Data!$D$3:$D$472,Data!$B$3:$B$472,'Analysis-2.3'!$A9)</f>
        <v>0</v>
      </c>
      <c r="C9" s="15">
        <f>SUMIFS(Data!$E$3:$E$472,Data!$B$3:$B$472,'Analysis-2.3'!$A9)</f>
        <v>0</v>
      </c>
      <c r="D9" s="15">
        <f>SUMIFS(Data!$F$3:$F$472,Data!$B$3:$B$472,'Analysis-2.3'!$A9)</f>
        <v>26.54</v>
      </c>
      <c r="E9" s="15">
        <f>SUMIFS(Data!$G$3:$G$472,Data!$B$3:$B$472,'Analysis-2.3'!$A9)</f>
        <v>0</v>
      </c>
      <c r="F9" s="15">
        <f t="shared" si="0"/>
        <v>26.54</v>
      </c>
      <c r="G9" s="15" t="str">
        <f t="shared" si="1"/>
        <v>100 USD</v>
      </c>
      <c r="H9" s="15" t="b">
        <f t="shared" si="2"/>
        <v>0</v>
      </c>
      <c r="I9" s="24"/>
      <c r="J9" s="39"/>
      <c r="K9" s="34"/>
    </row>
    <row r="10" spans="1:13" ht="15.75" x14ac:dyDescent="0.2">
      <c r="A10" s="14" t="s">
        <v>51</v>
      </c>
      <c r="B10" s="15">
        <f>SUMIFS(Data!$D$3:$D$472,Data!$B$3:$B$472,'Analysis-2.3'!$A10)</f>
        <v>0</v>
      </c>
      <c r="C10" s="15">
        <f>SUMIFS(Data!$E$3:$E$472,Data!$B$3:$B$472,'Analysis-2.3'!$A10)</f>
        <v>0</v>
      </c>
      <c r="D10" s="15">
        <f>SUMIFS(Data!$F$3:$F$472,Data!$B$3:$B$472,'Analysis-2.3'!$A10)</f>
        <v>31.07</v>
      </c>
      <c r="E10" s="15">
        <f>SUMIFS(Data!$G$3:$G$472,Data!$B$3:$B$472,'Analysis-2.3'!$A10)</f>
        <v>0</v>
      </c>
      <c r="F10" s="15">
        <f t="shared" si="0"/>
        <v>31.07</v>
      </c>
      <c r="G10" s="15" t="str">
        <f t="shared" si="1"/>
        <v>100 USD</v>
      </c>
      <c r="H10" s="15" t="b">
        <f t="shared" si="2"/>
        <v>0</v>
      </c>
      <c r="I10" s="24"/>
    </row>
    <row r="11" spans="1:13" ht="15.75" x14ac:dyDescent="0.2">
      <c r="A11" s="14" t="s">
        <v>54</v>
      </c>
      <c r="B11" s="15">
        <f>SUMIFS(Data!$D$3:$D$472,Data!$B$3:$B$472,'Analysis-2.3'!$A11)</f>
        <v>0</v>
      </c>
      <c r="C11" s="15">
        <f>SUMIFS(Data!$E$3:$E$472,Data!$B$3:$B$472,'Analysis-2.3'!$A11)</f>
        <v>0</v>
      </c>
      <c r="D11" s="15">
        <f>SUMIFS(Data!$F$3:$F$472,Data!$B$3:$B$472,'Analysis-2.3'!$A11)</f>
        <v>31.259999999999998</v>
      </c>
      <c r="E11" s="15">
        <f>SUMIFS(Data!$G$3:$G$472,Data!$B$3:$B$472,'Analysis-2.3'!$A11)</f>
        <v>0</v>
      </c>
      <c r="F11" s="15">
        <f t="shared" si="0"/>
        <v>31.259999999999998</v>
      </c>
      <c r="G11" s="15" t="str">
        <f t="shared" si="1"/>
        <v>100 USD</v>
      </c>
      <c r="H11" s="15" t="b">
        <f t="shared" si="2"/>
        <v>0</v>
      </c>
      <c r="I11" s="24"/>
    </row>
    <row r="12" spans="1:13" ht="15.75" x14ac:dyDescent="0.2">
      <c r="A12" s="14" t="s">
        <v>59</v>
      </c>
      <c r="B12" s="15">
        <f>SUMIFS(Data!$D$3:$D$472,Data!$B$3:$B$472,'Analysis-2.3'!$A12)</f>
        <v>0</v>
      </c>
      <c r="C12" s="15">
        <f>SUMIFS(Data!$E$3:$E$472,Data!$B$3:$B$472,'Analysis-2.3'!$A12)</f>
        <v>19.07</v>
      </c>
      <c r="D12" s="15">
        <f>SUMIFS(Data!$F$3:$F$472,Data!$B$3:$B$472,'Analysis-2.3'!$A12)</f>
        <v>19.670000000000002</v>
      </c>
      <c r="E12" s="15">
        <f>SUMIFS(Data!$G$3:$G$472,Data!$B$3:$B$472,'Analysis-2.3'!$A12)</f>
        <v>0</v>
      </c>
      <c r="F12" s="15">
        <f t="shared" si="0"/>
        <v>38.74</v>
      </c>
      <c r="G12" s="15" t="str">
        <f t="shared" si="1"/>
        <v>100 USD</v>
      </c>
      <c r="H12" s="15" t="b">
        <f t="shared" si="2"/>
        <v>0</v>
      </c>
      <c r="I12" s="24"/>
    </row>
    <row r="13" spans="1:13" ht="15.75" x14ac:dyDescent="0.2">
      <c r="A13" s="14" t="s">
        <v>60</v>
      </c>
      <c r="B13" s="15">
        <f>SUMIFS(Data!$D$3:$D$472,Data!$B$3:$B$472,'Analysis-2.3'!$A13)</f>
        <v>21.42</v>
      </c>
      <c r="C13" s="15">
        <f>SUMIFS(Data!$E$3:$E$472,Data!$B$3:$B$472,'Analysis-2.3'!$A13)</f>
        <v>20.98</v>
      </c>
      <c r="D13" s="15">
        <f>SUMIFS(Data!$F$3:$F$472,Data!$B$3:$B$472,'Analysis-2.3'!$A13)</f>
        <v>0</v>
      </c>
      <c r="E13" s="15">
        <f>SUMIFS(Data!$G$3:$G$472,Data!$B$3:$B$472,'Analysis-2.3'!$A13)</f>
        <v>0</v>
      </c>
      <c r="F13" s="15">
        <f t="shared" si="0"/>
        <v>42.400000000000006</v>
      </c>
      <c r="G13" s="15" t="str">
        <f t="shared" si="1"/>
        <v>100 USD</v>
      </c>
      <c r="H13" s="15" t="b">
        <f t="shared" si="2"/>
        <v>0</v>
      </c>
      <c r="I13" s="24"/>
    </row>
    <row r="14" spans="1:13" ht="15.75" x14ac:dyDescent="0.2">
      <c r="A14" s="14" t="s">
        <v>63</v>
      </c>
      <c r="B14" s="15">
        <f>SUMIFS(Data!$D$3:$D$472,Data!$B$3:$B$472,'Analysis-2.3'!$A14)</f>
        <v>0</v>
      </c>
      <c r="C14" s="15">
        <f>SUMIFS(Data!$E$3:$E$472,Data!$B$3:$B$472,'Analysis-2.3'!$A14)</f>
        <v>8.67</v>
      </c>
      <c r="D14" s="15">
        <f>SUMIFS(Data!$F$3:$F$472,Data!$B$3:$B$472,'Analysis-2.3'!$A14)</f>
        <v>36.090000000000003</v>
      </c>
      <c r="E14" s="15">
        <f>SUMIFS(Data!$G$3:$G$472,Data!$B$3:$B$472,'Analysis-2.3'!$A14)</f>
        <v>0</v>
      </c>
      <c r="F14" s="15">
        <f t="shared" si="0"/>
        <v>44.760000000000005</v>
      </c>
      <c r="G14" s="15" t="str">
        <f t="shared" si="1"/>
        <v>100 USD</v>
      </c>
      <c r="H14" s="15" t="b">
        <f t="shared" si="2"/>
        <v>0</v>
      </c>
      <c r="I14" s="24"/>
    </row>
    <row r="15" spans="1:13" ht="15.75" x14ac:dyDescent="0.2">
      <c r="A15" s="14" t="s">
        <v>66</v>
      </c>
      <c r="B15" s="15">
        <f>SUMIFS(Data!$D$3:$D$472,Data!$B$3:$B$472,'Analysis-2.3'!$A15)</f>
        <v>0</v>
      </c>
      <c r="C15" s="15">
        <f>SUMIFS(Data!$E$3:$E$472,Data!$B$3:$B$472,'Analysis-2.3'!$A15)</f>
        <v>0</v>
      </c>
      <c r="D15" s="15">
        <f>SUMIFS(Data!$F$3:$F$472,Data!$B$3:$B$472,'Analysis-2.3'!$A15)</f>
        <v>44.14</v>
      </c>
      <c r="E15" s="15">
        <f>SUMIFS(Data!$G$3:$G$472,Data!$B$3:$B$472,'Analysis-2.3'!$A15)</f>
        <v>1.88</v>
      </c>
      <c r="F15" s="15">
        <f t="shared" si="0"/>
        <v>46.02</v>
      </c>
      <c r="G15" s="15" t="str">
        <f t="shared" si="1"/>
        <v>100 USD</v>
      </c>
      <c r="H15" s="15" t="b">
        <f t="shared" si="2"/>
        <v>0</v>
      </c>
      <c r="I15" s="24"/>
    </row>
    <row r="16" spans="1:13" ht="15.75" x14ac:dyDescent="0.2">
      <c r="A16" s="14" t="s">
        <v>69</v>
      </c>
      <c r="B16" s="15">
        <f>SUMIFS(Data!$D$3:$D$472,Data!$B$3:$B$472,'Analysis-2.3'!$A16)</f>
        <v>23.49</v>
      </c>
      <c r="C16" s="15">
        <f>SUMIFS(Data!$E$3:$E$472,Data!$B$3:$B$472,'Analysis-2.3'!$A16)</f>
        <v>0</v>
      </c>
      <c r="D16" s="15">
        <f>SUMIFS(Data!$F$3:$F$472,Data!$B$3:$B$472,'Analysis-2.3'!$A16)</f>
        <v>23.31</v>
      </c>
      <c r="E16" s="15">
        <f>SUMIFS(Data!$G$3:$G$472,Data!$B$3:$B$472,'Analysis-2.3'!$A16)</f>
        <v>0</v>
      </c>
      <c r="F16" s="15">
        <f t="shared" si="0"/>
        <v>46.8</v>
      </c>
      <c r="G16" s="15" t="str">
        <f t="shared" si="1"/>
        <v>100 USD</v>
      </c>
      <c r="H16" s="15" t="b">
        <f t="shared" si="2"/>
        <v>0</v>
      </c>
      <c r="I16" s="24"/>
    </row>
    <row r="17" spans="1:9" ht="15.75" x14ac:dyDescent="0.2">
      <c r="A17" s="14" t="s">
        <v>72</v>
      </c>
      <c r="B17" s="15">
        <f>SUMIFS(Data!$D$3:$D$472,Data!$B$3:$B$472,'Analysis-2.3'!$A17)</f>
        <v>0</v>
      </c>
      <c r="C17" s="15">
        <f>SUMIFS(Data!$E$3:$E$472,Data!$B$3:$B$472,'Analysis-2.3'!$A17)</f>
        <v>0</v>
      </c>
      <c r="D17" s="15">
        <f>SUMIFS(Data!$F$3:$F$472,Data!$B$3:$B$472,'Analysis-2.3'!$A17)</f>
        <v>45.35</v>
      </c>
      <c r="E17" s="15">
        <f>SUMIFS(Data!$G$3:$G$472,Data!$B$3:$B$472,'Analysis-2.3'!$A17)</f>
        <v>3.12</v>
      </c>
      <c r="F17" s="15">
        <f t="shared" si="0"/>
        <v>48.47</v>
      </c>
      <c r="G17" s="15" t="str">
        <f t="shared" si="1"/>
        <v>100 USD</v>
      </c>
      <c r="H17" s="15" t="b">
        <f t="shared" si="2"/>
        <v>0</v>
      </c>
      <c r="I17" s="24"/>
    </row>
    <row r="18" spans="1:9" ht="15.75" x14ac:dyDescent="0.2">
      <c r="A18" s="14" t="s">
        <v>75</v>
      </c>
      <c r="B18" s="15">
        <f>SUMIFS(Data!$D$3:$D$472,Data!$B$3:$B$472,'Analysis-2.3'!$A18)</f>
        <v>0</v>
      </c>
      <c r="C18" s="15">
        <f>SUMIFS(Data!$E$3:$E$472,Data!$B$3:$B$472,'Analysis-2.3'!$A18)</f>
        <v>0</v>
      </c>
      <c r="D18" s="15">
        <f>SUMIFS(Data!$F$3:$F$472,Data!$B$3:$B$472,'Analysis-2.3'!$A18)</f>
        <v>24.79</v>
      </c>
      <c r="E18" s="15">
        <f>SUMIFS(Data!$G$3:$G$472,Data!$B$3:$B$472,'Analysis-2.3'!$A18)</f>
        <v>0</v>
      </c>
      <c r="F18" s="15">
        <f t="shared" si="0"/>
        <v>24.79</v>
      </c>
      <c r="G18" s="15" t="str">
        <f t="shared" si="1"/>
        <v>100 USD</v>
      </c>
      <c r="H18" s="15" t="b">
        <f t="shared" si="2"/>
        <v>0</v>
      </c>
      <c r="I18" s="24"/>
    </row>
    <row r="19" spans="1:9" x14ac:dyDescent="0.2">
      <c r="A19" s="14" t="s">
        <v>76</v>
      </c>
      <c r="B19" s="15">
        <f>SUMIFS(Data!$D$3:$D$472,Data!$B$3:$B$472,'Analysis-2.3'!$A19)</f>
        <v>0</v>
      </c>
      <c r="C19" s="15">
        <f>SUMIFS(Data!$E$3:$E$472,Data!$B$3:$B$472,'Analysis-2.3'!$A19)</f>
        <v>25.07</v>
      </c>
      <c r="D19" s="15">
        <f>SUMIFS(Data!$F$3:$F$472,Data!$B$3:$B$472,'Analysis-2.3'!$A19)</f>
        <v>0</v>
      </c>
      <c r="E19" s="15">
        <f>SUMIFS(Data!$G$3:$G$472,Data!$B$3:$B$472,'Analysis-2.3'!$A19)</f>
        <v>0</v>
      </c>
      <c r="F19" s="15">
        <f t="shared" si="0"/>
        <v>25.07</v>
      </c>
      <c r="G19" s="15" t="str">
        <f t="shared" si="1"/>
        <v>100 USD</v>
      </c>
      <c r="H19" s="15" t="b">
        <f t="shared" si="2"/>
        <v>0</v>
      </c>
      <c r="I19" s="24"/>
    </row>
    <row r="20" spans="1:9" ht="15.75" x14ac:dyDescent="0.2">
      <c r="A20" s="14" t="s">
        <v>79</v>
      </c>
      <c r="B20" s="15">
        <f>SUMIFS(Data!$D$3:$D$472,Data!$B$3:$B$472,'Analysis-2.3'!$A20)</f>
        <v>0</v>
      </c>
      <c r="C20" s="15">
        <f>SUMIFS(Data!$E$3:$E$472,Data!$B$3:$B$472,'Analysis-2.3'!$A20)</f>
        <v>0</v>
      </c>
      <c r="D20" s="15">
        <f>SUMIFS(Data!$F$3:$F$472,Data!$B$3:$B$472,'Analysis-2.3'!$A20)</f>
        <v>620.04</v>
      </c>
      <c r="E20" s="15">
        <f>SUMIFS(Data!$G$3:$G$472,Data!$B$3:$B$472,'Analysis-2.3'!$A20)</f>
        <v>0</v>
      </c>
      <c r="F20" s="15">
        <f t="shared" si="0"/>
        <v>620.04</v>
      </c>
      <c r="G20" s="15" t="str">
        <f t="shared" si="1"/>
        <v>500 USD</v>
      </c>
      <c r="H20" s="15" t="b">
        <f t="shared" si="2"/>
        <v>0</v>
      </c>
      <c r="I20" s="24"/>
    </row>
    <row r="21" spans="1:9" ht="15.75" x14ac:dyDescent="0.2">
      <c r="A21" s="14" t="s">
        <v>81</v>
      </c>
      <c r="B21" s="15">
        <f>SUMIFS(Data!$D$3:$D$472,Data!$B$3:$B$472,'Analysis-2.3'!$A21)</f>
        <v>0</v>
      </c>
      <c r="C21" s="15">
        <f>SUMIFS(Data!$E$3:$E$472,Data!$B$3:$B$472,'Analysis-2.3'!$A21)</f>
        <v>24.82</v>
      </c>
      <c r="D21" s="15">
        <f>SUMIFS(Data!$F$3:$F$472,Data!$B$3:$B$472,'Analysis-2.3'!$A21)</f>
        <v>25.52</v>
      </c>
      <c r="E21" s="15">
        <f>SUMIFS(Data!$G$3:$G$472,Data!$B$3:$B$472,'Analysis-2.3'!$A21)</f>
        <v>0</v>
      </c>
      <c r="F21" s="15">
        <f t="shared" si="0"/>
        <v>50.34</v>
      </c>
      <c r="G21" s="15" t="str">
        <f t="shared" si="1"/>
        <v>100 USD</v>
      </c>
      <c r="H21" s="15" t="b">
        <f t="shared" si="2"/>
        <v>0</v>
      </c>
      <c r="I21" s="24"/>
    </row>
    <row r="22" spans="1:9" ht="15.75" x14ac:dyDescent="0.2">
      <c r="A22" s="14" t="s">
        <v>84</v>
      </c>
      <c r="B22" s="15">
        <f>SUMIFS(Data!$D$3:$D$472,Data!$B$3:$B$472,'Analysis-2.3'!$A22)</f>
        <v>0</v>
      </c>
      <c r="C22" s="15">
        <f>SUMIFS(Data!$E$3:$E$472,Data!$B$3:$B$472,'Analysis-2.3'!$A22)</f>
        <v>0</v>
      </c>
      <c r="D22" s="15">
        <f>SUMIFS(Data!$F$3:$F$472,Data!$B$3:$B$472,'Analysis-2.3'!$A22)</f>
        <v>51.51</v>
      </c>
      <c r="E22" s="15">
        <f>SUMIFS(Data!$G$3:$G$472,Data!$B$3:$B$472,'Analysis-2.3'!$A22)</f>
        <v>0</v>
      </c>
      <c r="F22" s="15">
        <f t="shared" si="0"/>
        <v>51.51</v>
      </c>
      <c r="G22" s="15" t="str">
        <f t="shared" si="1"/>
        <v>100 USD</v>
      </c>
      <c r="H22" s="15" t="b">
        <f t="shared" si="2"/>
        <v>0</v>
      </c>
      <c r="I22" s="24"/>
    </row>
    <row r="23" spans="1:9" ht="15.75" x14ac:dyDescent="0.2">
      <c r="A23" s="14" t="s">
        <v>86</v>
      </c>
      <c r="B23" s="15">
        <f>SUMIFS(Data!$D$3:$D$472,Data!$B$3:$B$472,'Analysis-2.3'!$A23)</f>
        <v>0</v>
      </c>
      <c r="C23" s="15">
        <f>SUMIFS(Data!$E$3:$E$472,Data!$B$3:$B$472,'Analysis-2.3'!$A23)</f>
        <v>0</v>
      </c>
      <c r="D23" s="15">
        <f>SUMIFS(Data!$F$3:$F$472,Data!$B$3:$B$472,'Analysis-2.3'!$A23)</f>
        <v>52.58</v>
      </c>
      <c r="E23" s="15">
        <f>SUMIFS(Data!$G$3:$G$472,Data!$B$3:$B$472,'Analysis-2.3'!$A23)</f>
        <v>0</v>
      </c>
      <c r="F23" s="15">
        <f t="shared" si="0"/>
        <v>52.58</v>
      </c>
      <c r="G23" s="15" t="str">
        <f t="shared" si="1"/>
        <v>100 USD</v>
      </c>
      <c r="H23" s="15" t="b">
        <f t="shared" si="2"/>
        <v>0</v>
      </c>
      <c r="I23" s="24"/>
    </row>
    <row r="24" spans="1:9" ht="15.75" x14ac:dyDescent="0.2">
      <c r="A24" s="14" t="s">
        <v>89</v>
      </c>
      <c r="B24" s="15">
        <f>SUMIFS(Data!$D$3:$D$472,Data!$B$3:$B$472,'Analysis-2.3'!$A24)</f>
        <v>0</v>
      </c>
      <c r="C24" s="15">
        <f>SUMIFS(Data!$E$3:$E$472,Data!$B$3:$B$472,'Analysis-2.3'!$A24)</f>
        <v>0</v>
      </c>
      <c r="D24" s="15">
        <f>SUMIFS(Data!$F$3:$F$472,Data!$B$3:$B$472,'Analysis-2.3'!$A24)</f>
        <v>53.22</v>
      </c>
      <c r="E24" s="15">
        <f>SUMIFS(Data!$G$3:$G$472,Data!$B$3:$B$472,'Analysis-2.3'!$A24)</f>
        <v>0</v>
      </c>
      <c r="F24" s="15">
        <f t="shared" si="0"/>
        <v>53.22</v>
      </c>
      <c r="G24" s="15" t="str">
        <f t="shared" si="1"/>
        <v>100 USD</v>
      </c>
      <c r="H24" s="15" t="b">
        <f t="shared" si="2"/>
        <v>0</v>
      </c>
      <c r="I24" s="24"/>
    </row>
    <row r="25" spans="1:9" ht="15.75" x14ac:dyDescent="0.2">
      <c r="A25" s="14" t="s">
        <v>92</v>
      </c>
      <c r="B25" s="15">
        <f>SUMIFS(Data!$D$3:$D$472,Data!$B$3:$B$472,'Analysis-2.3'!$A25)</f>
        <v>0</v>
      </c>
      <c r="C25" s="15">
        <f>SUMIFS(Data!$E$3:$E$472,Data!$B$3:$B$472,'Analysis-2.3'!$A25)</f>
        <v>27.89</v>
      </c>
      <c r="D25" s="15">
        <f>SUMIFS(Data!$F$3:$F$472,Data!$B$3:$B$472,'Analysis-2.3'!$A25)</f>
        <v>26.78</v>
      </c>
      <c r="E25" s="15">
        <f>SUMIFS(Data!$G$3:$G$472,Data!$B$3:$B$472,'Analysis-2.3'!$A25)</f>
        <v>0</v>
      </c>
      <c r="F25" s="15">
        <f t="shared" si="0"/>
        <v>54.67</v>
      </c>
      <c r="G25" s="15" t="str">
        <f t="shared" si="1"/>
        <v>100 USD</v>
      </c>
      <c r="H25" s="15" t="b">
        <f t="shared" si="2"/>
        <v>0</v>
      </c>
      <c r="I25" s="24"/>
    </row>
    <row r="26" spans="1:9" ht="15.75" x14ac:dyDescent="0.2">
      <c r="A26" s="14" t="s">
        <v>94</v>
      </c>
      <c r="B26" s="15">
        <f>SUMIFS(Data!$D$3:$D$472,Data!$B$3:$B$472,'Analysis-2.3'!$A26)</f>
        <v>0</v>
      </c>
      <c r="C26" s="15">
        <f>SUMIFS(Data!$E$3:$E$472,Data!$B$3:$B$472,'Analysis-2.3'!$A26)</f>
        <v>0</v>
      </c>
      <c r="D26" s="15">
        <f>SUMIFS(Data!$F$3:$F$472,Data!$B$3:$B$472,'Analysis-2.3'!$A26)</f>
        <v>56.28</v>
      </c>
      <c r="E26" s="15">
        <f>SUMIFS(Data!$G$3:$G$472,Data!$B$3:$B$472,'Analysis-2.3'!$A26)</f>
        <v>1.88</v>
      </c>
      <c r="F26" s="15">
        <f t="shared" si="0"/>
        <v>58.160000000000004</v>
      </c>
      <c r="G26" s="15" t="str">
        <f t="shared" si="1"/>
        <v>100 USD</v>
      </c>
      <c r="H26" s="15" t="b">
        <f t="shared" si="2"/>
        <v>0</v>
      </c>
      <c r="I26" s="24"/>
    </row>
    <row r="27" spans="1:9" ht="15.75" x14ac:dyDescent="0.2">
      <c r="A27" s="14" t="s">
        <v>96</v>
      </c>
      <c r="B27" s="15">
        <f>SUMIFS(Data!$D$3:$D$472,Data!$B$3:$B$472,'Analysis-2.3'!$A27)</f>
        <v>0</v>
      </c>
      <c r="C27" s="15">
        <f>SUMIFS(Data!$E$3:$E$472,Data!$B$3:$B$472,'Analysis-2.3'!$A27)</f>
        <v>0</v>
      </c>
      <c r="D27" s="15">
        <f>SUMIFS(Data!$F$3:$F$472,Data!$B$3:$B$472,'Analysis-2.3'!$A27)</f>
        <v>59.980000000000004</v>
      </c>
      <c r="E27" s="15">
        <f>SUMIFS(Data!$G$3:$G$472,Data!$B$3:$B$472,'Analysis-2.3'!$A27)</f>
        <v>0</v>
      </c>
      <c r="F27" s="15">
        <f t="shared" si="0"/>
        <v>59.980000000000004</v>
      </c>
      <c r="G27" s="15" t="str">
        <f t="shared" si="1"/>
        <v>100 USD</v>
      </c>
      <c r="H27" s="15" t="b">
        <f t="shared" si="2"/>
        <v>0</v>
      </c>
      <c r="I27" s="24"/>
    </row>
    <row r="28" spans="1:9" ht="15.75" x14ac:dyDescent="0.2">
      <c r="A28" s="14" t="s">
        <v>99</v>
      </c>
      <c r="B28" s="15">
        <f>SUMIFS(Data!$D$3:$D$472,Data!$B$3:$B$472,'Analysis-2.3'!$A28)</f>
        <v>455.26</v>
      </c>
      <c r="C28" s="15">
        <f>SUMIFS(Data!$E$3:$E$472,Data!$B$3:$B$472,'Analysis-2.3'!$A28)</f>
        <v>0</v>
      </c>
      <c r="D28" s="15">
        <f>SUMIFS(Data!$F$3:$F$472,Data!$B$3:$B$472,'Analysis-2.3'!$A28)</f>
        <v>31.02</v>
      </c>
      <c r="E28" s="15">
        <f>SUMIFS(Data!$G$3:$G$472,Data!$B$3:$B$472,'Analysis-2.3'!$A28)</f>
        <v>0</v>
      </c>
      <c r="F28" s="15">
        <f t="shared" si="0"/>
        <v>486.28</v>
      </c>
      <c r="G28" s="15" t="str">
        <f t="shared" si="1"/>
        <v>200-500 USD</v>
      </c>
      <c r="H28" s="15" t="b">
        <f t="shared" si="2"/>
        <v>0</v>
      </c>
      <c r="I28" s="24"/>
    </row>
    <row r="29" spans="1:9" ht="15.75" x14ac:dyDescent="0.2">
      <c r="A29" s="14" t="s">
        <v>102</v>
      </c>
      <c r="B29" s="15">
        <f>SUMIFS(Data!$D$3:$D$472,Data!$B$3:$B$472,'Analysis-2.3'!$A29)</f>
        <v>32.9</v>
      </c>
      <c r="C29" s="15">
        <f>SUMIFS(Data!$E$3:$E$472,Data!$B$3:$B$472,'Analysis-2.3'!$A29)</f>
        <v>0</v>
      </c>
      <c r="D29" s="15">
        <f>SUMIFS(Data!$F$3:$F$472,Data!$B$3:$B$472,'Analysis-2.3'!$A29)</f>
        <v>32.49</v>
      </c>
      <c r="E29" s="15">
        <f>SUMIFS(Data!$G$3:$G$472,Data!$B$3:$B$472,'Analysis-2.3'!$A29)</f>
        <v>0</v>
      </c>
      <c r="F29" s="15">
        <f t="shared" si="0"/>
        <v>65.39</v>
      </c>
      <c r="G29" s="15" t="str">
        <f t="shared" si="1"/>
        <v>100 USD</v>
      </c>
      <c r="H29" s="15" t="b">
        <f t="shared" si="2"/>
        <v>0</v>
      </c>
      <c r="I29" s="24"/>
    </row>
    <row r="30" spans="1:9" ht="15.75" x14ac:dyDescent="0.2">
      <c r="A30" s="14" t="s">
        <v>104</v>
      </c>
      <c r="B30" s="15">
        <f>SUMIFS(Data!$D$3:$D$472,Data!$B$3:$B$472,'Analysis-2.3'!$A30)</f>
        <v>0</v>
      </c>
      <c r="C30" s="15">
        <f>SUMIFS(Data!$E$3:$E$472,Data!$B$3:$B$472,'Analysis-2.3'!$A30)</f>
        <v>0</v>
      </c>
      <c r="D30" s="15">
        <f>SUMIFS(Data!$F$3:$F$472,Data!$B$3:$B$472,'Analysis-2.3'!$A30)</f>
        <v>67.199999999999989</v>
      </c>
      <c r="E30" s="15">
        <f>SUMIFS(Data!$G$3:$G$472,Data!$B$3:$B$472,'Analysis-2.3'!$A30)</f>
        <v>0</v>
      </c>
      <c r="F30" s="15">
        <f t="shared" si="0"/>
        <v>67.199999999999989</v>
      </c>
      <c r="G30" s="15" t="str">
        <f t="shared" si="1"/>
        <v>100 USD</v>
      </c>
      <c r="H30" s="15" t="b">
        <f t="shared" si="2"/>
        <v>0</v>
      </c>
      <c r="I30" s="24"/>
    </row>
    <row r="31" spans="1:9" ht="15.75" x14ac:dyDescent="0.2">
      <c r="A31" s="14" t="s">
        <v>106</v>
      </c>
      <c r="B31" s="15">
        <f>SUMIFS(Data!$D$3:$D$472,Data!$B$3:$B$472,'Analysis-2.3'!$A31)</f>
        <v>0</v>
      </c>
      <c r="C31" s="15">
        <f>SUMIFS(Data!$E$3:$E$472,Data!$B$3:$B$472,'Analysis-2.3'!$A31)</f>
        <v>35.299999999999997</v>
      </c>
      <c r="D31" s="15">
        <f>SUMIFS(Data!$F$3:$F$472,Data!$B$3:$B$472,'Analysis-2.3'!$A31)</f>
        <v>35.22</v>
      </c>
      <c r="E31" s="15">
        <f>SUMIFS(Data!$G$3:$G$472,Data!$B$3:$B$472,'Analysis-2.3'!$A31)</f>
        <v>0</v>
      </c>
      <c r="F31" s="15">
        <f t="shared" si="0"/>
        <v>70.52</v>
      </c>
      <c r="G31" s="15" t="str">
        <f t="shared" si="1"/>
        <v>100 USD</v>
      </c>
      <c r="H31" s="15" t="b">
        <f t="shared" si="2"/>
        <v>0</v>
      </c>
      <c r="I31" s="24"/>
    </row>
    <row r="32" spans="1:9" ht="15.75" x14ac:dyDescent="0.2">
      <c r="A32" s="14" t="s">
        <v>108</v>
      </c>
      <c r="B32" s="15">
        <f>SUMIFS(Data!$D$3:$D$472,Data!$B$3:$B$472,'Analysis-2.3'!$A32)</f>
        <v>0</v>
      </c>
      <c r="C32" s="15">
        <f>SUMIFS(Data!$E$3:$E$472,Data!$B$3:$B$472,'Analysis-2.3'!$A32)</f>
        <v>0</v>
      </c>
      <c r="D32" s="15">
        <f>SUMIFS(Data!$F$3:$F$472,Data!$B$3:$B$472,'Analysis-2.3'!$A32)</f>
        <v>74.650000000000006</v>
      </c>
      <c r="E32" s="15">
        <f>SUMIFS(Data!$G$3:$G$472,Data!$B$3:$B$472,'Analysis-2.3'!$A32)</f>
        <v>0</v>
      </c>
      <c r="F32" s="15">
        <f t="shared" si="0"/>
        <v>74.650000000000006</v>
      </c>
      <c r="G32" s="15" t="str">
        <f t="shared" si="1"/>
        <v>100 USD</v>
      </c>
      <c r="H32" s="15" t="b">
        <f t="shared" si="2"/>
        <v>0</v>
      </c>
      <c r="I32" s="24"/>
    </row>
    <row r="33" spans="1:9" ht="15.75" x14ac:dyDescent="0.2">
      <c r="A33" s="14" t="s">
        <v>111</v>
      </c>
      <c r="B33" s="15">
        <f>SUMIFS(Data!$D$3:$D$472,Data!$B$3:$B$472,'Analysis-2.3'!$A33)</f>
        <v>0</v>
      </c>
      <c r="C33" s="15">
        <f>SUMIFS(Data!$E$3:$E$472,Data!$B$3:$B$472,'Analysis-2.3'!$A33)</f>
        <v>39.700000000000003</v>
      </c>
      <c r="D33" s="15">
        <f>SUMIFS(Data!$F$3:$F$472,Data!$B$3:$B$472,'Analysis-2.3'!$A33)</f>
        <v>38.29</v>
      </c>
      <c r="E33" s="15">
        <f>SUMIFS(Data!$G$3:$G$472,Data!$B$3:$B$472,'Analysis-2.3'!$A33)</f>
        <v>0</v>
      </c>
      <c r="F33" s="15">
        <f t="shared" si="0"/>
        <v>77.990000000000009</v>
      </c>
      <c r="G33" s="15" t="str">
        <f t="shared" si="1"/>
        <v>100 USD</v>
      </c>
      <c r="H33" s="15" t="b">
        <f t="shared" si="2"/>
        <v>0</v>
      </c>
      <c r="I33" s="24"/>
    </row>
    <row r="34" spans="1:9" ht="15.75" x14ac:dyDescent="0.2">
      <c r="A34" s="14" t="s">
        <v>114</v>
      </c>
      <c r="B34" s="15">
        <f>SUMIFS(Data!$D$3:$D$472,Data!$B$3:$B$472,'Analysis-2.3'!$A34)</f>
        <v>0</v>
      </c>
      <c r="C34" s="15">
        <f>SUMIFS(Data!$E$3:$E$472,Data!$B$3:$B$472,'Analysis-2.3'!$A34)</f>
        <v>0</v>
      </c>
      <c r="D34" s="15">
        <f>SUMIFS(Data!$F$3:$F$472,Data!$B$3:$B$472,'Analysis-2.3'!$A34)</f>
        <v>83.210000000000008</v>
      </c>
      <c r="E34" s="15">
        <f>SUMIFS(Data!$G$3:$G$472,Data!$B$3:$B$472,'Analysis-2.3'!$A34)</f>
        <v>0</v>
      </c>
      <c r="F34" s="15">
        <f t="shared" si="0"/>
        <v>83.210000000000008</v>
      </c>
      <c r="G34" s="15" t="str">
        <f t="shared" si="1"/>
        <v>100 USD</v>
      </c>
      <c r="H34" s="15" t="b">
        <f t="shared" si="2"/>
        <v>0</v>
      </c>
      <c r="I34" s="24"/>
    </row>
    <row r="35" spans="1:9" ht="15.75" x14ac:dyDescent="0.2">
      <c r="A35" s="14" t="s">
        <v>115</v>
      </c>
      <c r="B35" s="15">
        <f>SUMIFS(Data!$D$3:$D$472,Data!$B$3:$B$472,'Analysis-2.3'!$A35)</f>
        <v>0</v>
      </c>
      <c r="C35" s="15">
        <f>SUMIFS(Data!$E$3:$E$472,Data!$B$3:$B$472,'Analysis-2.3'!$A35)</f>
        <v>0</v>
      </c>
      <c r="D35" s="15">
        <f>SUMIFS(Data!$F$3:$F$472,Data!$B$3:$B$472,'Analysis-2.3'!$A35)</f>
        <v>94.06</v>
      </c>
      <c r="E35" s="15">
        <f>SUMIFS(Data!$G$3:$G$472,Data!$B$3:$B$472,'Analysis-2.3'!$A35)</f>
        <v>0</v>
      </c>
      <c r="F35" s="15">
        <f t="shared" si="0"/>
        <v>94.06</v>
      </c>
      <c r="G35" s="15" t="str">
        <f t="shared" si="1"/>
        <v>100 USD</v>
      </c>
      <c r="H35" s="15" t="b">
        <f t="shared" si="2"/>
        <v>0</v>
      </c>
      <c r="I35" s="24"/>
    </row>
    <row r="36" spans="1:9" ht="15.75" x14ac:dyDescent="0.2">
      <c r="A36" s="14" t="s">
        <v>118</v>
      </c>
      <c r="B36" s="15">
        <f>SUMIFS(Data!$D$3:$D$472,Data!$B$3:$B$472,'Analysis-2.3'!$A36)</f>
        <v>0</v>
      </c>
      <c r="C36" s="15">
        <f>SUMIFS(Data!$E$3:$E$472,Data!$B$3:$B$472,'Analysis-2.3'!$A36)</f>
        <v>2.5299999999999998</v>
      </c>
      <c r="D36" s="15">
        <f>SUMIFS(Data!$F$3:$F$472,Data!$B$3:$B$472,'Analysis-2.3'!$A36)</f>
        <v>60.33</v>
      </c>
      <c r="E36" s="15">
        <f>SUMIFS(Data!$G$3:$G$472,Data!$B$3:$B$472,'Analysis-2.3'!$A36)</f>
        <v>34.019999999999996</v>
      </c>
      <c r="F36" s="15">
        <f t="shared" si="0"/>
        <v>96.88</v>
      </c>
      <c r="G36" s="15" t="str">
        <f t="shared" si="1"/>
        <v>100 USD</v>
      </c>
      <c r="H36" s="15" t="b">
        <f t="shared" si="2"/>
        <v>0</v>
      </c>
      <c r="I36" s="24"/>
    </row>
    <row r="37" spans="1:9" ht="15.75" x14ac:dyDescent="0.2">
      <c r="A37" s="14" t="s">
        <v>121</v>
      </c>
      <c r="B37" s="15">
        <f>SUMIFS(Data!$D$3:$D$472,Data!$B$3:$B$472,'Analysis-2.3'!$A37)</f>
        <v>0</v>
      </c>
      <c r="C37" s="15">
        <f>SUMIFS(Data!$E$3:$E$472,Data!$B$3:$B$472,'Analysis-2.3'!$A37)</f>
        <v>0</v>
      </c>
      <c r="D37" s="15">
        <f>SUMIFS(Data!$F$3:$F$472,Data!$B$3:$B$472,'Analysis-2.3'!$A37)</f>
        <v>100.81</v>
      </c>
      <c r="E37" s="15">
        <f>SUMIFS(Data!$G$3:$G$472,Data!$B$3:$B$472,'Analysis-2.3'!$A37)</f>
        <v>0</v>
      </c>
      <c r="F37" s="15">
        <f t="shared" si="0"/>
        <v>100.81</v>
      </c>
      <c r="G37" s="15" t="str">
        <f t="shared" si="1"/>
        <v>100-200 USD</v>
      </c>
      <c r="H37" s="15" t="b">
        <f t="shared" si="2"/>
        <v>0</v>
      </c>
      <c r="I37" s="24"/>
    </row>
    <row r="38" spans="1:9" ht="15.75" x14ac:dyDescent="0.2">
      <c r="A38" s="14" t="s">
        <v>123</v>
      </c>
      <c r="B38" s="15">
        <f>SUMIFS(Data!$D$3:$D$472,Data!$B$3:$B$472,'Analysis-2.3'!$A38)</f>
        <v>0</v>
      </c>
      <c r="C38" s="15">
        <f>SUMIFS(Data!$E$3:$E$472,Data!$B$3:$B$472,'Analysis-2.3'!$A38)</f>
        <v>0</v>
      </c>
      <c r="D38" s="15">
        <f>SUMIFS(Data!$F$3:$F$472,Data!$B$3:$B$472,'Analysis-2.3'!$A38)</f>
        <v>105.28</v>
      </c>
      <c r="E38" s="15">
        <f>SUMIFS(Data!$G$3:$G$472,Data!$B$3:$B$472,'Analysis-2.3'!$A38)</f>
        <v>0</v>
      </c>
      <c r="F38" s="15">
        <f t="shared" si="0"/>
        <v>105.28</v>
      </c>
      <c r="G38" s="15" t="str">
        <f t="shared" si="1"/>
        <v>100-200 USD</v>
      </c>
      <c r="H38" s="15" t="b">
        <f t="shared" si="2"/>
        <v>0</v>
      </c>
      <c r="I38" s="24"/>
    </row>
    <row r="39" spans="1:9" ht="15.75" x14ac:dyDescent="0.2">
      <c r="A39" s="14" t="s">
        <v>125</v>
      </c>
      <c r="B39" s="15">
        <f>SUMIFS(Data!$D$3:$D$472,Data!$B$3:$B$472,'Analysis-2.3'!$A39)</f>
        <v>0</v>
      </c>
      <c r="C39" s="15">
        <f>SUMIFS(Data!$E$3:$E$472,Data!$B$3:$B$472,'Analysis-2.3'!$A39)</f>
        <v>3.51</v>
      </c>
      <c r="D39" s="15">
        <f>SUMIFS(Data!$F$3:$F$472,Data!$B$3:$B$472,'Analysis-2.3'!$A39)</f>
        <v>104.42</v>
      </c>
      <c r="E39" s="15">
        <f>SUMIFS(Data!$G$3:$G$472,Data!$B$3:$B$472,'Analysis-2.3'!$A39)</f>
        <v>0</v>
      </c>
      <c r="F39" s="15">
        <f t="shared" si="0"/>
        <v>107.93</v>
      </c>
      <c r="G39" s="15" t="str">
        <f t="shared" si="1"/>
        <v>100-200 USD</v>
      </c>
      <c r="H39" s="15" t="b">
        <f t="shared" si="2"/>
        <v>0</v>
      </c>
      <c r="I39" s="24"/>
    </row>
    <row r="40" spans="1:9" ht="15.75" x14ac:dyDescent="0.2">
      <c r="A40" s="14" t="s">
        <v>127</v>
      </c>
      <c r="B40" s="15">
        <f>SUMIFS(Data!$D$3:$D$472,Data!$B$3:$B$472,'Analysis-2.3'!$A40)</f>
        <v>0</v>
      </c>
      <c r="C40" s="15">
        <f>SUMIFS(Data!$E$3:$E$472,Data!$B$3:$B$472,'Analysis-2.3'!$A40)</f>
        <v>0</v>
      </c>
      <c r="D40" s="15">
        <f>SUMIFS(Data!$F$3:$F$472,Data!$B$3:$B$472,'Analysis-2.3'!$A40)</f>
        <v>103.14</v>
      </c>
      <c r="E40" s="15">
        <f>SUMIFS(Data!$G$3:$G$472,Data!$B$3:$B$472,'Analysis-2.3'!$A40)</f>
        <v>5.91</v>
      </c>
      <c r="F40" s="15">
        <f t="shared" si="0"/>
        <v>109.05</v>
      </c>
      <c r="G40" s="15" t="str">
        <f t="shared" si="1"/>
        <v>100-200 USD</v>
      </c>
      <c r="H40" s="15" t="b">
        <f t="shared" si="2"/>
        <v>0</v>
      </c>
      <c r="I40" s="24"/>
    </row>
    <row r="41" spans="1:9" ht="15.75" x14ac:dyDescent="0.2">
      <c r="A41" s="14" t="s">
        <v>130</v>
      </c>
      <c r="B41" s="15">
        <f>SUMIFS(Data!$D$3:$D$472,Data!$B$3:$B$472,'Analysis-2.3'!$A41)</f>
        <v>0</v>
      </c>
      <c r="C41" s="15">
        <f>SUMIFS(Data!$E$3:$E$472,Data!$B$3:$B$472,'Analysis-2.3'!$A41)</f>
        <v>0</v>
      </c>
      <c r="D41" s="15">
        <f>SUMIFS(Data!$F$3:$F$472,Data!$B$3:$B$472,'Analysis-2.3'!$A41)</f>
        <v>110.57</v>
      </c>
      <c r="E41" s="15">
        <f>SUMIFS(Data!$G$3:$G$472,Data!$B$3:$B$472,'Analysis-2.3'!$A41)</f>
        <v>0</v>
      </c>
      <c r="F41" s="15">
        <f t="shared" si="0"/>
        <v>110.57</v>
      </c>
      <c r="G41" s="15" t="str">
        <f t="shared" si="1"/>
        <v>100-200 USD</v>
      </c>
      <c r="H41" s="15" t="b">
        <f t="shared" si="2"/>
        <v>0</v>
      </c>
      <c r="I41" s="24"/>
    </row>
    <row r="42" spans="1:9" ht="15.75" x14ac:dyDescent="0.2">
      <c r="A42" s="14" t="s">
        <v>131</v>
      </c>
      <c r="B42" s="15">
        <f>SUMIFS(Data!$D$3:$D$472,Data!$B$3:$B$472,'Analysis-2.3'!$A42)</f>
        <v>0</v>
      </c>
      <c r="C42" s="15">
        <f>SUMIFS(Data!$E$3:$E$472,Data!$B$3:$B$472,'Analysis-2.3'!$A42)</f>
        <v>0</v>
      </c>
      <c r="D42" s="15">
        <f>SUMIFS(Data!$F$3:$F$472,Data!$B$3:$B$472,'Analysis-2.3'!$A42)</f>
        <v>112.27000000000001</v>
      </c>
      <c r="E42" s="15">
        <f>SUMIFS(Data!$G$3:$G$472,Data!$B$3:$B$472,'Analysis-2.3'!$A42)</f>
        <v>0</v>
      </c>
      <c r="F42" s="15">
        <f t="shared" si="0"/>
        <v>112.27000000000001</v>
      </c>
      <c r="G42" s="15" t="str">
        <f t="shared" si="1"/>
        <v>100-200 USD</v>
      </c>
      <c r="H42" s="15" t="b">
        <f t="shared" si="2"/>
        <v>0</v>
      </c>
      <c r="I42" s="24"/>
    </row>
    <row r="43" spans="1:9" ht="15.75" x14ac:dyDescent="0.2">
      <c r="A43" s="14" t="s">
        <v>133</v>
      </c>
      <c r="B43" s="15">
        <f>SUMIFS(Data!$D$3:$D$472,Data!$B$3:$B$472,'Analysis-2.3'!$A43)</f>
        <v>58.95</v>
      </c>
      <c r="C43" s="15">
        <f>SUMIFS(Data!$E$3:$E$472,Data!$B$3:$B$472,'Analysis-2.3'!$A43)</f>
        <v>0</v>
      </c>
      <c r="D43" s="15">
        <f>SUMIFS(Data!$F$3:$F$472,Data!$B$3:$B$472,'Analysis-2.3'!$A43)</f>
        <v>56.67</v>
      </c>
      <c r="E43" s="15">
        <f>SUMIFS(Data!$G$3:$G$472,Data!$B$3:$B$472,'Analysis-2.3'!$A43)</f>
        <v>1.55</v>
      </c>
      <c r="F43" s="15">
        <f t="shared" si="0"/>
        <v>117.17</v>
      </c>
      <c r="G43" s="15" t="str">
        <f t="shared" si="1"/>
        <v>100-200 USD</v>
      </c>
      <c r="H43" s="15" t="b">
        <f t="shared" si="2"/>
        <v>0</v>
      </c>
      <c r="I43" s="24"/>
    </row>
    <row r="44" spans="1:9" ht="15.75" x14ac:dyDescent="0.2">
      <c r="A44" s="14" t="s">
        <v>136</v>
      </c>
      <c r="B44" s="15">
        <f>SUMIFS(Data!$D$3:$D$472,Data!$B$3:$B$472,'Analysis-2.3'!$A44)</f>
        <v>0</v>
      </c>
      <c r="C44" s="15">
        <f>SUMIFS(Data!$E$3:$E$472,Data!$B$3:$B$472,'Analysis-2.3'!$A44)</f>
        <v>58.88</v>
      </c>
      <c r="D44" s="15">
        <f>SUMIFS(Data!$F$3:$F$472,Data!$B$3:$B$472,'Analysis-2.3'!$A44)</f>
        <v>59.19</v>
      </c>
      <c r="E44" s="15">
        <f>SUMIFS(Data!$G$3:$G$472,Data!$B$3:$B$472,'Analysis-2.3'!$A44)</f>
        <v>0</v>
      </c>
      <c r="F44" s="15">
        <f t="shared" si="0"/>
        <v>118.07</v>
      </c>
      <c r="G44" s="15" t="str">
        <f t="shared" si="1"/>
        <v>100-200 USD</v>
      </c>
      <c r="H44" s="15" t="b">
        <f t="shared" si="2"/>
        <v>0</v>
      </c>
      <c r="I44" s="24"/>
    </row>
    <row r="45" spans="1:9" ht="15.75" x14ac:dyDescent="0.2">
      <c r="A45" s="14" t="s">
        <v>138</v>
      </c>
      <c r="B45" s="15">
        <f>SUMIFS(Data!$D$3:$D$472,Data!$B$3:$B$472,'Analysis-2.3'!$A45)</f>
        <v>0</v>
      </c>
      <c r="C45" s="15">
        <f>SUMIFS(Data!$E$3:$E$472,Data!$B$3:$B$472,'Analysis-2.3'!$A45)</f>
        <v>0</v>
      </c>
      <c r="D45" s="15">
        <f>SUMIFS(Data!$F$3:$F$472,Data!$B$3:$B$472,'Analysis-2.3'!$A45)</f>
        <v>120.99000000000001</v>
      </c>
      <c r="E45" s="15">
        <f>SUMIFS(Data!$G$3:$G$472,Data!$B$3:$B$472,'Analysis-2.3'!$A45)</f>
        <v>0</v>
      </c>
      <c r="F45" s="15">
        <f t="shared" si="0"/>
        <v>120.99000000000001</v>
      </c>
      <c r="G45" s="15" t="str">
        <f t="shared" si="1"/>
        <v>100-200 USD</v>
      </c>
      <c r="H45" s="15" t="b">
        <f t="shared" si="2"/>
        <v>0</v>
      </c>
      <c r="I45" s="24"/>
    </row>
    <row r="46" spans="1:9" ht="15.75" x14ac:dyDescent="0.2">
      <c r="A46" s="14" t="s">
        <v>139</v>
      </c>
      <c r="B46" s="15">
        <f>SUMIFS(Data!$D$3:$D$472,Data!$B$3:$B$472,'Analysis-2.3'!$A46)</f>
        <v>0</v>
      </c>
      <c r="C46" s="15">
        <f>SUMIFS(Data!$E$3:$E$472,Data!$B$3:$B$472,'Analysis-2.3'!$A46)</f>
        <v>0</v>
      </c>
      <c r="D46" s="15">
        <f>SUMIFS(Data!$F$3:$F$472,Data!$B$3:$B$472,'Analysis-2.3'!$A46)</f>
        <v>124</v>
      </c>
      <c r="E46" s="15">
        <f>SUMIFS(Data!$G$3:$G$472,Data!$B$3:$B$472,'Analysis-2.3'!$A46)</f>
        <v>0</v>
      </c>
      <c r="F46" s="15">
        <f t="shared" si="0"/>
        <v>124</v>
      </c>
      <c r="G46" s="15" t="str">
        <f t="shared" si="1"/>
        <v>100-200 USD</v>
      </c>
      <c r="H46" s="15" t="b">
        <f t="shared" si="2"/>
        <v>0</v>
      </c>
      <c r="I46" s="24"/>
    </row>
    <row r="47" spans="1:9" ht="15.75" x14ac:dyDescent="0.2">
      <c r="A47" s="14" t="s">
        <v>140</v>
      </c>
      <c r="B47" s="15">
        <f>SUMIFS(Data!$D$3:$D$472,Data!$B$3:$B$472,'Analysis-2.3'!$A47)</f>
        <v>0</v>
      </c>
      <c r="C47" s="15">
        <f>SUMIFS(Data!$E$3:$E$472,Data!$B$3:$B$472,'Analysis-2.3'!$A47)</f>
        <v>0</v>
      </c>
      <c r="D47" s="15">
        <f>SUMIFS(Data!$F$3:$F$472,Data!$B$3:$B$472,'Analysis-2.3'!$A47)</f>
        <v>130.57999999999998</v>
      </c>
      <c r="E47" s="15">
        <f>SUMIFS(Data!$G$3:$G$472,Data!$B$3:$B$472,'Analysis-2.3'!$A47)</f>
        <v>0</v>
      </c>
      <c r="F47" s="15">
        <f t="shared" si="0"/>
        <v>130.57999999999998</v>
      </c>
      <c r="G47" s="15" t="str">
        <f t="shared" si="1"/>
        <v>100-200 USD</v>
      </c>
      <c r="H47" s="15" t="b">
        <f t="shared" si="2"/>
        <v>0</v>
      </c>
      <c r="I47" s="24"/>
    </row>
    <row r="48" spans="1:9" ht="15.75" x14ac:dyDescent="0.2">
      <c r="A48" s="14" t="s">
        <v>143</v>
      </c>
      <c r="B48" s="15">
        <f>SUMIFS(Data!$D$3:$D$472,Data!$B$3:$B$472,'Analysis-2.3'!$A48)</f>
        <v>0</v>
      </c>
      <c r="C48" s="15">
        <f>SUMIFS(Data!$E$3:$E$472,Data!$B$3:$B$472,'Analysis-2.3'!$A48)</f>
        <v>0</v>
      </c>
      <c r="D48" s="15">
        <f>SUMIFS(Data!$F$3:$F$472,Data!$B$3:$B$472,'Analysis-2.3'!$A48)</f>
        <v>132.29000000000002</v>
      </c>
      <c r="E48" s="15">
        <f>SUMIFS(Data!$G$3:$G$472,Data!$B$3:$B$472,'Analysis-2.3'!$A48)</f>
        <v>0</v>
      </c>
      <c r="F48" s="15">
        <f t="shared" si="0"/>
        <v>132.29000000000002</v>
      </c>
      <c r="G48" s="15" t="str">
        <f t="shared" si="1"/>
        <v>100-200 USD</v>
      </c>
      <c r="H48" s="15" t="b">
        <f t="shared" si="2"/>
        <v>0</v>
      </c>
      <c r="I48" s="24"/>
    </row>
    <row r="49" spans="1:9" ht="15.75" x14ac:dyDescent="0.2">
      <c r="A49" s="14" t="s">
        <v>145</v>
      </c>
      <c r="B49" s="15">
        <f>SUMIFS(Data!$D$3:$D$472,Data!$B$3:$B$472,'Analysis-2.3'!$A49)</f>
        <v>0</v>
      </c>
      <c r="C49" s="15">
        <f>SUMIFS(Data!$E$3:$E$472,Data!$B$3:$B$472,'Analysis-2.3'!$A49)</f>
        <v>0</v>
      </c>
      <c r="D49" s="15">
        <f>SUMIFS(Data!$F$3:$F$472,Data!$B$3:$B$472,'Analysis-2.3'!$A49)</f>
        <v>139.94999999999999</v>
      </c>
      <c r="E49" s="15">
        <f>SUMIFS(Data!$G$3:$G$472,Data!$B$3:$B$472,'Analysis-2.3'!$A49)</f>
        <v>0</v>
      </c>
      <c r="F49" s="15">
        <f t="shared" si="0"/>
        <v>139.94999999999999</v>
      </c>
      <c r="G49" s="15" t="str">
        <f t="shared" si="1"/>
        <v>100-200 USD</v>
      </c>
      <c r="H49" s="15" t="b">
        <f t="shared" si="2"/>
        <v>0</v>
      </c>
      <c r="I49" s="24"/>
    </row>
    <row r="50" spans="1:9" ht="15.75" x14ac:dyDescent="0.2">
      <c r="A50" s="14" t="s">
        <v>148</v>
      </c>
      <c r="B50" s="15">
        <f>SUMIFS(Data!$D$3:$D$472,Data!$B$3:$B$472,'Analysis-2.3'!$A50)</f>
        <v>0</v>
      </c>
      <c r="C50" s="15">
        <f>SUMIFS(Data!$E$3:$E$472,Data!$B$3:$B$472,'Analysis-2.3'!$A50)</f>
        <v>0</v>
      </c>
      <c r="D50" s="15">
        <f>SUMIFS(Data!$F$3:$F$472,Data!$B$3:$B$472,'Analysis-2.3'!$A50)</f>
        <v>92.490000000000009</v>
      </c>
      <c r="E50" s="15">
        <f>SUMIFS(Data!$G$3:$G$472,Data!$B$3:$B$472,'Analysis-2.3'!$A50)</f>
        <v>49.68</v>
      </c>
      <c r="F50" s="15">
        <f t="shared" si="0"/>
        <v>142.17000000000002</v>
      </c>
      <c r="G50" s="15" t="str">
        <f t="shared" si="1"/>
        <v>100-200 USD</v>
      </c>
      <c r="H50" s="15" t="b">
        <f t="shared" si="2"/>
        <v>0</v>
      </c>
      <c r="I50" s="24"/>
    </row>
    <row r="51" spans="1:9" ht="15.75" x14ac:dyDescent="0.2">
      <c r="A51" s="14" t="s">
        <v>150</v>
      </c>
      <c r="B51" s="15">
        <f>SUMIFS(Data!$D$3:$D$472,Data!$B$3:$B$472,'Analysis-2.3'!$A51)</f>
        <v>0</v>
      </c>
      <c r="C51" s="15">
        <f>SUMIFS(Data!$E$3:$E$472,Data!$B$3:$B$472,'Analysis-2.3'!$A51)</f>
        <v>0</v>
      </c>
      <c r="D51" s="15">
        <f>SUMIFS(Data!$F$3:$F$472,Data!$B$3:$B$472,'Analysis-2.3'!$A51)</f>
        <v>145.76</v>
      </c>
      <c r="E51" s="15">
        <f>SUMIFS(Data!$G$3:$G$472,Data!$B$3:$B$472,'Analysis-2.3'!$A51)</f>
        <v>0</v>
      </c>
      <c r="F51" s="15">
        <f t="shared" si="0"/>
        <v>145.76</v>
      </c>
      <c r="G51" s="15" t="str">
        <f t="shared" si="1"/>
        <v>100-200 USD</v>
      </c>
      <c r="H51" s="15" t="b">
        <f t="shared" si="2"/>
        <v>0</v>
      </c>
      <c r="I51" s="24"/>
    </row>
    <row r="52" spans="1:9" ht="15.75" x14ac:dyDescent="0.2">
      <c r="A52" s="14" t="s">
        <v>151</v>
      </c>
      <c r="B52" s="15">
        <f>SUMIFS(Data!$D$3:$D$472,Data!$B$3:$B$472,'Analysis-2.3'!$A52)</f>
        <v>0</v>
      </c>
      <c r="C52" s="15">
        <f>SUMIFS(Data!$E$3:$E$472,Data!$B$3:$B$472,'Analysis-2.3'!$A52)</f>
        <v>0</v>
      </c>
      <c r="D52" s="15">
        <f>SUMIFS(Data!$F$3:$F$472,Data!$B$3:$B$472,'Analysis-2.3'!$A52)</f>
        <v>148.76999999999998</v>
      </c>
      <c r="E52" s="15">
        <f>SUMIFS(Data!$G$3:$G$472,Data!$B$3:$B$472,'Analysis-2.3'!$A52)</f>
        <v>0</v>
      </c>
      <c r="F52" s="15">
        <f t="shared" si="0"/>
        <v>148.76999999999998</v>
      </c>
      <c r="G52" s="15" t="str">
        <f t="shared" si="1"/>
        <v>100-200 USD</v>
      </c>
      <c r="H52" s="15" t="b">
        <f t="shared" si="2"/>
        <v>0</v>
      </c>
      <c r="I52" s="24"/>
    </row>
    <row r="53" spans="1:9" ht="15.75" x14ac:dyDescent="0.2">
      <c r="A53" s="14" t="s">
        <v>153</v>
      </c>
      <c r="B53" s="15">
        <f>SUMIFS(Data!$D$3:$D$472,Data!$B$3:$B$472,'Analysis-2.3'!$A53)</f>
        <v>0</v>
      </c>
      <c r="C53" s="15">
        <f>SUMIFS(Data!$E$3:$E$472,Data!$B$3:$B$472,'Analysis-2.3'!$A53)</f>
        <v>0</v>
      </c>
      <c r="D53" s="15">
        <f>SUMIFS(Data!$F$3:$F$472,Data!$B$3:$B$472,'Analysis-2.3'!$A53)</f>
        <v>150.97</v>
      </c>
      <c r="E53" s="15">
        <f>SUMIFS(Data!$G$3:$G$472,Data!$B$3:$B$472,'Analysis-2.3'!$A53)</f>
        <v>0</v>
      </c>
      <c r="F53" s="15">
        <f t="shared" si="0"/>
        <v>150.97</v>
      </c>
      <c r="G53" s="15" t="str">
        <f t="shared" si="1"/>
        <v>100-200 USD</v>
      </c>
      <c r="H53" s="15" t="b">
        <f t="shared" si="2"/>
        <v>0</v>
      </c>
      <c r="I53" s="24"/>
    </row>
    <row r="54" spans="1:9" ht="15.75" x14ac:dyDescent="0.2">
      <c r="A54" s="14" t="s">
        <v>156</v>
      </c>
      <c r="B54" s="15">
        <f>SUMIFS(Data!$D$3:$D$472,Data!$B$3:$B$472,'Analysis-2.3'!$A54)</f>
        <v>0</v>
      </c>
      <c r="C54" s="15">
        <f>SUMIFS(Data!$E$3:$E$472,Data!$B$3:$B$472,'Analysis-2.3'!$A54)</f>
        <v>0</v>
      </c>
      <c r="D54" s="15">
        <f>SUMIFS(Data!$F$3:$F$472,Data!$B$3:$B$472,'Analysis-2.3'!$A54)</f>
        <v>156.08999999999997</v>
      </c>
      <c r="E54" s="15">
        <f>SUMIFS(Data!$G$3:$G$472,Data!$B$3:$B$472,'Analysis-2.3'!$A54)</f>
        <v>0</v>
      </c>
      <c r="F54" s="15">
        <f t="shared" si="0"/>
        <v>156.08999999999997</v>
      </c>
      <c r="G54" s="15" t="str">
        <f t="shared" si="1"/>
        <v>100-200 USD</v>
      </c>
      <c r="H54" s="15" t="b">
        <f t="shared" si="2"/>
        <v>0</v>
      </c>
      <c r="I54" s="24"/>
    </row>
    <row r="55" spans="1:9" ht="15.75" x14ac:dyDescent="0.2">
      <c r="A55" s="14" t="s">
        <v>157</v>
      </c>
      <c r="B55" s="15">
        <f>SUMIFS(Data!$D$3:$D$472,Data!$B$3:$B$472,'Analysis-2.3'!$A55)</f>
        <v>0</v>
      </c>
      <c r="C55" s="15">
        <f>SUMIFS(Data!$E$3:$E$472,Data!$B$3:$B$472,'Analysis-2.3'!$A55)</f>
        <v>78.5</v>
      </c>
      <c r="D55" s="15">
        <f>SUMIFS(Data!$F$3:$F$472,Data!$B$3:$B$472,'Analysis-2.3'!$A55)</f>
        <v>79.010000000000005</v>
      </c>
      <c r="E55" s="15">
        <f>SUMIFS(Data!$G$3:$G$472,Data!$B$3:$B$472,'Analysis-2.3'!$A55)</f>
        <v>0</v>
      </c>
      <c r="F55" s="15">
        <f t="shared" si="0"/>
        <v>157.51</v>
      </c>
      <c r="G55" s="15" t="str">
        <f t="shared" si="1"/>
        <v>100-200 USD</v>
      </c>
      <c r="H55" s="15" t="b">
        <f t="shared" si="2"/>
        <v>0</v>
      </c>
      <c r="I55" s="24"/>
    </row>
    <row r="56" spans="1:9" ht="15.75" x14ac:dyDescent="0.2">
      <c r="A56" s="14" t="s">
        <v>159</v>
      </c>
      <c r="B56" s="15">
        <f>SUMIFS(Data!$D$3:$D$472,Data!$B$3:$B$472,'Analysis-2.3'!$A56)</f>
        <v>0</v>
      </c>
      <c r="C56" s="15">
        <f>SUMIFS(Data!$E$3:$E$472,Data!$B$3:$B$472,'Analysis-2.3'!$A56)</f>
        <v>0</v>
      </c>
      <c r="D56" s="15">
        <f>SUMIFS(Data!$F$3:$F$472,Data!$B$3:$B$472,'Analysis-2.3'!$A56)</f>
        <v>159.87</v>
      </c>
      <c r="E56" s="15">
        <f>SUMIFS(Data!$G$3:$G$472,Data!$B$3:$B$472,'Analysis-2.3'!$A56)</f>
        <v>0</v>
      </c>
      <c r="F56" s="15">
        <f t="shared" si="0"/>
        <v>159.87</v>
      </c>
      <c r="G56" s="15" t="str">
        <f t="shared" si="1"/>
        <v>100-200 USD</v>
      </c>
      <c r="H56" s="15" t="b">
        <f t="shared" si="2"/>
        <v>0</v>
      </c>
      <c r="I56" s="24"/>
    </row>
    <row r="57" spans="1:9" ht="15.75" x14ac:dyDescent="0.2">
      <c r="A57" s="14" t="s">
        <v>161</v>
      </c>
      <c r="B57" s="15">
        <f>SUMIFS(Data!$D$3:$D$472,Data!$B$3:$B$472,'Analysis-2.3'!$A57)</f>
        <v>0</v>
      </c>
      <c r="C57" s="15">
        <f>SUMIFS(Data!$E$3:$E$472,Data!$B$3:$B$472,'Analysis-2.3'!$A57)</f>
        <v>0</v>
      </c>
      <c r="D57" s="15">
        <f>SUMIFS(Data!$F$3:$F$472,Data!$B$3:$B$472,'Analysis-2.3'!$A57)</f>
        <v>164.43</v>
      </c>
      <c r="E57" s="15">
        <f>SUMIFS(Data!$G$3:$G$472,Data!$B$3:$B$472,'Analysis-2.3'!$A57)</f>
        <v>0</v>
      </c>
      <c r="F57" s="15">
        <f t="shared" si="0"/>
        <v>164.43</v>
      </c>
      <c r="G57" s="15" t="str">
        <f t="shared" si="1"/>
        <v>100-200 USD</v>
      </c>
      <c r="H57" s="15" t="b">
        <f t="shared" si="2"/>
        <v>0</v>
      </c>
      <c r="I57" s="24"/>
    </row>
    <row r="58" spans="1:9" ht="15.75" x14ac:dyDescent="0.2">
      <c r="A58" s="14" t="s">
        <v>163</v>
      </c>
      <c r="B58" s="15">
        <f>SUMIFS(Data!$D$3:$D$472,Data!$B$3:$B$472,'Analysis-2.3'!$A58)</f>
        <v>0</v>
      </c>
      <c r="C58" s="15">
        <f>SUMIFS(Data!$E$3:$E$472,Data!$B$3:$B$472,'Analysis-2.3'!$A58)</f>
        <v>84.81</v>
      </c>
      <c r="D58" s="15">
        <f>SUMIFS(Data!$F$3:$F$472,Data!$B$3:$B$472,'Analysis-2.3'!$A58)</f>
        <v>86.13</v>
      </c>
      <c r="E58" s="15">
        <f>SUMIFS(Data!$G$3:$G$472,Data!$B$3:$B$472,'Analysis-2.3'!$A58)</f>
        <v>0.31</v>
      </c>
      <c r="F58" s="15">
        <f t="shared" si="0"/>
        <v>171.25</v>
      </c>
      <c r="G58" s="15" t="str">
        <f t="shared" si="1"/>
        <v>100-200 USD</v>
      </c>
      <c r="H58" s="15" t="b">
        <f t="shared" si="2"/>
        <v>0</v>
      </c>
      <c r="I58" s="24"/>
    </row>
    <row r="59" spans="1:9" ht="15.75" x14ac:dyDescent="0.2">
      <c r="A59" s="14" t="s">
        <v>165</v>
      </c>
      <c r="B59" s="15">
        <f>SUMIFS(Data!$D$3:$D$472,Data!$B$3:$B$472,'Analysis-2.3'!$A59)</f>
        <v>0</v>
      </c>
      <c r="C59" s="15">
        <f>SUMIFS(Data!$E$3:$E$472,Data!$B$3:$B$472,'Analysis-2.3'!$A59)</f>
        <v>87.7</v>
      </c>
      <c r="D59" s="15">
        <f>SUMIFS(Data!$F$3:$F$472,Data!$B$3:$B$472,'Analysis-2.3'!$A59)</f>
        <v>86.5</v>
      </c>
      <c r="E59" s="15">
        <f>SUMIFS(Data!$G$3:$G$472,Data!$B$3:$B$472,'Analysis-2.3'!$A59)</f>
        <v>0</v>
      </c>
      <c r="F59" s="15">
        <f t="shared" si="0"/>
        <v>174.2</v>
      </c>
      <c r="G59" s="15" t="str">
        <f t="shared" si="1"/>
        <v>100-200 USD</v>
      </c>
      <c r="H59" s="15" t="b">
        <f t="shared" si="2"/>
        <v>0</v>
      </c>
      <c r="I59" s="24"/>
    </row>
    <row r="60" spans="1:9" ht="15.75" x14ac:dyDescent="0.2">
      <c r="A60" s="14" t="s">
        <v>168</v>
      </c>
      <c r="B60" s="15">
        <f>SUMIFS(Data!$D$3:$D$472,Data!$B$3:$B$472,'Analysis-2.3'!$A60)</f>
        <v>0</v>
      </c>
      <c r="C60" s="15">
        <f>SUMIFS(Data!$E$3:$E$472,Data!$B$3:$B$472,'Analysis-2.3'!$A60)</f>
        <v>87.93</v>
      </c>
      <c r="D60" s="15">
        <f>SUMIFS(Data!$F$3:$F$472,Data!$B$3:$B$472,'Analysis-2.3'!$A60)</f>
        <v>89.58</v>
      </c>
      <c r="E60" s="15">
        <f>SUMIFS(Data!$G$3:$G$472,Data!$B$3:$B$472,'Analysis-2.3'!$A60)</f>
        <v>0</v>
      </c>
      <c r="F60" s="15">
        <f t="shared" si="0"/>
        <v>177.51</v>
      </c>
      <c r="G60" s="15" t="str">
        <f t="shared" si="1"/>
        <v>100-200 USD</v>
      </c>
      <c r="H60" s="15" t="b">
        <f t="shared" si="2"/>
        <v>0</v>
      </c>
      <c r="I60" s="24"/>
    </row>
    <row r="61" spans="1:9" ht="15.75" x14ac:dyDescent="0.2">
      <c r="A61" s="14" t="s">
        <v>170</v>
      </c>
      <c r="B61" s="15">
        <f>SUMIFS(Data!$D$3:$D$472,Data!$B$3:$B$472,'Analysis-2.3'!$A61)</f>
        <v>0</v>
      </c>
      <c r="C61" s="15">
        <f>SUMIFS(Data!$E$3:$E$472,Data!$B$3:$B$472,'Analysis-2.3'!$A61)</f>
        <v>0</v>
      </c>
      <c r="D61" s="15">
        <f>SUMIFS(Data!$F$3:$F$472,Data!$B$3:$B$472,'Analysis-2.3'!$A61)</f>
        <v>189.12</v>
      </c>
      <c r="E61" s="15">
        <f>SUMIFS(Data!$G$3:$G$472,Data!$B$3:$B$472,'Analysis-2.3'!$A61)</f>
        <v>0</v>
      </c>
      <c r="F61" s="15">
        <f t="shared" si="0"/>
        <v>189.12</v>
      </c>
      <c r="G61" s="15" t="str">
        <f t="shared" si="1"/>
        <v>100-200 USD</v>
      </c>
      <c r="H61" s="15" t="b">
        <f t="shared" si="2"/>
        <v>0</v>
      </c>
      <c r="I61" s="24"/>
    </row>
    <row r="62" spans="1:9" ht="15.75" x14ac:dyDescent="0.2">
      <c r="A62" s="14" t="s">
        <v>173</v>
      </c>
      <c r="B62" s="15">
        <f>SUMIFS(Data!$D$3:$D$472,Data!$B$3:$B$472,'Analysis-2.3'!$A62)</f>
        <v>0</v>
      </c>
      <c r="C62" s="15">
        <f>SUMIFS(Data!$E$3:$E$472,Data!$B$3:$B$472,'Analysis-2.3'!$A62)</f>
        <v>0</v>
      </c>
      <c r="D62" s="15">
        <f>SUMIFS(Data!$F$3:$F$472,Data!$B$3:$B$472,'Analysis-2.3'!$A62)</f>
        <v>197.13</v>
      </c>
      <c r="E62" s="15">
        <f>SUMIFS(Data!$G$3:$G$472,Data!$B$3:$B$472,'Analysis-2.3'!$A62)</f>
        <v>0</v>
      </c>
      <c r="F62" s="15">
        <f t="shared" si="0"/>
        <v>197.13</v>
      </c>
      <c r="G62" s="15" t="str">
        <f t="shared" si="1"/>
        <v>100-200 USD</v>
      </c>
      <c r="H62" s="15" t="b">
        <f t="shared" si="2"/>
        <v>0</v>
      </c>
      <c r="I62" s="24"/>
    </row>
    <row r="63" spans="1:9" ht="15.75" x14ac:dyDescent="0.2">
      <c r="A63" s="14" t="s">
        <v>175</v>
      </c>
      <c r="B63" s="15">
        <f>SUMIFS(Data!$D$3:$D$472,Data!$B$3:$B$472,'Analysis-2.3'!$A63)</f>
        <v>0</v>
      </c>
      <c r="C63" s="15">
        <f>SUMIFS(Data!$E$3:$E$472,Data!$B$3:$B$472,'Analysis-2.3'!$A63)</f>
        <v>0</v>
      </c>
      <c r="D63" s="15">
        <f>SUMIFS(Data!$F$3:$F$472,Data!$B$3:$B$472,'Analysis-2.3'!$A63)</f>
        <v>101.05</v>
      </c>
      <c r="E63" s="15">
        <f>SUMIFS(Data!$G$3:$G$472,Data!$B$3:$B$472,'Analysis-2.3'!$A63)</f>
        <v>204.03</v>
      </c>
      <c r="F63" s="15">
        <f t="shared" si="0"/>
        <v>305.08</v>
      </c>
      <c r="G63" s="15" t="str">
        <f t="shared" si="1"/>
        <v>200-500 USD</v>
      </c>
      <c r="H63" s="15" t="b">
        <f t="shared" si="2"/>
        <v>0</v>
      </c>
      <c r="I63" s="24"/>
    </row>
    <row r="64" spans="1:9" ht="15.75" x14ac:dyDescent="0.2">
      <c r="A64" s="14" t="s">
        <v>177</v>
      </c>
      <c r="B64" s="15">
        <f>SUMIFS(Data!$D$3:$D$472,Data!$B$3:$B$472,'Analysis-2.3'!$A64)</f>
        <v>74.84</v>
      </c>
      <c r="C64" s="15">
        <f>SUMIFS(Data!$E$3:$E$472,Data!$B$3:$B$472,'Analysis-2.3'!$A64)</f>
        <v>0</v>
      </c>
      <c r="D64" s="15">
        <f>SUMIFS(Data!$F$3:$F$472,Data!$B$3:$B$472,'Analysis-2.3'!$A64)</f>
        <v>125.81</v>
      </c>
      <c r="E64" s="15">
        <f>SUMIFS(Data!$G$3:$G$472,Data!$B$3:$B$472,'Analysis-2.3'!$A64)</f>
        <v>5.28</v>
      </c>
      <c r="F64" s="15">
        <f t="shared" si="0"/>
        <v>205.93</v>
      </c>
      <c r="G64" s="15" t="str">
        <f t="shared" si="1"/>
        <v>200-500 USD</v>
      </c>
      <c r="H64" s="15" t="b">
        <f t="shared" si="2"/>
        <v>0</v>
      </c>
      <c r="I64" s="24"/>
    </row>
    <row r="65" spans="1:9" ht="15.75" x14ac:dyDescent="0.2">
      <c r="A65" s="14" t="s">
        <v>179</v>
      </c>
      <c r="B65" s="15">
        <f>SUMIFS(Data!$D$3:$D$472,Data!$B$3:$B$472,'Analysis-2.3'!$A65)</f>
        <v>0</v>
      </c>
      <c r="C65" s="15">
        <f>SUMIFS(Data!$E$3:$E$472,Data!$B$3:$B$472,'Analysis-2.3'!$A65)</f>
        <v>0</v>
      </c>
      <c r="D65" s="15">
        <f>SUMIFS(Data!$F$3:$F$472,Data!$B$3:$B$472,'Analysis-2.3'!$A65)</f>
        <v>168.46</v>
      </c>
      <c r="E65" s="15">
        <f>SUMIFS(Data!$G$3:$G$472,Data!$B$3:$B$472,'Analysis-2.3'!$A65)</f>
        <v>44.7</v>
      </c>
      <c r="F65" s="15">
        <f t="shared" si="0"/>
        <v>213.16000000000003</v>
      </c>
      <c r="G65" s="15" t="str">
        <f t="shared" si="1"/>
        <v>200-500 USD</v>
      </c>
      <c r="H65" s="15" t="b">
        <f t="shared" si="2"/>
        <v>0</v>
      </c>
      <c r="I65" s="24"/>
    </row>
    <row r="66" spans="1:9" ht="15.75" x14ac:dyDescent="0.2">
      <c r="A66" s="14" t="s">
        <v>182</v>
      </c>
      <c r="B66" s="15">
        <f>SUMIFS(Data!$D$3:$D$472,Data!$B$3:$B$472,'Analysis-2.3'!$A66)</f>
        <v>0</v>
      </c>
      <c r="C66" s="15">
        <f>SUMIFS(Data!$E$3:$E$472,Data!$B$3:$B$472,'Analysis-2.3'!$A66)</f>
        <v>0</v>
      </c>
      <c r="D66" s="15">
        <f>SUMIFS(Data!$F$3:$F$472,Data!$B$3:$B$472,'Analysis-2.3'!$A66)</f>
        <v>223.17000000000002</v>
      </c>
      <c r="E66" s="15">
        <f>SUMIFS(Data!$G$3:$G$472,Data!$B$3:$B$472,'Analysis-2.3'!$A66)</f>
        <v>0</v>
      </c>
      <c r="F66" s="15">
        <f t="shared" si="0"/>
        <v>223.17000000000002</v>
      </c>
      <c r="G66" s="15" t="str">
        <f t="shared" si="1"/>
        <v>200-500 USD</v>
      </c>
      <c r="H66" s="15" t="b">
        <f t="shared" si="2"/>
        <v>0</v>
      </c>
      <c r="I66" s="24"/>
    </row>
    <row r="67" spans="1:9" ht="15.75" x14ac:dyDescent="0.2">
      <c r="A67" s="14" t="s">
        <v>183</v>
      </c>
      <c r="B67" s="15">
        <f>SUMIFS(Data!$D$3:$D$472,Data!$B$3:$B$472,'Analysis-2.3'!$A67)</f>
        <v>0</v>
      </c>
      <c r="C67" s="15">
        <f>SUMIFS(Data!$E$3:$E$472,Data!$B$3:$B$472,'Analysis-2.3'!$A67)</f>
        <v>0</v>
      </c>
      <c r="D67" s="15">
        <f>SUMIFS(Data!$F$3:$F$472,Data!$B$3:$B$472,'Analysis-2.3'!$A67)</f>
        <v>230.39</v>
      </c>
      <c r="E67" s="15">
        <f>SUMIFS(Data!$G$3:$G$472,Data!$B$3:$B$472,'Analysis-2.3'!$A67)</f>
        <v>0</v>
      </c>
      <c r="F67" s="15">
        <f t="shared" ref="F67:F130" si="3">SUM(B67:E67)</f>
        <v>230.39</v>
      </c>
      <c r="G67" s="15" t="str">
        <f t="shared" ref="G67:G130" si="4">IF(F67&lt;100,"100 USD",IF(F67&lt;200,"100-200 USD",IF(F67&lt;500,"200-500 USD",IF(F67&gt;500,"500 USD"))))</f>
        <v>200-500 USD</v>
      </c>
      <c r="H67" s="15" t="b">
        <f t="shared" ref="H67:H130" si="5">IF(B67=0,IF(C67=0,IF(D67=0,IF(E67&gt;0,"True","False"))))</f>
        <v>0</v>
      </c>
      <c r="I67" s="24"/>
    </row>
    <row r="68" spans="1:9" ht="15.75" x14ac:dyDescent="0.2">
      <c r="A68" s="14" t="s">
        <v>185</v>
      </c>
      <c r="B68" s="15">
        <f>SUMIFS(Data!$D$3:$D$472,Data!$B$3:$B$472,'Analysis-2.3'!$A68)</f>
        <v>0</v>
      </c>
      <c r="C68" s="15">
        <f>SUMIFS(Data!$E$3:$E$472,Data!$B$3:$B$472,'Analysis-2.3'!$A68)</f>
        <v>24.83</v>
      </c>
      <c r="D68" s="15">
        <f>SUMIFS(Data!$F$3:$F$472,Data!$B$3:$B$472,'Analysis-2.3'!$A68)</f>
        <v>211.23000000000002</v>
      </c>
      <c r="E68" s="15">
        <f>SUMIFS(Data!$G$3:$G$472,Data!$B$3:$B$472,'Analysis-2.3'!$A68)</f>
        <v>1.87</v>
      </c>
      <c r="F68" s="15">
        <f t="shared" si="3"/>
        <v>237.93</v>
      </c>
      <c r="G68" s="15" t="str">
        <f t="shared" si="4"/>
        <v>200-500 USD</v>
      </c>
      <c r="H68" s="15" t="b">
        <f t="shared" si="5"/>
        <v>0</v>
      </c>
      <c r="I68" s="24"/>
    </row>
    <row r="69" spans="1:9" ht="15.75" x14ac:dyDescent="0.2">
      <c r="A69" s="14" t="s">
        <v>188</v>
      </c>
      <c r="B69" s="15">
        <f>SUMIFS(Data!$D$3:$D$472,Data!$B$3:$B$472,'Analysis-2.3'!$A69)</f>
        <v>0</v>
      </c>
      <c r="C69" s="15">
        <f>SUMIFS(Data!$E$3:$E$472,Data!$B$3:$B$472,'Analysis-2.3'!$A69)</f>
        <v>0</v>
      </c>
      <c r="D69" s="15">
        <f>SUMIFS(Data!$F$3:$F$472,Data!$B$3:$B$472,'Analysis-2.3'!$A69)</f>
        <v>241.89</v>
      </c>
      <c r="E69" s="15">
        <f>SUMIFS(Data!$G$3:$G$472,Data!$B$3:$B$472,'Analysis-2.3'!$A69)</f>
        <v>0</v>
      </c>
      <c r="F69" s="15">
        <f t="shared" si="3"/>
        <v>241.89</v>
      </c>
      <c r="G69" s="15" t="str">
        <f t="shared" si="4"/>
        <v>200-500 USD</v>
      </c>
      <c r="H69" s="15" t="b">
        <f t="shared" si="5"/>
        <v>0</v>
      </c>
      <c r="I69" s="24"/>
    </row>
    <row r="70" spans="1:9" ht="15.75" x14ac:dyDescent="0.2">
      <c r="A70" s="14" t="s">
        <v>191</v>
      </c>
      <c r="B70" s="15">
        <f>SUMIFS(Data!$D$3:$D$472,Data!$B$3:$B$472,'Analysis-2.3'!$A70)</f>
        <v>0</v>
      </c>
      <c r="C70" s="15">
        <f>SUMIFS(Data!$E$3:$E$472,Data!$B$3:$B$472,'Analysis-2.3'!$A70)</f>
        <v>102.44</v>
      </c>
      <c r="D70" s="15">
        <f>SUMIFS(Data!$F$3:$F$472,Data!$B$3:$B$472,'Analysis-2.3'!$A70)</f>
        <v>121.44</v>
      </c>
      <c r="E70" s="15">
        <f>SUMIFS(Data!$G$3:$G$472,Data!$B$3:$B$472,'Analysis-2.3'!$A70)</f>
        <v>28.38</v>
      </c>
      <c r="F70" s="15">
        <f t="shared" si="3"/>
        <v>252.26</v>
      </c>
      <c r="G70" s="15" t="str">
        <f t="shared" si="4"/>
        <v>200-500 USD</v>
      </c>
      <c r="H70" s="15" t="b">
        <f t="shared" si="5"/>
        <v>0</v>
      </c>
      <c r="I70" s="24"/>
    </row>
    <row r="71" spans="1:9" ht="15.75" x14ac:dyDescent="0.2">
      <c r="A71" s="14" t="s">
        <v>193</v>
      </c>
      <c r="B71" s="15">
        <f>SUMIFS(Data!$D$3:$D$472,Data!$B$3:$B$472,'Analysis-2.3'!$A71)</f>
        <v>0</v>
      </c>
      <c r="C71" s="15">
        <f>SUMIFS(Data!$E$3:$E$472,Data!$B$3:$B$472,'Analysis-2.3'!$A71)</f>
        <v>46.56</v>
      </c>
      <c r="D71" s="15">
        <f>SUMIFS(Data!$F$3:$F$472,Data!$B$3:$B$472,'Analysis-2.3'!$A71)</f>
        <v>215.53</v>
      </c>
      <c r="E71" s="15">
        <f>SUMIFS(Data!$G$3:$G$472,Data!$B$3:$B$472,'Analysis-2.3'!$A71)</f>
        <v>0</v>
      </c>
      <c r="F71" s="15">
        <f t="shared" si="3"/>
        <v>262.09000000000003</v>
      </c>
      <c r="G71" s="15" t="str">
        <f t="shared" si="4"/>
        <v>200-500 USD</v>
      </c>
      <c r="H71" s="15" t="b">
        <f t="shared" si="5"/>
        <v>0</v>
      </c>
      <c r="I71" s="24"/>
    </row>
    <row r="72" spans="1:9" ht="15.75" x14ac:dyDescent="0.2">
      <c r="A72" s="14" t="s">
        <v>194</v>
      </c>
      <c r="B72" s="15">
        <f>SUMIFS(Data!$D$3:$D$472,Data!$B$3:$B$472,'Analysis-2.3'!$A72)</f>
        <v>0</v>
      </c>
      <c r="C72" s="15">
        <f>SUMIFS(Data!$E$3:$E$472,Data!$B$3:$B$472,'Analysis-2.3'!$A72)</f>
        <v>5.41</v>
      </c>
      <c r="D72" s="15">
        <f>SUMIFS(Data!$F$3:$F$472,Data!$B$3:$B$472,'Analysis-2.3'!$A72)</f>
        <v>253.57999999999998</v>
      </c>
      <c r="E72" s="15">
        <f>SUMIFS(Data!$G$3:$G$472,Data!$B$3:$B$472,'Analysis-2.3'!$A72)</f>
        <v>10.29</v>
      </c>
      <c r="F72" s="15">
        <f t="shared" si="3"/>
        <v>269.28000000000003</v>
      </c>
      <c r="G72" s="15" t="str">
        <f t="shared" si="4"/>
        <v>200-500 USD</v>
      </c>
      <c r="H72" s="15" t="b">
        <f t="shared" si="5"/>
        <v>0</v>
      </c>
      <c r="I72" s="24"/>
    </row>
    <row r="73" spans="1:9" ht="15.75" x14ac:dyDescent="0.2">
      <c r="A73" s="14" t="s">
        <v>196</v>
      </c>
      <c r="B73" s="15">
        <f>SUMIFS(Data!$D$3:$D$472,Data!$B$3:$B$472,'Analysis-2.3'!$A73)</f>
        <v>0</v>
      </c>
      <c r="C73" s="15">
        <f>SUMIFS(Data!$E$3:$E$472,Data!$B$3:$B$472,'Analysis-2.3'!$A73)</f>
        <v>0</v>
      </c>
      <c r="D73" s="15">
        <f>SUMIFS(Data!$F$3:$F$472,Data!$B$3:$B$472,'Analysis-2.3'!$A73)</f>
        <v>277.27999999999997</v>
      </c>
      <c r="E73" s="15">
        <f>SUMIFS(Data!$G$3:$G$472,Data!$B$3:$B$472,'Analysis-2.3'!$A73)</f>
        <v>0</v>
      </c>
      <c r="F73" s="15">
        <f t="shared" si="3"/>
        <v>277.27999999999997</v>
      </c>
      <c r="G73" s="15" t="str">
        <f t="shared" si="4"/>
        <v>200-500 USD</v>
      </c>
      <c r="H73" s="15" t="b">
        <f t="shared" si="5"/>
        <v>0</v>
      </c>
      <c r="I73" s="24"/>
    </row>
    <row r="74" spans="1:9" ht="15.75" x14ac:dyDescent="0.2">
      <c r="A74" s="14" t="s">
        <v>197</v>
      </c>
      <c r="B74" s="15">
        <f>SUMIFS(Data!$D$3:$D$472,Data!$B$3:$B$472,'Analysis-2.3'!$A74)</f>
        <v>0</v>
      </c>
      <c r="C74" s="15">
        <f>SUMIFS(Data!$E$3:$E$472,Data!$B$3:$B$472,'Analysis-2.3'!$A74)</f>
        <v>70.569999999999993</v>
      </c>
      <c r="D74" s="15">
        <f>SUMIFS(Data!$F$3:$F$472,Data!$B$3:$B$472,'Analysis-2.3'!$A74)</f>
        <v>211</v>
      </c>
      <c r="E74" s="15">
        <f>SUMIFS(Data!$G$3:$G$472,Data!$B$3:$B$472,'Analysis-2.3'!$A74)</f>
        <v>0</v>
      </c>
      <c r="F74" s="15">
        <f t="shared" si="3"/>
        <v>281.57</v>
      </c>
      <c r="G74" s="15" t="str">
        <f t="shared" si="4"/>
        <v>200-500 USD</v>
      </c>
      <c r="H74" s="15" t="b">
        <f t="shared" si="5"/>
        <v>0</v>
      </c>
      <c r="I74" s="24"/>
    </row>
    <row r="75" spans="1:9" ht="15.75" x14ac:dyDescent="0.2">
      <c r="A75" s="14" t="s">
        <v>198</v>
      </c>
      <c r="B75" s="15">
        <f>SUMIFS(Data!$D$3:$D$472,Data!$B$3:$B$472,'Analysis-2.3'!$A75)</f>
        <v>0</v>
      </c>
      <c r="C75" s="15">
        <f>SUMIFS(Data!$E$3:$E$472,Data!$B$3:$B$472,'Analysis-2.3'!$A75)</f>
        <v>0</v>
      </c>
      <c r="D75" s="15">
        <f>SUMIFS(Data!$F$3:$F$472,Data!$B$3:$B$472,'Analysis-2.3'!$A75)</f>
        <v>289.73</v>
      </c>
      <c r="E75" s="15">
        <f>SUMIFS(Data!$G$3:$G$472,Data!$B$3:$B$472,'Analysis-2.3'!$A75)</f>
        <v>0</v>
      </c>
      <c r="F75" s="15">
        <f t="shared" si="3"/>
        <v>289.73</v>
      </c>
      <c r="G75" s="15" t="str">
        <f t="shared" si="4"/>
        <v>200-500 USD</v>
      </c>
      <c r="H75" s="15" t="b">
        <f t="shared" si="5"/>
        <v>0</v>
      </c>
      <c r="I75" s="24"/>
    </row>
    <row r="76" spans="1:9" ht="15.75" x14ac:dyDescent="0.2">
      <c r="A76" s="14" t="s">
        <v>200</v>
      </c>
      <c r="B76" s="15">
        <f>SUMIFS(Data!$D$3:$D$472,Data!$B$3:$B$472,'Analysis-2.3'!$A76)</f>
        <v>0</v>
      </c>
      <c r="C76" s="15">
        <f>SUMIFS(Data!$E$3:$E$472,Data!$B$3:$B$472,'Analysis-2.3'!$A76)</f>
        <v>0</v>
      </c>
      <c r="D76" s="15">
        <f>SUMIFS(Data!$F$3:$F$472,Data!$B$3:$B$472,'Analysis-2.3'!$A76)</f>
        <v>293.51</v>
      </c>
      <c r="E76" s="15">
        <f>SUMIFS(Data!$G$3:$G$472,Data!$B$3:$B$472,'Analysis-2.3'!$A76)</f>
        <v>0.31</v>
      </c>
      <c r="F76" s="15">
        <f t="shared" si="3"/>
        <v>293.82</v>
      </c>
      <c r="G76" s="15" t="str">
        <f t="shared" si="4"/>
        <v>200-500 USD</v>
      </c>
      <c r="H76" s="15" t="b">
        <f t="shared" si="5"/>
        <v>0</v>
      </c>
      <c r="I76" s="24"/>
    </row>
    <row r="77" spans="1:9" ht="15.75" x14ac:dyDescent="0.2">
      <c r="A77" s="14" t="s">
        <v>202</v>
      </c>
      <c r="B77" s="15">
        <f>SUMIFS(Data!$D$3:$D$472,Data!$B$3:$B$472,'Analysis-2.3'!$A77)</f>
        <v>0</v>
      </c>
      <c r="C77" s="15">
        <f>SUMIFS(Data!$E$3:$E$472,Data!$B$3:$B$472,'Analysis-2.3'!$A77)</f>
        <v>49.72</v>
      </c>
      <c r="D77" s="15">
        <f>SUMIFS(Data!$F$3:$F$472,Data!$B$3:$B$472,'Analysis-2.3'!$A77)</f>
        <v>263.82</v>
      </c>
      <c r="E77" s="15">
        <f>SUMIFS(Data!$G$3:$G$472,Data!$B$3:$B$472,'Analysis-2.3'!$A77)</f>
        <v>0</v>
      </c>
      <c r="F77" s="15">
        <f t="shared" si="3"/>
        <v>313.53999999999996</v>
      </c>
      <c r="G77" s="15" t="str">
        <f t="shared" si="4"/>
        <v>200-500 USD</v>
      </c>
      <c r="H77" s="15" t="b">
        <f t="shared" si="5"/>
        <v>0</v>
      </c>
      <c r="I77" s="24"/>
    </row>
    <row r="78" spans="1:9" ht="15.75" x14ac:dyDescent="0.2">
      <c r="A78" s="14" t="s">
        <v>205</v>
      </c>
      <c r="B78" s="15">
        <f>SUMIFS(Data!$D$3:$D$472,Data!$B$3:$B$472,'Analysis-2.3'!$A78)</f>
        <v>0</v>
      </c>
      <c r="C78" s="15">
        <f>SUMIFS(Data!$E$3:$E$472,Data!$B$3:$B$472,'Analysis-2.3'!$A78)</f>
        <v>0</v>
      </c>
      <c r="D78" s="15">
        <f>SUMIFS(Data!$F$3:$F$472,Data!$B$3:$B$472,'Analysis-2.3'!$A78)</f>
        <v>322.31</v>
      </c>
      <c r="E78" s="15">
        <f>SUMIFS(Data!$G$3:$G$472,Data!$B$3:$B$472,'Analysis-2.3'!$A78)</f>
        <v>0.31</v>
      </c>
      <c r="F78" s="15">
        <f t="shared" si="3"/>
        <v>322.62</v>
      </c>
      <c r="G78" s="15" t="str">
        <f t="shared" si="4"/>
        <v>200-500 USD</v>
      </c>
      <c r="H78" s="15" t="b">
        <f t="shared" si="5"/>
        <v>0</v>
      </c>
      <c r="I78" s="24"/>
    </row>
    <row r="79" spans="1:9" ht="15.75" x14ac:dyDescent="0.2">
      <c r="A79" s="14" t="s">
        <v>206</v>
      </c>
      <c r="B79" s="15">
        <f>SUMIFS(Data!$D$3:$D$472,Data!$B$3:$B$472,'Analysis-2.3'!$A79)</f>
        <v>0</v>
      </c>
      <c r="C79" s="15">
        <f>SUMIFS(Data!$E$3:$E$472,Data!$B$3:$B$472,'Analysis-2.3'!$A79)</f>
        <v>13.129999999999999</v>
      </c>
      <c r="D79" s="15">
        <f>SUMIFS(Data!$F$3:$F$472,Data!$B$3:$B$472,'Analysis-2.3'!$A79)</f>
        <v>313.88</v>
      </c>
      <c r="E79" s="15">
        <f>SUMIFS(Data!$G$3:$G$472,Data!$B$3:$B$472,'Analysis-2.3'!$A79)</f>
        <v>0</v>
      </c>
      <c r="F79" s="15">
        <f t="shared" si="3"/>
        <v>327.01</v>
      </c>
      <c r="G79" s="15" t="str">
        <f t="shared" si="4"/>
        <v>200-500 USD</v>
      </c>
      <c r="H79" s="15" t="b">
        <f t="shared" si="5"/>
        <v>0</v>
      </c>
      <c r="I79" s="24"/>
    </row>
    <row r="80" spans="1:9" ht="15.75" x14ac:dyDescent="0.2">
      <c r="A80" s="14" t="s">
        <v>208</v>
      </c>
      <c r="B80" s="15">
        <f>SUMIFS(Data!$D$3:$D$472,Data!$B$3:$B$472,'Analysis-2.3'!$A80)</f>
        <v>0</v>
      </c>
      <c r="C80" s="15">
        <f>SUMIFS(Data!$E$3:$E$472,Data!$B$3:$B$472,'Analysis-2.3'!$A80)</f>
        <v>0</v>
      </c>
      <c r="D80" s="15">
        <f>SUMIFS(Data!$F$3:$F$472,Data!$B$3:$B$472,'Analysis-2.3'!$A80)</f>
        <v>332.06</v>
      </c>
      <c r="E80" s="15">
        <f>SUMIFS(Data!$G$3:$G$472,Data!$B$3:$B$472,'Analysis-2.3'!$A80)</f>
        <v>1.87</v>
      </c>
      <c r="F80" s="15">
        <f t="shared" si="3"/>
        <v>333.93</v>
      </c>
      <c r="G80" s="15" t="str">
        <f t="shared" si="4"/>
        <v>200-500 USD</v>
      </c>
      <c r="H80" s="15" t="b">
        <f t="shared" si="5"/>
        <v>0</v>
      </c>
      <c r="I80" s="24"/>
    </row>
    <row r="81" spans="1:9" ht="15.75" x14ac:dyDescent="0.2">
      <c r="A81" s="14" t="s">
        <v>210</v>
      </c>
      <c r="B81" s="15">
        <f>SUMIFS(Data!$D$3:$D$472,Data!$B$3:$B$472,'Analysis-2.3'!$A81)</f>
        <v>0</v>
      </c>
      <c r="C81" s="15">
        <f>SUMIFS(Data!$E$3:$E$472,Data!$B$3:$B$472,'Analysis-2.3'!$A81)</f>
        <v>0</v>
      </c>
      <c r="D81" s="15">
        <f>SUMIFS(Data!$F$3:$F$472,Data!$B$3:$B$472,'Analysis-2.3'!$A81)</f>
        <v>342.22</v>
      </c>
      <c r="E81" s="15">
        <f>SUMIFS(Data!$G$3:$G$472,Data!$B$3:$B$472,'Analysis-2.3'!$A81)</f>
        <v>0</v>
      </c>
      <c r="F81" s="15">
        <f t="shared" si="3"/>
        <v>342.22</v>
      </c>
      <c r="G81" s="15" t="str">
        <f t="shared" si="4"/>
        <v>200-500 USD</v>
      </c>
      <c r="H81" s="15" t="b">
        <f t="shared" si="5"/>
        <v>0</v>
      </c>
      <c r="I81" s="24"/>
    </row>
    <row r="82" spans="1:9" ht="15.75" x14ac:dyDescent="0.2">
      <c r="A82" s="14" t="s">
        <v>212</v>
      </c>
      <c r="B82" s="15">
        <f>SUMIFS(Data!$D$3:$D$472,Data!$B$3:$B$472,'Analysis-2.3'!$A82)</f>
        <v>310.10000000000002</v>
      </c>
      <c r="C82" s="15">
        <f>SUMIFS(Data!$E$3:$E$472,Data!$B$3:$B$472,'Analysis-2.3'!$A82)</f>
        <v>0</v>
      </c>
      <c r="D82" s="15">
        <f>SUMIFS(Data!$F$3:$F$472,Data!$B$3:$B$472,'Analysis-2.3'!$A82)</f>
        <v>38.46</v>
      </c>
      <c r="E82" s="15">
        <f>SUMIFS(Data!$G$3:$G$472,Data!$B$3:$B$472,'Analysis-2.3'!$A82)</f>
        <v>0</v>
      </c>
      <c r="F82" s="15">
        <f t="shared" si="3"/>
        <v>348.56</v>
      </c>
      <c r="G82" s="15" t="str">
        <f t="shared" si="4"/>
        <v>200-500 USD</v>
      </c>
      <c r="H82" s="15" t="b">
        <f t="shared" si="5"/>
        <v>0</v>
      </c>
      <c r="I82" s="24"/>
    </row>
    <row r="83" spans="1:9" ht="15.75" x14ac:dyDescent="0.2">
      <c r="A83" s="14" t="s">
        <v>214</v>
      </c>
      <c r="B83" s="15">
        <f>SUMIFS(Data!$D$3:$D$472,Data!$B$3:$B$472,'Analysis-2.3'!$A83)</f>
        <v>0</v>
      </c>
      <c r="C83" s="15">
        <f>SUMIFS(Data!$E$3:$E$472,Data!$B$3:$B$472,'Analysis-2.3'!$A83)</f>
        <v>0</v>
      </c>
      <c r="D83" s="15">
        <f>SUMIFS(Data!$F$3:$F$472,Data!$B$3:$B$472,'Analysis-2.3'!$A83)</f>
        <v>357.12</v>
      </c>
      <c r="E83" s="15">
        <f>SUMIFS(Data!$G$3:$G$472,Data!$B$3:$B$472,'Analysis-2.3'!$A83)</f>
        <v>0</v>
      </c>
      <c r="F83" s="15">
        <f t="shared" si="3"/>
        <v>357.12</v>
      </c>
      <c r="G83" s="15" t="str">
        <f t="shared" si="4"/>
        <v>200-500 USD</v>
      </c>
      <c r="H83" s="15" t="b">
        <f t="shared" si="5"/>
        <v>0</v>
      </c>
      <c r="I83" s="24"/>
    </row>
    <row r="84" spans="1:9" ht="15.75" x14ac:dyDescent="0.2">
      <c r="A84" s="14" t="s">
        <v>216</v>
      </c>
      <c r="B84" s="15">
        <f>SUMIFS(Data!$D$3:$D$472,Data!$B$3:$B$472,'Analysis-2.3'!$A84)</f>
        <v>0</v>
      </c>
      <c r="C84" s="15">
        <f>SUMIFS(Data!$E$3:$E$472,Data!$B$3:$B$472,'Analysis-2.3'!$A84)</f>
        <v>100.75</v>
      </c>
      <c r="D84" s="15">
        <f>SUMIFS(Data!$F$3:$F$472,Data!$B$3:$B$472,'Analysis-2.3'!$A84)</f>
        <v>269.12</v>
      </c>
      <c r="E84" s="15">
        <f>SUMIFS(Data!$G$3:$G$472,Data!$B$3:$B$472,'Analysis-2.3'!$A84)</f>
        <v>0</v>
      </c>
      <c r="F84" s="15">
        <f t="shared" si="3"/>
        <v>369.87</v>
      </c>
      <c r="G84" s="15" t="str">
        <f t="shared" si="4"/>
        <v>200-500 USD</v>
      </c>
      <c r="H84" s="15" t="b">
        <f t="shared" si="5"/>
        <v>0</v>
      </c>
      <c r="I84" s="24"/>
    </row>
    <row r="85" spans="1:9" ht="15.75" x14ac:dyDescent="0.2">
      <c r="A85" s="14" t="s">
        <v>218</v>
      </c>
      <c r="B85" s="15">
        <f>SUMIFS(Data!$D$3:$D$472,Data!$B$3:$B$472,'Analysis-2.3'!$A85)</f>
        <v>0</v>
      </c>
      <c r="C85" s="15">
        <f>SUMIFS(Data!$E$3:$E$472,Data!$B$3:$B$472,'Analysis-2.3'!$A85)</f>
        <v>192.96</v>
      </c>
      <c r="D85" s="15">
        <f>SUMIFS(Data!$F$3:$F$472,Data!$B$3:$B$472,'Analysis-2.3'!$A85)</f>
        <v>187.1</v>
      </c>
      <c r="E85" s="15">
        <f>SUMIFS(Data!$G$3:$G$472,Data!$B$3:$B$472,'Analysis-2.3'!$A85)</f>
        <v>0</v>
      </c>
      <c r="F85" s="15">
        <f t="shared" si="3"/>
        <v>380.06</v>
      </c>
      <c r="G85" s="15" t="str">
        <f t="shared" si="4"/>
        <v>200-500 USD</v>
      </c>
      <c r="H85" s="15" t="b">
        <f t="shared" si="5"/>
        <v>0</v>
      </c>
      <c r="I85" s="24"/>
    </row>
    <row r="86" spans="1:9" ht="15.75" x14ac:dyDescent="0.2">
      <c r="A86" s="14" t="s">
        <v>219</v>
      </c>
      <c r="B86" s="15">
        <f>SUMIFS(Data!$D$3:$D$472,Data!$B$3:$B$472,'Analysis-2.3'!$A86)</f>
        <v>0</v>
      </c>
      <c r="C86" s="15">
        <f>SUMIFS(Data!$E$3:$E$472,Data!$B$3:$B$472,'Analysis-2.3'!$A86)</f>
        <v>192.45</v>
      </c>
      <c r="D86" s="15">
        <f>SUMIFS(Data!$F$3:$F$472,Data!$B$3:$B$472,'Analysis-2.3'!$A86)</f>
        <v>179.89</v>
      </c>
      <c r="E86" s="15">
        <f>SUMIFS(Data!$G$3:$G$472,Data!$B$3:$B$472,'Analysis-2.3'!$A86)</f>
        <v>13.08</v>
      </c>
      <c r="F86" s="15">
        <f t="shared" si="3"/>
        <v>385.41999999999996</v>
      </c>
      <c r="G86" s="15" t="str">
        <f t="shared" si="4"/>
        <v>200-500 USD</v>
      </c>
      <c r="H86" s="15" t="b">
        <f t="shared" si="5"/>
        <v>0</v>
      </c>
      <c r="I86" s="24"/>
    </row>
    <row r="87" spans="1:9" ht="15.75" x14ac:dyDescent="0.2">
      <c r="A87" s="14" t="s">
        <v>221</v>
      </c>
      <c r="B87" s="15">
        <f>SUMIFS(Data!$D$3:$D$472,Data!$B$3:$B$472,'Analysis-2.3'!$A87)</f>
        <v>0</v>
      </c>
      <c r="C87" s="15">
        <f>SUMIFS(Data!$E$3:$E$472,Data!$B$3:$B$472,'Analysis-2.3'!$A87)</f>
        <v>0</v>
      </c>
      <c r="D87" s="15">
        <f>SUMIFS(Data!$F$3:$F$472,Data!$B$3:$B$472,'Analysis-2.3'!$A87)</f>
        <v>393.42</v>
      </c>
      <c r="E87" s="15">
        <f>SUMIFS(Data!$G$3:$G$472,Data!$B$3:$B$472,'Analysis-2.3'!$A87)</f>
        <v>0</v>
      </c>
      <c r="F87" s="15">
        <f t="shared" si="3"/>
        <v>393.42</v>
      </c>
      <c r="G87" s="15" t="str">
        <f t="shared" si="4"/>
        <v>200-500 USD</v>
      </c>
      <c r="H87" s="15" t="b">
        <f t="shared" si="5"/>
        <v>0</v>
      </c>
      <c r="I87" s="24"/>
    </row>
    <row r="88" spans="1:9" ht="15.75" x14ac:dyDescent="0.2">
      <c r="A88" s="14" t="s">
        <v>223</v>
      </c>
      <c r="B88" s="15">
        <f>SUMIFS(Data!$D$3:$D$472,Data!$B$3:$B$472,'Analysis-2.3'!$A88)</f>
        <v>0</v>
      </c>
      <c r="C88" s="15">
        <f>SUMIFS(Data!$E$3:$E$472,Data!$B$3:$B$472,'Analysis-2.3'!$A88)</f>
        <v>0</v>
      </c>
      <c r="D88" s="15">
        <f>SUMIFS(Data!$F$3:$F$472,Data!$B$3:$B$472,'Analysis-2.3'!$A88)</f>
        <v>423.37</v>
      </c>
      <c r="E88" s="15">
        <f>SUMIFS(Data!$G$3:$G$472,Data!$B$3:$B$472,'Analysis-2.3'!$A88)</f>
        <v>0</v>
      </c>
      <c r="F88" s="15">
        <f t="shared" si="3"/>
        <v>423.37</v>
      </c>
      <c r="G88" s="15" t="str">
        <f t="shared" si="4"/>
        <v>200-500 USD</v>
      </c>
      <c r="H88" s="15" t="b">
        <f t="shared" si="5"/>
        <v>0</v>
      </c>
      <c r="I88" s="24"/>
    </row>
    <row r="89" spans="1:9" ht="15.75" x14ac:dyDescent="0.2">
      <c r="A89" s="14" t="s">
        <v>225</v>
      </c>
      <c r="B89" s="15">
        <f>SUMIFS(Data!$D$3:$D$472,Data!$B$3:$B$472,'Analysis-2.3'!$A89)</f>
        <v>0</v>
      </c>
      <c r="C89" s="15">
        <f>SUMIFS(Data!$E$3:$E$472,Data!$B$3:$B$472,'Analysis-2.3'!$A89)</f>
        <v>0</v>
      </c>
      <c r="D89" s="15">
        <f>SUMIFS(Data!$F$3:$F$472,Data!$B$3:$B$472,'Analysis-2.3'!$A89)</f>
        <v>280.37</v>
      </c>
      <c r="E89" s="15">
        <f>SUMIFS(Data!$G$3:$G$472,Data!$B$3:$B$472,'Analysis-2.3'!$A89)</f>
        <v>152.68</v>
      </c>
      <c r="F89" s="15">
        <f t="shared" si="3"/>
        <v>433.05</v>
      </c>
      <c r="G89" s="15" t="str">
        <f t="shared" si="4"/>
        <v>200-500 USD</v>
      </c>
      <c r="H89" s="15" t="b">
        <f t="shared" si="5"/>
        <v>0</v>
      </c>
      <c r="I89" s="24"/>
    </row>
    <row r="90" spans="1:9" ht="15.75" x14ac:dyDescent="0.2">
      <c r="A90" s="14" t="s">
        <v>227</v>
      </c>
      <c r="B90" s="15">
        <f>SUMIFS(Data!$D$3:$D$472,Data!$B$3:$B$472,'Analysis-2.3'!$A90)</f>
        <v>89.71</v>
      </c>
      <c r="C90" s="15">
        <f>SUMIFS(Data!$E$3:$E$472,Data!$B$3:$B$472,'Analysis-2.3'!$A90)</f>
        <v>0</v>
      </c>
      <c r="D90" s="15">
        <f>SUMIFS(Data!$F$3:$F$472,Data!$B$3:$B$472,'Analysis-2.3'!$A90)</f>
        <v>374.28999999999996</v>
      </c>
      <c r="E90" s="15">
        <f>SUMIFS(Data!$G$3:$G$472,Data!$B$3:$B$472,'Analysis-2.3'!$A90)</f>
        <v>0</v>
      </c>
      <c r="F90" s="15">
        <f t="shared" si="3"/>
        <v>463.99999999999994</v>
      </c>
      <c r="G90" s="15" t="str">
        <f t="shared" si="4"/>
        <v>200-500 USD</v>
      </c>
      <c r="H90" s="15" t="b">
        <f t="shared" si="5"/>
        <v>0</v>
      </c>
      <c r="I90" s="24"/>
    </row>
    <row r="91" spans="1:9" ht="15.75" x14ac:dyDescent="0.2">
      <c r="A91" s="14" t="s">
        <v>230</v>
      </c>
      <c r="B91" s="15">
        <f>SUMIFS(Data!$D$3:$D$472,Data!$B$3:$B$472,'Analysis-2.3'!$A91)</f>
        <v>0</v>
      </c>
      <c r="C91" s="15">
        <f>SUMIFS(Data!$E$3:$E$472,Data!$B$3:$B$472,'Analysis-2.3'!$A91)</f>
        <v>0</v>
      </c>
      <c r="D91" s="15">
        <f>SUMIFS(Data!$F$3:$F$472,Data!$B$3:$B$472,'Analysis-2.3'!$A91)</f>
        <v>474.87</v>
      </c>
      <c r="E91" s="15">
        <f>SUMIFS(Data!$G$3:$G$472,Data!$B$3:$B$472,'Analysis-2.3'!$A91)</f>
        <v>0</v>
      </c>
      <c r="F91" s="15">
        <f t="shared" si="3"/>
        <v>474.87</v>
      </c>
      <c r="G91" s="15" t="str">
        <f t="shared" si="4"/>
        <v>200-500 USD</v>
      </c>
      <c r="H91" s="15" t="b">
        <f t="shared" si="5"/>
        <v>0</v>
      </c>
      <c r="I91" s="24"/>
    </row>
    <row r="92" spans="1:9" ht="15.75" x14ac:dyDescent="0.2">
      <c r="A92" s="14" t="s">
        <v>232</v>
      </c>
      <c r="B92" s="15">
        <f>SUMIFS(Data!$D$3:$D$472,Data!$B$3:$B$472,'Analysis-2.3'!$A92)</f>
        <v>0</v>
      </c>
      <c r="C92" s="15">
        <f>SUMIFS(Data!$E$3:$E$472,Data!$B$3:$B$472,'Analysis-2.3'!$A92)</f>
        <v>0</v>
      </c>
      <c r="D92" s="15">
        <f>SUMIFS(Data!$F$3:$F$472,Data!$B$3:$B$472,'Analysis-2.3'!$A92)</f>
        <v>486.24</v>
      </c>
      <c r="E92" s="15">
        <f>SUMIFS(Data!$G$3:$G$472,Data!$B$3:$B$472,'Analysis-2.3'!$A92)</f>
        <v>0</v>
      </c>
      <c r="F92" s="15">
        <f t="shared" si="3"/>
        <v>486.24</v>
      </c>
      <c r="G92" s="15" t="str">
        <f t="shared" si="4"/>
        <v>200-500 USD</v>
      </c>
      <c r="H92" s="15" t="b">
        <f t="shared" si="5"/>
        <v>0</v>
      </c>
      <c r="I92" s="24"/>
    </row>
    <row r="93" spans="1:9" ht="15.75" x14ac:dyDescent="0.2">
      <c r="A93" s="14" t="s">
        <v>233</v>
      </c>
      <c r="B93" s="15">
        <f>SUMIFS(Data!$D$3:$D$472,Data!$B$3:$B$472,'Analysis-2.3'!$A93)</f>
        <v>246.13</v>
      </c>
      <c r="C93" s="15">
        <f>SUMIFS(Data!$E$3:$E$472,Data!$B$3:$B$472,'Analysis-2.3'!$A93)</f>
        <v>0</v>
      </c>
      <c r="D93" s="15">
        <f>SUMIFS(Data!$F$3:$F$472,Data!$B$3:$B$472,'Analysis-2.3'!$A93)</f>
        <v>245.75</v>
      </c>
      <c r="E93" s="15">
        <f>SUMIFS(Data!$G$3:$G$472,Data!$B$3:$B$472,'Analysis-2.3'!$A93)</f>
        <v>0</v>
      </c>
      <c r="F93" s="15">
        <f t="shared" si="3"/>
        <v>491.88</v>
      </c>
      <c r="G93" s="15" t="str">
        <f t="shared" si="4"/>
        <v>200-500 USD</v>
      </c>
      <c r="H93" s="15" t="b">
        <f t="shared" si="5"/>
        <v>0</v>
      </c>
      <c r="I93" s="24"/>
    </row>
    <row r="94" spans="1:9" ht="15.75" x14ac:dyDescent="0.2">
      <c r="A94" s="14" t="s">
        <v>234</v>
      </c>
      <c r="B94" s="15">
        <f>SUMIFS(Data!$D$3:$D$472,Data!$B$3:$B$472,'Analysis-2.3'!$A94)</f>
        <v>0</v>
      </c>
      <c r="C94" s="15">
        <f>SUMIFS(Data!$E$3:$E$472,Data!$B$3:$B$472,'Analysis-2.3'!$A94)</f>
        <v>252.21</v>
      </c>
      <c r="D94" s="15">
        <f>SUMIFS(Data!$F$3:$F$472,Data!$B$3:$B$472,'Analysis-2.3'!$A94)</f>
        <v>248.85</v>
      </c>
      <c r="E94" s="15">
        <f>SUMIFS(Data!$G$3:$G$472,Data!$B$3:$B$472,'Analysis-2.3'!$A94)</f>
        <v>0</v>
      </c>
      <c r="F94" s="15">
        <f t="shared" si="3"/>
        <v>501.06</v>
      </c>
      <c r="G94" s="15" t="str">
        <f t="shared" si="4"/>
        <v>500 USD</v>
      </c>
      <c r="H94" s="15" t="b">
        <f t="shared" si="5"/>
        <v>0</v>
      </c>
      <c r="I94" s="24"/>
    </row>
    <row r="95" spans="1:9" ht="15.75" x14ac:dyDescent="0.2">
      <c r="A95" s="14" t="s">
        <v>235</v>
      </c>
      <c r="B95" s="15">
        <f>SUMIFS(Data!$D$3:$D$472,Data!$B$3:$B$472,'Analysis-2.3'!$A95)</f>
        <v>0</v>
      </c>
      <c r="C95" s="15">
        <f>SUMIFS(Data!$E$3:$E$472,Data!$B$3:$B$472,'Analysis-2.3'!$A95)</f>
        <v>0</v>
      </c>
      <c r="D95" s="15">
        <f>SUMIFS(Data!$F$3:$F$472,Data!$B$3:$B$472,'Analysis-2.3'!$A95)</f>
        <v>531.05999999999995</v>
      </c>
      <c r="E95" s="15">
        <f>SUMIFS(Data!$G$3:$G$472,Data!$B$3:$B$472,'Analysis-2.3'!$A95)</f>
        <v>0</v>
      </c>
      <c r="F95" s="15">
        <f t="shared" si="3"/>
        <v>531.05999999999995</v>
      </c>
      <c r="G95" s="15" t="str">
        <f t="shared" si="4"/>
        <v>500 USD</v>
      </c>
      <c r="H95" s="15" t="b">
        <f t="shared" si="5"/>
        <v>0</v>
      </c>
      <c r="I95" s="24"/>
    </row>
    <row r="96" spans="1:9" ht="15.75" x14ac:dyDescent="0.2">
      <c r="A96" s="14" t="s">
        <v>237</v>
      </c>
      <c r="B96" s="15">
        <f>SUMIFS(Data!$D$3:$D$472,Data!$B$3:$B$472,'Analysis-2.3'!$A96)</f>
        <v>0</v>
      </c>
      <c r="C96" s="15">
        <f>SUMIFS(Data!$E$3:$E$472,Data!$B$3:$B$472,'Analysis-2.3'!$A96)</f>
        <v>0</v>
      </c>
      <c r="D96" s="15">
        <f>SUMIFS(Data!$F$3:$F$472,Data!$B$3:$B$472,'Analysis-2.3'!$A96)</f>
        <v>539.48</v>
      </c>
      <c r="E96" s="15">
        <f>SUMIFS(Data!$G$3:$G$472,Data!$B$3:$B$472,'Analysis-2.3'!$A96)</f>
        <v>0</v>
      </c>
      <c r="F96" s="15">
        <f t="shared" si="3"/>
        <v>539.48</v>
      </c>
      <c r="G96" s="15" t="str">
        <f t="shared" si="4"/>
        <v>500 USD</v>
      </c>
      <c r="H96" s="15" t="b">
        <f t="shared" si="5"/>
        <v>0</v>
      </c>
      <c r="I96" s="24"/>
    </row>
    <row r="97" spans="1:9" ht="15.75" x14ac:dyDescent="0.2">
      <c r="A97" s="14" t="s">
        <v>238</v>
      </c>
      <c r="B97" s="15">
        <f>SUMIFS(Data!$D$3:$D$472,Data!$B$3:$B$472,'Analysis-2.3'!$A97)</f>
        <v>0</v>
      </c>
      <c r="C97" s="15">
        <f>SUMIFS(Data!$E$3:$E$472,Data!$B$3:$B$472,'Analysis-2.3'!$A97)</f>
        <v>95.01</v>
      </c>
      <c r="D97" s="15">
        <f>SUMIFS(Data!$F$3:$F$472,Data!$B$3:$B$472,'Analysis-2.3'!$A97)</f>
        <v>448.95000000000005</v>
      </c>
      <c r="E97" s="15">
        <f>SUMIFS(Data!$G$3:$G$472,Data!$B$3:$B$472,'Analysis-2.3'!$A97)</f>
        <v>1.88</v>
      </c>
      <c r="F97" s="15">
        <f t="shared" si="3"/>
        <v>545.84</v>
      </c>
      <c r="G97" s="15" t="str">
        <f t="shared" si="4"/>
        <v>500 USD</v>
      </c>
      <c r="H97" s="15" t="b">
        <f t="shared" si="5"/>
        <v>0</v>
      </c>
      <c r="I97" s="24"/>
    </row>
    <row r="98" spans="1:9" ht="15.75" x14ac:dyDescent="0.2">
      <c r="A98" s="14" t="s">
        <v>240</v>
      </c>
      <c r="B98" s="15">
        <f>SUMIFS(Data!$D$3:$D$472,Data!$B$3:$B$472,'Analysis-2.3'!$A98)</f>
        <v>0</v>
      </c>
      <c r="C98" s="15">
        <f>SUMIFS(Data!$E$3:$E$472,Data!$B$3:$B$472,'Analysis-2.3'!$A98)</f>
        <v>0</v>
      </c>
      <c r="D98" s="15">
        <f>SUMIFS(Data!$F$3:$F$472,Data!$B$3:$B$472,'Analysis-2.3'!$A98)</f>
        <v>557.25</v>
      </c>
      <c r="E98" s="15">
        <f>SUMIFS(Data!$G$3:$G$472,Data!$B$3:$B$472,'Analysis-2.3'!$A98)</f>
        <v>0</v>
      </c>
      <c r="F98" s="15">
        <f t="shared" si="3"/>
        <v>557.25</v>
      </c>
      <c r="G98" s="15" t="str">
        <f t="shared" si="4"/>
        <v>500 USD</v>
      </c>
      <c r="H98" s="15" t="b">
        <f t="shared" si="5"/>
        <v>0</v>
      </c>
      <c r="I98" s="24"/>
    </row>
    <row r="99" spans="1:9" ht="15.75" x14ac:dyDescent="0.2">
      <c r="A99" s="14" t="s">
        <v>241</v>
      </c>
      <c r="B99" s="15">
        <f>SUMIFS(Data!$D$3:$D$472,Data!$B$3:$B$472,'Analysis-2.3'!$A99)</f>
        <v>0</v>
      </c>
      <c r="C99" s="15">
        <f>SUMIFS(Data!$E$3:$E$472,Data!$B$3:$B$472,'Analysis-2.3'!$A99)</f>
        <v>127.97</v>
      </c>
      <c r="D99" s="15">
        <f>SUMIFS(Data!$F$3:$F$472,Data!$B$3:$B$472,'Analysis-2.3'!$A99)</f>
        <v>153.83000000000001</v>
      </c>
      <c r="E99" s="15">
        <f>SUMIFS(Data!$G$3:$G$472,Data!$B$3:$B$472,'Analysis-2.3'!$A99)</f>
        <v>75.180000000000007</v>
      </c>
      <c r="F99" s="15">
        <f t="shared" si="3"/>
        <v>356.98</v>
      </c>
      <c r="G99" s="15" t="str">
        <f t="shared" si="4"/>
        <v>200-500 USD</v>
      </c>
      <c r="H99" s="15" t="b">
        <f t="shared" si="5"/>
        <v>0</v>
      </c>
      <c r="I99" s="24"/>
    </row>
    <row r="100" spans="1:9" ht="15.75" x14ac:dyDescent="0.2">
      <c r="A100" s="14" t="s">
        <v>243</v>
      </c>
      <c r="B100" s="15">
        <f>SUMIFS(Data!$D$3:$D$472,Data!$B$3:$B$472,'Analysis-2.3'!$A100)</f>
        <v>0</v>
      </c>
      <c r="C100" s="15">
        <f>SUMIFS(Data!$E$3:$E$472,Data!$B$3:$B$472,'Analysis-2.3'!$A100)</f>
        <v>0</v>
      </c>
      <c r="D100" s="15">
        <f>SUMIFS(Data!$F$3:$F$472,Data!$B$3:$B$472,'Analysis-2.3'!$A100)</f>
        <v>568.26</v>
      </c>
      <c r="E100" s="15">
        <f>SUMIFS(Data!$G$3:$G$472,Data!$B$3:$B$472,'Analysis-2.3'!$A100)</f>
        <v>0</v>
      </c>
      <c r="F100" s="15">
        <f t="shared" si="3"/>
        <v>568.26</v>
      </c>
      <c r="G100" s="15" t="str">
        <f t="shared" si="4"/>
        <v>500 USD</v>
      </c>
      <c r="H100" s="15" t="b">
        <f t="shared" si="5"/>
        <v>0</v>
      </c>
      <c r="I100" s="24"/>
    </row>
    <row r="101" spans="1:9" ht="15.75" x14ac:dyDescent="0.2">
      <c r="A101" s="14" t="s">
        <v>245</v>
      </c>
      <c r="B101" s="15">
        <f>SUMIFS(Data!$D$3:$D$472,Data!$B$3:$B$472,'Analysis-2.3'!$A101)</f>
        <v>0</v>
      </c>
      <c r="C101" s="15">
        <f>SUMIFS(Data!$E$3:$E$472,Data!$B$3:$B$472,'Analysis-2.3'!$A101)</f>
        <v>0</v>
      </c>
      <c r="D101" s="15">
        <f>SUMIFS(Data!$F$3:$F$472,Data!$B$3:$B$472,'Analysis-2.3'!$A101)</f>
        <v>576.76</v>
      </c>
      <c r="E101" s="15">
        <f>SUMIFS(Data!$G$3:$G$472,Data!$B$3:$B$472,'Analysis-2.3'!$A101)</f>
        <v>9.19</v>
      </c>
      <c r="F101" s="15">
        <f t="shared" si="3"/>
        <v>585.95000000000005</v>
      </c>
      <c r="G101" s="15" t="str">
        <f t="shared" si="4"/>
        <v>500 USD</v>
      </c>
      <c r="H101" s="15" t="b">
        <f t="shared" si="5"/>
        <v>0</v>
      </c>
      <c r="I101" s="24"/>
    </row>
    <row r="102" spans="1:9" ht="15.75" x14ac:dyDescent="0.2">
      <c r="A102" s="14" t="s">
        <v>248</v>
      </c>
      <c r="B102" s="15">
        <f>SUMIFS(Data!$D$3:$D$472,Data!$B$3:$B$472,'Analysis-2.3'!$A102)</f>
        <v>0</v>
      </c>
      <c r="C102" s="15">
        <f>SUMIFS(Data!$E$3:$E$472,Data!$B$3:$B$472,'Analysis-2.3'!$A102)</f>
        <v>0</v>
      </c>
      <c r="D102" s="15">
        <f>SUMIFS(Data!$F$3:$F$472,Data!$B$3:$B$472,'Analysis-2.3'!$A102)</f>
        <v>608.25</v>
      </c>
      <c r="E102" s="15">
        <f>SUMIFS(Data!$G$3:$G$472,Data!$B$3:$B$472,'Analysis-2.3'!$A102)</f>
        <v>0</v>
      </c>
      <c r="F102" s="15">
        <f t="shared" si="3"/>
        <v>608.25</v>
      </c>
      <c r="G102" s="15" t="str">
        <f t="shared" si="4"/>
        <v>500 USD</v>
      </c>
      <c r="H102" s="15" t="b">
        <f t="shared" si="5"/>
        <v>0</v>
      </c>
      <c r="I102" s="24"/>
    </row>
    <row r="103" spans="1:9" ht="15.75" x14ac:dyDescent="0.2">
      <c r="A103" s="14" t="s">
        <v>249</v>
      </c>
      <c r="B103" s="15">
        <f>SUMIFS(Data!$D$3:$D$472,Data!$B$3:$B$472,'Analysis-2.3'!$A103)</f>
        <v>0</v>
      </c>
      <c r="C103" s="15">
        <f>SUMIFS(Data!$E$3:$E$472,Data!$B$3:$B$472,'Analysis-2.3'!$A103)</f>
        <v>1.75</v>
      </c>
      <c r="D103" s="15">
        <f>SUMIFS(Data!$F$3:$F$472,Data!$B$3:$B$472,'Analysis-2.3'!$A103)</f>
        <v>362.5</v>
      </c>
      <c r="E103" s="15">
        <f>SUMIFS(Data!$G$3:$G$472,Data!$B$3:$B$472,'Analysis-2.3'!$A103)</f>
        <v>14.76</v>
      </c>
      <c r="F103" s="15">
        <f t="shared" si="3"/>
        <v>379.01</v>
      </c>
      <c r="G103" s="15" t="str">
        <f t="shared" si="4"/>
        <v>200-500 USD</v>
      </c>
      <c r="H103" s="15" t="b">
        <f t="shared" si="5"/>
        <v>0</v>
      </c>
      <c r="I103" s="24"/>
    </row>
    <row r="104" spans="1:9" ht="15.75" x14ac:dyDescent="0.2">
      <c r="A104" s="14" t="s">
        <v>252</v>
      </c>
      <c r="B104" s="15">
        <f>SUMIFS(Data!$D$3:$D$472,Data!$B$3:$B$472,'Analysis-2.3'!$A104)</f>
        <v>0</v>
      </c>
      <c r="C104" s="15">
        <f>SUMIFS(Data!$E$3:$E$472,Data!$B$3:$B$472,'Analysis-2.3'!$A104)</f>
        <v>0</v>
      </c>
      <c r="D104" s="15">
        <f>SUMIFS(Data!$F$3:$F$472,Data!$B$3:$B$472,'Analysis-2.3'!$A104)</f>
        <v>622.72</v>
      </c>
      <c r="E104" s="15">
        <f>SUMIFS(Data!$G$3:$G$472,Data!$B$3:$B$472,'Analysis-2.3'!$A104)</f>
        <v>0</v>
      </c>
      <c r="F104" s="15">
        <f t="shared" si="3"/>
        <v>622.72</v>
      </c>
      <c r="G104" s="15" t="str">
        <f t="shared" si="4"/>
        <v>500 USD</v>
      </c>
      <c r="H104" s="15" t="b">
        <f t="shared" si="5"/>
        <v>0</v>
      </c>
      <c r="I104" s="24"/>
    </row>
    <row r="105" spans="1:9" ht="15.75" x14ac:dyDescent="0.2">
      <c r="A105" s="14" t="s">
        <v>254</v>
      </c>
      <c r="B105" s="15">
        <f>SUMIFS(Data!$D$3:$D$472,Data!$B$3:$B$472,'Analysis-2.3'!$A105)</f>
        <v>0</v>
      </c>
      <c r="C105" s="15">
        <f>SUMIFS(Data!$E$3:$E$472,Data!$B$3:$B$472,'Analysis-2.3'!$A105)</f>
        <v>0</v>
      </c>
      <c r="D105" s="15">
        <f>SUMIFS(Data!$F$3:$F$472,Data!$B$3:$B$472,'Analysis-2.3'!$A105)</f>
        <v>375.49</v>
      </c>
      <c r="E105" s="15">
        <f>SUMIFS(Data!$G$3:$G$472,Data!$B$3:$B$472,'Analysis-2.3'!$A105)</f>
        <v>0</v>
      </c>
      <c r="F105" s="15">
        <f t="shared" si="3"/>
        <v>375.49</v>
      </c>
      <c r="G105" s="15" t="str">
        <f t="shared" si="4"/>
        <v>200-500 USD</v>
      </c>
      <c r="H105" s="15" t="b">
        <f t="shared" si="5"/>
        <v>0</v>
      </c>
      <c r="I105" s="24"/>
    </row>
    <row r="106" spans="1:9" ht="15.75" x14ac:dyDescent="0.2">
      <c r="A106" s="14" t="s">
        <v>257</v>
      </c>
      <c r="B106" s="15">
        <f>SUMIFS(Data!$D$3:$D$472,Data!$B$3:$B$472,'Analysis-2.3'!$A106)</f>
        <v>0</v>
      </c>
      <c r="C106" s="15">
        <f>SUMIFS(Data!$E$3:$E$472,Data!$B$3:$B$472,'Analysis-2.3'!$A106)</f>
        <v>0</v>
      </c>
      <c r="D106" s="15">
        <f>SUMIFS(Data!$F$3:$F$472,Data!$B$3:$B$472,'Analysis-2.3'!$A106)</f>
        <v>310.33</v>
      </c>
      <c r="E106" s="15">
        <f>SUMIFS(Data!$G$3:$G$472,Data!$B$3:$B$472,'Analysis-2.3'!$A106)</f>
        <v>64.13</v>
      </c>
      <c r="F106" s="15">
        <f t="shared" si="3"/>
        <v>374.46</v>
      </c>
      <c r="G106" s="15" t="str">
        <f t="shared" si="4"/>
        <v>200-500 USD</v>
      </c>
      <c r="H106" s="15" t="b">
        <f t="shared" si="5"/>
        <v>0</v>
      </c>
      <c r="I106" s="24"/>
    </row>
    <row r="107" spans="1:9" ht="15.75" x14ac:dyDescent="0.2">
      <c r="A107" s="14" t="s">
        <v>260</v>
      </c>
      <c r="B107" s="15">
        <f>SUMIFS(Data!$D$3:$D$472,Data!$B$3:$B$472,'Analysis-2.3'!$A107)</f>
        <v>0</v>
      </c>
      <c r="C107" s="15">
        <f>SUMIFS(Data!$E$3:$E$472,Data!$B$3:$B$472,'Analysis-2.3'!$A107)</f>
        <v>18.71</v>
      </c>
      <c r="D107" s="15">
        <f>SUMIFS(Data!$F$3:$F$472,Data!$B$3:$B$472,'Analysis-2.3'!$A107)</f>
        <v>2863.36</v>
      </c>
      <c r="E107" s="15">
        <f>SUMIFS(Data!$G$3:$G$472,Data!$B$3:$B$472,'Analysis-2.3'!$A107)</f>
        <v>86.48</v>
      </c>
      <c r="F107" s="15">
        <f t="shared" si="3"/>
        <v>2968.55</v>
      </c>
      <c r="G107" s="15" t="str">
        <f t="shared" si="4"/>
        <v>500 USD</v>
      </c>
      <c r="H107" s="15" t="b">
        <f t="shared" si="5"/>
        <v>0</v>
      </c>
      <c r="I107" s="24"/>
    </row>
    <row r="108" spans="1:9" ht="15.75" x14ac:dyDescent="0.2">
      <c r="A108" s="14" t="s">
        <v>266</v>
      </c>
      <c r="B108" s="15">
        <f>SUMIFS(Data!$D$3:$D$472,Data!$B$3:$B$472,'Analysis-2.3'!$A108)</f>
        <v>330.83</v>
      </c>
      <c r="C108" s="15">
        <f>SUMIFS(Data!$E$3:$E$472,Data!$B$3:$B$472,'Analysis-2.3'!$A108)</f>
        <v>0</v>
      </c>
      <c r="D108" s="15">
        <f>SUMIFS(Data!$F$3:$F$472,Data!$B$3:$B$472,'Analysis-2.3'!$A108)</f>
        <v>0</v>
      </c>
      <c r="E108" s="15">
        <f>SUMIFS(Data!$G$3:$G$472,Data!$B$3:$B$472,'Analysis-2.3'!$A108)</f>
        <v>0</v>
      </c>
      <c r="F108" s="15">
        <f t="shared" si="3"/>
        <v>330.83</v>
      </c>
      <c r="G108" s="15" t="str">
        <f t="shared" si="4"/>
        <v>200-500 USD</v>
      </c>
      <c r="H108" s="15" t="b">
        <f t="shared" si="5"/>
        <v>0</v>
      </c>
      <c r="I108" s="24"/>
    </row>
    <row r="109" spans="1:9" ht="15.75" x14ac:dyDescent="0.2">
      <c r="A109" s="14" t="s">
        <v>268</v>
      </c>
      <c r="B109" s="15">
        <f>SUMIFS(Data!$D$3:$D$472,Data!$B$3:$B$472,'Analysis-2.3'!$A109)</f>
        <v>0</v>
      </c>
      <c r="C109" s="15">
        <f>SUMIFS(Data!$E$3:$E$472,Data!$B$3:$B$472,'Analysis-2.3'!$A109)</f>
        <v>0</v>
      </c>
      <c r="D109" s="15">
        <f>SUMIFS(Data!$F$3:$F$472,Data!$B$3:$B$472,'Analysis-2.3'!$A109)</f>
        <v>673.86</v>
      </c>
      <c r="E109" s="15">
        <f>SUMIFS(Data!$G$3:$G$472,Data!$B$3:$B$472,'Analysis-2.3'!$A109)</f>
        <v>0</v>
      </c>
      <c r="F109" s="15">
        <f t="shared" si="3"/>
        <v>673.86</v>
      </c>
      <c r="G109" s="15" t="str">
        <f t="shared" si="4"/>
        <v>500 USD</v>
      </c>
      <c r="H109" s="15" t="b">
        <f t="shared" si="5"/>
        <v>0</v>
      </c>
      <c r="I109" s="24"/>
    </row>
    <row r="110" spans="1:9" ht="15.75" x14ac:dyDescent="0.2">
      <c r="A110" s="14" t="s">
        <v>269</v>
      </c>
      <c r="B110" s="15">
        <f>SUMIFS(Data!$D$3:$D$472,Data!$B$3:$B$472,'Analysis-2.3'!$A110)</f>
        <v>342.5</v>
      </c>
      <c r="C110" s="15">
        <f>SUMIFS(Data!$E$3:$E$472,Data!$B$3:$B$472,'Analysis-2.3'!$A110)</f>
        <v>0</v>
      </c>
      <c r="D110" s="15">
        <f>SUMIFS(Data!$F$3:$F$472,Data!$B$3:$B$472,'Analysis-2.3'!$A110)</f>
        <v>341.89</v>
      </c>
      <c r="E110" s="15">
        <f>SUMIFS(Data!$G$3:$G$472,Data!$B$3:$B$472,'Analysis-2.3'!$A110)</f>
        <v>0</v>
      </c>
      <c r="F110" s="15">
        <f t="shared" si="3"/>
        <v>684.39</v>
      </c>
      <c r="G110" s="15" t="str">
        <f t="shared" si="4"/>
        <v>500 USD</v>
      </c>
      <c r="H110" s="15" t="b">
        <f t="shared" si="5"/>
        <v>0</v>
      </c>
      <c r="I110" s="24"/>
    </row>
    <row r="111" spans="1:9" ht="15.75" x14ac:dyDescent="0.2">
      <c r="A111" s="14" t="s">
        <v>270</v>
      </c>
      <c r="B111" s="15">
        <f>SUMIFS(Data!$D$3:$D$472,Data!$B$3:$B$472,'Analysis-2.3'!$A111)</f>
        <v>0</v>
      </c>
      <c r="C111" s="15">
        <f>SUMIFS(Data!$E$3:$E$472,Data!$B$3:$B$472,'Analysis-2.3'!$A111)</f>
        <v>0</v>
      </c>
      <c r="D111" s="15">
        <f>SUMIFS(Data!$F$3:$F$472,Data!$B$3:$B$472,'Analysis-2.3'!$A111)</f>
        <v>700.26</v>
      </c>
      <c r="E111" s="15">
        <f>SUMIFS(Data!$G$3:$G$472,Data!$B$3:$B$472,'Analysis-2.3'!$A111)</f>
        <v>0</v>
      </c>
      <c r="F111" s="15">
        <f t="shared" si="3"/>
        <v>700.26</v>
      </c>
      <c r="G111" s="15" t="str">
        <f t="shared" si="4"/>
        <v>500 USD</v>
      </c>
      <c r="H111" s="15" t="b">
        <f t="shared" si="5"/>
        <v>0</v>
      </c>
      <c r="I111" s="24"/>
    </row>
    <row r="112" spans="1:9" ht="15.75" x14ac:dyDescent="0.2">
      <c r="A112" s="14" t="s">
        <v>272</v>
      </c>
      <c r="B112" s="15">
        <f>SUMIFS(Data!$D$3:$D$472,Data!$B$3:$B$472,'Analysis-2.3'!$A112)</f>
        <v>0</v>
      </c>
      <c r="C112" s="15">
        <f>SUMIFS(Data!$E$3:$E$472,Data!$B$3:$B$472,'Analysis-2.3'!$A112)</f>
        <v>0</v>
      </c>
      <c r="D112" s="15">
        <f>SUMIFS(Data!$F$3:$F$472,Data!$B$3:$B$472,'Analysis-2.3'!$A112)</f>
        <v>406.45</v>
      </c>
      <c r="E112" s="15">
        <f>SUMIFS(Data!$G$3:$G$472,Data!$B$3:$B$472,'Analysis-2.3'!$A112)</f>
        <v>0</v>
      </c>
      <c r="F112" s="15">
        <f t="shared" si="3"/>
        <v>406.45</v>
      </c>
      <c r="G112" s="15" t="str">
        <f t="shared" si="4"/>
        <v>200-500 USD</v>
      </c>
      <c r="H112" s="15" t="b">
        <f t="shared" si="5"/>
        <v>0</v>
      </c>
      <c r="I112" s="24"/>
    </row>
    <row r="113" spans="1:9" ht="15.75" x14ac:dyDescent="0.2">
      <c r="A113" s="14" t="s">
        <v>273</v>
      </c>
      <c r="B113" s="15">
        <f>SUMIFS(Data!$D$3:$D$472,Data!$B$3:$B$472,'Analysis-2.3'!$A113)</f>
        <v>0</v>
      </c>
      <c r="C113" s="15">
        <f>SUMIFS(Data!$E$3:$E$472,Data!$B$3:$B$472,'Analysis-2.3'!$A113)</f>
        <v>0</v>
      </c>
      <c r="D113" s="15">
        <f>SUMIFS(Data!$F$3:$F$472,Data!$B$3:$B$472,'Analysis-2.3'!$A113)</f>
        <v>719.43000000000006</v>
      </c>
      <c r="E113" s="15">
        <f>SUMIFS(Data!$G$3:$G$472,Data!$B$3:$B$472,'Analysis-2.3'!$A113)</f>
        <v>0.31</v>
      </c>
      <c r="F113" s="15">
        <f t="shared" si="3"/>
        <v>719.74</v>
      </c>
      <c r="G113" s="15" t="str">
        <f t="shared" si="4"/>
        <v>500 USD</v>
      </c>
      <c r="H113" s="15" t="b">
        <f t="shared" si="5"/>
        <v>0</v>
      </c>
      <c r="I113" s="24"/>
    </row>
    <row r="114" spans="1:9" ht="15.75" x14ac:dyDescent="0.2">
      <c r="A114" s="14" t="s">
        <v>274</v>
      </c>
      <c r="B114" s="15">
        <f>SUMIFS(Data!$D$3:$D$472,Data!$B$3:$B$472,'Analysis-2.3'!$A114)</f>
        <v>362.68</v>
      </c>
      <c r="C114" s="15">
        <f>SUMIFS(Data!$E$3:$E$472,Data!$B$3:$B$472,'Analysis-2.3'!$A114)</f>
        <v>373.21</v>
      </c>
      <c r="D114" s="15">
        <f>SUMIFS(Data!$F$3:$F$472,Data!$B$3:$B$472,'Analysis-2.3'!$A114)</f>
        <v>0</v>
      </c>
      <c r="E114" s="15">
        <f>SUMIFS(Data!$G$3:$G$472,Data!$B$3:$B$472,'Analysis-2.3'!$A114)</f>
        <v>0</v>
      </c>
      <c r="F114" s="15">
        <f t="shared" si="3"/>
        <v>735.89</v>
      </c>
      <c r="G114" s="15" t="str">
        <f t="shared" si="4"/>
        <v>500 USD</v>
      </c>
      <c r="H114" s="15" t="b">
        <f t="shared" si="5"/>
        <v>0</v>
      </c>
      <c r="I114" s="24"/>
    </row>
    <row r="115" spans="1:9" ht="15.75" x14ac:dyDescent="0.2">
      <c r="A115" s="14" t="s">
        <v>275</v>
      </c>
      <c r="B115" s="15">
        <f>SUMIFS(Data!$D$3:$D$472,Data!$B$3:$B$472,'Analysis-2.3'!$A115)</f>
        <v>0</v>
      </c>
      <c r="C115" s="15">
        <f>SUMIFS(Data!$E$3:$E$472,Data!$B$3:$B$472,'Analysis-2.3'!$A115)</f>
        <v>379.28</v>
      </c>
      <c r="D115" s="15">
        <f>SUMIFS(Data!$F$3:$F$472,Data!$B$3:$B$472,'Analysis-2.3'!$A115)</f>
        <v>47.31</v>
      </c>
      <c r="E115" s="15">
        <f>SUMIFS(Data!$G$3:$G$472,Data!$B$3:$B$472,'Analysis-2.3'!$A115)</f>
        <v>0</v>
      </c>
      <c r="F115" s="15">
        <f t="shared" si="3"/>
        <v>426.59</v>
      </c>
      <c r="G115" s="15" t="str">
        <f t="shared" si="4"/>
        <v>200-500 USD</v>
      </c>
      <c r="H115" s="15" t="b">
        <f t="shared" si="5"/>
        <v>0</v>
      </c>
      <c r="I115" s="24"/>
    </row>
    <row r="116" spans="1:9" ht="15.75" x14ac:dyDescent="0.2">
      <c r="A116" s="14" t="s">
        <v>277</v>
      </c>
      <c r="B116" s="15">
        <f>SUMIFS(Data!$D$3:$D$472,Data!$B$3:$B$472,'Analysis-2.3'!$A116)</f>
        <v>0</v>
      </c>
      <c r="C116" s="15">
        <f>SUMIFS(Data!$E$3:$E$472,Data!$B$3:$B$472,'Analysis-2.3'!$A116)</f>
        <v>383.27</v>
      </c>
      <c r="D116" s="15">
        <f>SUMIFS(Data!$F$3:$F$472,Data!$B$3:$B$472,'Analysis-2.3'!$A116)</f>
        <v>384.19</v>
      </c>
      <c r="E116" s="15">
        <f>SUMIFS(Data!$G$3:$G$472,Data!$B$3:$B$472,'Analysis-2.3'!$A116)</f>
        <v>0</v>
      </c>
      <c r="F116" s="15">
        <f t="shared" si="3"/>
        <v>767.46</v>
      </c>
      <c r="G116" s="15" t="str">
        <f t="shared" si="4"/>
        <v>500 USD</v>
      </c>
      <c r="H116" s="15" t="b">
        <f t="shared" si="5"/>
        <v>0</v>
      </c>
      <c r="I116" s="24"/>
    </row>
    <row r="117" spans="1:9" ht="15.75" x14ac:dyDescent="0.2">
      <c r="A117" s="14" t="s">
        <v>278</v>
      </c>
      <c r="B117" s="15">
        <f>SUMIFS(Data!$D$3:$D$472,Data!$B$3:$B$472,'Analysis-2.3'!$A117)</f>
        <v>0</v>
      </c>
      <c r="C117" s="15">
        <f>SUMIFS(Data!$E$3:$E$472,Data!$B$3:$B$472,'Analysis-2.3'!$A117)</f>
        <v>216</v>
      </c>
      <c r="D117" s="15">
        <f>SUMIFS(Data!$F$3:$F$472,Data!$B$3:$B$472,'Analysis-2.3'!$A117)</f>
        <v>169.81</v>
      </c>
      <c r="E117" s="15">
        <f>SUMIFS(Data!$G$3:$G$472,Data!$B$3:$B$472,'Analysis-2.3'!$A117)</f>
        <v>41.3</v>
      </c>
      <c r="F117" s="15">
        <f t="shared" si="3"/>
        <v>427.11</v>
      </c>
      <c r="G117" s="15" t="str">
        <f t="shared" si="4"/>
        <v>200-500 USD</v>
      </c>
      <c r="H117" s="15" t="b">
        <f t="shared" si="5"/>
        <v>0</v>
      </c>
      <c r="I117" s="24"/>
    </row>
    <row r="118" spans="1:9" ht="15.75" x14ac:dyDescent="0.2">
      <c r="A118" s="14" t="s">
        <v>280</v>
      </c>
      <c r="B118" s="15">
        <f>SUMIFS(Data!$D$3:$D$472,Data!$B$3:$B$472,'Analysis-2.3'!$A118)</f>
        <v>0</v>
      </c>
      <c r="C118" s="15">
        <f>SUMIFS(Data!$E$3:$E$472,Data!$B$3:$B$472,'Analysis-2.3'!$A118)</f>
        <v>386.11</v>
      </c>
      <c r="D118" s="15">
        <f>SUMIFS(Data!$F$3:$F$472,Data!$B$3:$B$472,'Analysis-2.3'!$A118)</f>
        <v>39.74</v>
      </c>
      <c r="E118" s="15">
        <f>SUMIFS(Data!$G$3:$G$472,Data!$B$3:$B$472,'Analysis-2.3'!$A118)</f>
        <v>0</v>
      </c>
      <c r="F118" s="15">
        <f t="shared" si="3"/>
        <v>425.85</v>
      </c>
      <c r="G118" s="15" t="str">
        <f t="shared" si="4"/>
        <v>200-500 USD</v>
      </c>
      <c r="H118" s="15" t="b">
        <f t="shared" si="5"/>
        <v>0</v>
      </c>
      <c r="I118" s="24"/>
    </row>
    <row r="119" spans="1:9" ht="15.75" x14ac:dyDescent="0.2">
      <c r="A119" s="14" t="s">
        <v>281</v>
      </c>
      <c r="B119" s="15">
        <f>SUMIFS(Data!$D$3:$D$472,Data!$B$3:$B$472,'Analysis-2.3'!$A119)</f>
        <v>0</v>
      </c>
      <c r="C119" s="15">
        <f>SUMIFS(Data!$E$3:$E$472,Data!$B$3:$B$472,'Analysis-2.3'!$A119)</f>
        <v>0</v>
      </c>
      <c r="D119" s="15">
        <f>SUMIFS(Data!$F$3:$F$472,Data!$B$3:$B$472,'Analysis-2.3'!$A119)</f>
        <v>428.92</v>
      </c>
      <c r="E119" s="15">
        <f>SUMIFS(Data!$G$3:$G$472,Data!$B$3:$B$472,'Analysis-2.3'!$A119)</f>
        <v>0</v>
      </c>
      <c r="F119" s="15">
        <f t="shared" si="3"/>
        <v>428.92</v>
      </c>
      <c r="G119" s="15" t="str">
        <f t="shared" si="4"/>
        <v>200-500 USD</v>
      </c>
      <c r="H119" s="15" t="b">
        <f t="shared" si="5"/>
        <v>0</v>
      </c>
      <c r="I119" s="24"/>
    </row>
    <row r="120" spans="1:9" ht="15.75" x14ac:dyDescent="0.2">
      <c r="A120" s="14" t="s">
        <v>283</v>
      </c>
      <c r="B120" s="15">
        <f>SUMIFS(Data!$D$3:$D$472,Data!$B$3:$B$472,'Analysis-2.3'!$A120)</f>
        <v>302.88</v>
      </c>
      <c r="C120" s="15">
        <f>SUMIFS(Data!$E$3:$E$472,Data!$B$3:$B$472,'Analysis-2.3'!$A120)</f>
        <v>188.43</v>
      </c>
      <c r="D120" s="15">
        <f>SUMIFS(Data!$F$3:$F$472,Data!$B$3:$B$472,'Analysis-2.3'!$A120)</f>
        <v>339.75</v>
      </c>
      <c r="E120" s="15">
        <f>SUMIFS(Data!$G$3:$G$472,Data!$B$3:$B$472,'Analysis-2.3'!$A120)</f>
        <v>0</v>
      </c>
      <c r="F120" s="15">
        <f t="shared" si="3"/>
        <v>831.06</v>
      </c>
      <c r="G120" s="15" t="str">
        <f t="shared" si="4"/>
        <v>500 USD</v>
      </c>
      <c r="H120" s="15" t="b">
        <f t="shared" si="5"/>
        <v>0</v>
      </c>
      <c r="I120" s="24"/>
    </row>
    <row r="121" spans="1:9" ht="15.75" x14ac:dyDescent="0.2">
      <c r="A121" s="14" t="s">
        <v>284</v>
      </c>
      <c r="B121" s="15">
        <f>SUMIFS(Data!$D$3:$D$472,Data!$B$3:$B$472,'Analysis-2.3'!$A121)</f>
        <v>0</v>
      </c>
      <c r="C121" s="15">
        <f>SUMIFS(Data!$E$3:$E$472,Data!$B$3:$B$472,'Analysis-2.3'!$A121)</f>
        <v>0</v>
      </c>
      <c r="D121" s="15">
        <f>SUMIFS(Data!$F$3:$F$472,Data!$B$3:$B$472,'Analysis-2.3'!$A121)</f>
        <v>72.41</v>
      </c>
      <c r="E121" s="15">
        <f>SUMIFS(Data!$G$3:$G$472,Data!$B$3:$B$472,'Analysis-2.3'!$A121)</f>
        <v>0</v>
      </c>
      <c r="F121" s="15">
        <f t="shared" si="3"/>
        <v>72.41</v>
      </c>
      <c r="G121" s="15" t="str">
        <f t="shared" si="4"/>
        <v>100 USD</v>
      </c>
      <c r="H121" s="15" t="b">
        <f t="shared" si="5"/>
        <v>0</v>
      </c>
      <c r="I121" s="24"/>
    </row>
    <row r="122" spans="1:9" ht="15.75" x14ac:dyDescent="0.2">
      <c r="A122" s="14" t="s">
        <v>285</v>
      </c>
      <c r="B122" s="15">
        <f>SUMIFS(Data!$D$3:$D$472,Data!$B$3:$B$472,'Analysis-2.3'!$A122)</f>
        <v>0</v>
      </c>
      <c r="C122" s="15">
        <f>SUMIFS(Data!$E$3:$E$472,Data!$B$3:$B$472,'Analysis-2.3'!$A122)</f>
        <v>418.24</v>
      </c>
      <c r="D122" s="15">
        <f>SUMIFS(Data!$F$3:$F$472,Data!$B$3:$B$472,'Analysis-2.3'!$A122)</f>
        <v>422.78</v>
      </c>
      <c r="E122" s="15">
        <f>SUMIFS(Data!$G$3:$G$472,Data!$B$3:$B$472,'Analysis-2.3'!$A122)</f>
        <v>0</v>
      </c>
      <c r="F122" s="15">
        <f t="shared" si="3"/>
        <v>841.02</v>
      </c>
      <c r="G122" s="15" t="str">
        <f t="shared" si="4"/>
        <v>500 USD</v>
      </c>
      <c r="H122" s="15" t="b">
        <f t="shared" si="5"/>
        <v>0</v>
      </c>
      <c r="I122" s="24"/>
    </row>
    <row r="123" spans="1:9" ht="15.75" x14ac:dyDescent="0.2">
      <c r="A123" s="14" t="s">
        <v>287</v>
      </c>
      <c r="B123" s="15">
        <f>SUMIFS(Data!$D$3:$D$472,Data!$B$3:$B$472,'Analysis-2.3'!$A123)</f>
        <v>0</v>
      </c>
      <c r="C123" s="15">
        <f>SUMIFS(Data!$E$3:$E$472,Data!$B$3:$B$472,'Analysis-2.3'!$A123)</f>
        <v>193.11</v>
      </c>
      <c r="D123" s="15">
        <f>SUMIFS(Data!$F$3:$F$472,Data!$B$3:$B$472,'Analysis-2.3'!$A123)</f>
        <v>536.6</v>
      </c>
      <c r="E123" s="15">
        <f>SUMIFS(Data!$G$3:$G$472,Data!$B$3:$B$472,'Analysis-2.3'!$A123)</f>
        <v>119.33</v>
      </c>
      <c r="F123" s="15">
        <f t="shared" si="3"/>
        <v>849.04000000000008</v>
      </c>
      <c r="G123" s="15" t="str">
        <f t="shared" si="4"/>
        <v>500 USD</v>
      </c>
      <c r="H123" s="15" t="b">
        <f t="shared" si="5"/>
        <v>0</v>
      </c>
      <c r="I123" s="24"/>
    </row>
    <row r="124" spans="1:9" ht="15.75" x14ac:dyDescent="0.2">
      <c r="A124" s="14" t="s">
        <v>288</v>
      </c>
      <c r="B124" s="15">
        <f>SUMIFS(Data!$D$3:$D$472,Data!$B$3:$B$472,'Analysis-2.3'!$A124)</f>
        <v>0</v>
      </c>
      <c r="C124" s="15">
        <f>SUMIFS(Data!$E$3:$E$472,Data!$B$3:$B$472,'Analysis-2.3'!$A124)</f>
        <v>0</v>
      </c>
      <c r="D124" s="15">
        <f>SUMIFS(Data!$F$3:$F$472,Data!$B$3:$B$472,'Analysis-2.3'!$A124)</f>
        <v>882.57999999999993</v>
      </c>
      <c r="E124" s="15">
        <f>SUMIFS(Data!$G$3:$G$472,Data!$B$3:$B$472,'Analysis-2.3'!$A124)</f>
        <v>0</v>
      </c>
      <c r="F124" s="15">
        <f t="shared" si="3"/>
        <v>882.57999999999993</v>
      </c>
      <c r="G124" s="15" t="str">
        <f t="shared" si="4"/>
        <v>500 USD</v>
      </c>
      <c r="H124" s="15" t="b">
        <f t="shared" si="5"/>
        <v>0</v>
      </c>
      <c r="I124" s="24"/>
    </row>
    <row r="125" spans="1:9" ht="15.75" x14ac:dyDescent="0.2">
      <c r="A125" s="14" t="s">
        <v>289</v>
      </c>
      <c r="B125" s="15">
        <f>SUMIFS(Data!$D$3:$D$472,Data!$B$3:$B$472,'Analysis-2.3'!$A125)</f>
        <v>0</v>
      </c>
      <c r="C125" s="15">
        <f>SUMIFS(Data!$E$3:$E$472,Data!$B$3:$B$472,'Analysis-2.3'!$A125)</f>
        <v>88.88</v>
      </c>
      <c r="D125" s="15">
        <f>SUMIFS(Data!$F$3:$F$472,Data!$B$3:$B$472,'Analysis-2.3'!$A125)</f>
        <v>825.86</v>
      </c>
      <c r="E125" s="15">
        <f>SUMIFS(Data!$G$3:$G$472,Data!$B$3:$B$472,'Analysis-2.3'!$A125)</f>
        <v>0</v>
      </c>
      <c r="F125" s="15">
        <f t="shared" si="3"/>
        <v>914.74</v>
      </c>
      <c r="G125" s="15" t="str">
        <f t="shared" si="4"/>
        <v>500 USD</v>
      </c>
      <c r="H125" s="15" t="b">
        <f t="shared" si="5"/>
        <v>0</v>
      </c>
      <c r="I125" s="24"/>
    </row>
    <row r="126" spans="1:9" ht="15.75" x14ac:dyDescent="0.2">
      <c r="A126" s="14" t="s">
        <v>290</v>
      </c>
      <c r="B126" s="15">
        <f>SUMIFS(Data!$D$3:$D$472,Data!$B$3:$B$472,'Analysis-2.3'!$A126)</f>
        <v>0</v>
      </c>
      <c r="C126" s="15">
        <f>SUMIFS(Data!$E$3:$E$472,Data!$B$3:$B$472,'Analysis-2.3'!$A126)</f>
        <v>462.46</v>
      </c>
      <c r="D126" s="15">
        <f>SUMIFS(Data!$F$3:$F$472,Data!$B$3:$B$472,'Analysis-2.3'!$A126)</f>
        <v>463.91</v>
      </c>
      <c r="E126" s="15">
        <f>SUMIFS(Data!$G$3:$G$472,Data!$B$3:$B$472,'Analysis-2.3'!$A126)</f>
        <v>0</v>
      </c>
      <c r="F126" s="15">
        <f t="shared" si="3"/>
        <v>926.37</v>
      </c>
      <c r="G126" s="15" t="str">
        <f t="shared" si="4"/>
        <v>500 USD</v>
      </c>
      <c r="H126" s="15" t="b">
        <f t="shared" si="5"/>
        <v>0</v>
      </c>
      <c r="I126" s="24"/>
    </row>
    <row r="127" spans="1:9" ht="15.75" x14ac:dyDescent="0.2">
      <c r="A127" s="14" t="s">
        <v>291</v>
      </c>
      <c r="B127" s="15">
        <f>SUMIFS(Data!$D$3:$D$472,Data!$B$3:$B$472,'Analysis-2.3'!$A127)</f>
        <v>0</v>
      </c>
      <c r="C127" s="15">
        <f>SUMIFS(Data!$E$3:$E$472,Data!$B$3:$B$472,'Analysis-2.3'!$A127)</f>
        <v>0</v>
      </c>
      <c r="D127" s="15">
        <f>SUMIFS(Data!$F$3:$F$472,Data!$B$3:$B$472,'Analysis-2.3'!$A127)</f>
        <v>470.19</v>
      </c>
      <c r="E127" s="15">
        <f>SUMIFS(Data!$G$3:$G$472,Data!$B$3:$B$472,'Analysis-2.3'!$A127)</f>
        <v>28.99</v>
      </c>
      <c r="F127" s="15">
        <f t="shared" si="3"/>
        <v>499.18</v>
      </c>
      <c r="G127" s="15" t="str">
        <f t="shared" si="4"/>
        <v>200-500 USD</v>
      </c>
      <c r="H127" s="15" t="b">
        <f t="shared" si="5"/>
        <v>0</v>
      </c>
      <c r="I127" s="24"/>
    </row>
    <row r="128" spans="1:9" ht="15.75" x14ac:dyDescent="0.2">
      <c r="A128" s="14" t="s">
        <v>293</v>
      </c>
      <c r="B128" s="15">
        <f>SUMIFS(Data!$D$3:$D$472,Data!$B$3:$B$472,'Analysis-2.3'!$A128)</f>
        <v>96.05</v>
      </c>
      <c r="C128" s="15">
        <f>SUMIFS(Data!$E$3:$E$472,Data!$B$3:$B$472,'Analysis-2.3'!$A128)</f>
        <v>336.93</v>
      </c>
      <c r="D128" s="15">
        <f>SUMIFS(Data!$F$3:$F$472,Data!$B$3:$B$472,'Analysis-2.3'!$A128)</f>
        <v>503.98</v>
      </c>
      <c r="E128" s="15">
        <f>SUMIFS(Data!$G$3:$G$472,Data!$B$3:$B$472,'Analysis-2.3'!$A128)</f>
        <v>0</v>
      </c>
      <c r="F128" s="15">
        <f t="shared" si="3"/>
        <v>936.96</v>
      </c>
      <c r="G128" s="15" t="str">
        <f t="shared" si="4"/>
        <v>500 USD</v>
      </c>
      <c r="H128" s="15" t="b">
        <f t="shared" si="5"/>
        <v>0</v>
      </c>
      <c r="I128" s="24"/>
    </row>
    <row r="129" spans="1:9" ht="15.75" x14ac:dyDescent="0.2">
      <c r="A129" s="14" t="s">
        <v>296</v>
      </c>
      <c r="B129" s="15">
        <f>SUMIFS(Data!$D$3:$D$472,Data!$B$3:$B$472,'Analysis-2.3'!$A129)</f>
        <v>0</v>
      </c>
      <c r="C129" s="15">
        <f>SUMIFS(Data!$E$3:$E$472,Data!$B$3:$B$472,'Analysis-2.3'!$A129)</f>
        <v>0</v>
      </c>
      <c r="D129" s="15">
        <f>SUMIFS(Data!$F$3:$F$472,Data!$B$3:$B$472,'Analysis-2.3'!$A129)</f>
        <v>468.29</v>
      </c>
      <c r="E129" s="15">
        <f>SUMIFS(Data!$G$3:$G$472,Data!$B$3:$B$472,'Analysis-2.3'!$A129)</f>
        <v>26.8</v>
      </c>
      <c r="F129" s="15">
        <f t="shared" si="3"/>
        <v>495.09000000000003</v>
      </c>
      <c r="G129" s="15" t="str">
        <f t="shared" si="4"/>
        <v>200-500 USD</v>
      </c>
      <c r="H129" s="15" t="b">
        <f t="shared" si="5"/>
        <v>0</v>
      </c>
      <c r="I129" s="24"/>
    </row>
    <row r="130" spans="1:9" ht="15.75" x14ac:dyDescent="0.2">
      <c r="A130" s="14" t="s">
        <v>298</v>
      </c>
      <c r="B130" s="15">
        <f>SUMIFS(Data!$D$3:$D$472,Data!$B$3:$B$472,'Analysis-2.3'!$A130)</f>
        <v>386.84</v>
      </c>
      <c r="C130" s="15">
        <f>SUMIFS(Data!$E$3:$E$472,Data!$B$3:$B$472,'Analysis-2.3'!$A130)</f>
        <v>34.979999999999997</v>
      </c>
      <c r="D130" s="15">
        <f>SUMIFS(Data!$F$3:$F$472,Data!$B$3:$B$472,'Analysis-2.3'!$A130)</f>
        <v>530.1</v>
      </c>
      <c r="E130" s="15">
        <f>SUMIFS(Data!$G$3:$G$472,Data!$B$3:$B$472,'Analysis-2.3'!$A130)</f>
        <v>0</v>
      </c>
      <c r="F130" s="15">
        <f t="shared" si="3"/>
        <v>951.92000000000007</v>
      </c>
      <c r="G130" s="15" t="str">
        <f t="shared" si="4"/>
        <v>500 USD</v>
      </c>
      <c r="H130" s="15" t="b">
        <f t="shared" si="5"/>
        <v>0</v>
      </c>
      <c r="I130" s="24"/>
    </row>
    <row r="131" spans="1:9" ht="15.75" x14ac:dyDescent="0.2">
      <c r="A131" s="14" t="s">
        <v>300</v>
      </c>
      <c r="B131" s="15">
        <f>SUMIFS(Data!$D$3:$D$472,Data!$B$3:$B$472,'Analysis-2.3'!$A131)</f>
        <v>0</v>
      </c>
      <c r="C131" s="15">
        <f>SUMIFS(Data!$E$3:$E$472,Data!$B$3:$B$472,'Analysis-2.3'!$A131)</f>
        <v>0</v>
      </c>
      <c r="D131" s="15">
        <f>SUMIFS(Data!$F$3:$F$472,Data!$B$3:$B$472,'Analysis-2.3'!$A131)</f>
        <v>485.57</v>
      </c>
      <c r="E131" s="15">
        <f>SUMIFS(Data!$G$3:$G$472,Data!$B$3:$B$472,'Analysis-2.3'!$A131)</f>
        <v>26</v>
      </c>
      <c r="F131" s="15">
        <f t="shared" ref="F131:F194" si="6">SUM(B131:E131)</f>
        <v>511.57</v>
      </c>
      <c r="G131" s="15" t="str">
        <f t="shared" ref="G131:G194" si="7">IF(F131&lt;100,"100 USD",IF(F131&lt;200,"100-200 USD",IF(F131&lt;500,"200-500 USD",IF(F131&gt;500,"500 USD"))))</f>
        <v>500 USD</v>
      </c>
      <c r="H131" s="15" t="b">
        <f t="shared" ref="H131:H194" si="8">IF(B131=0,IF(C131=0,IF(D131=0,IF(E131&gt;0,"True","False"))))</f>
        <v>0</v>
      </c>
      <c r="I131" s="24"/>
    </row>
    <row r="132" spans="1:9" ht="15.75" x14ac:dyDescent="0.2">
      <c r="A132" s="14" t="s">
        <v>301</v>
      </c>
      <c r="B132" s="15">
        <f>SUMIFS(Data!$D$3:$D$472,Data!$B$3:$B$472,'Analysis-2.3'!$A132)</f>
        <v>0</v>
      </c>
      <c r="C132" s="15">
        <f>SUMIFS(Data!$E$3:$E$472,Data!$B$3:$B$472,'Analysis-2.3'!$A132)</f>
        <v>105.97</v>
      </c>
      <c r="D132" s="15">
        <f>SUMIFS(Data!$F$3:$F$472,Data!$B$3:$B$472,'Analysis-2.3'!$A132)</f>
        <v>920.15</v>
      </c>
      <c r="E132" s="15">
        <f>SUMIFS(Data!$G$3:$G$472,Data!$B$3:$B$472,'Analysis-2.3'!$A132)</f>
        <v>0.99</v>
      </c>
      <c r="F132" s="15">
        <f t="shared" si="6"/>
        <v>1027.1099999999999</v>
      </c>
      <c r="G132" s="15" t="str">
        <f t="shared" si="7"/>
        <v>500 USD</v>
      </c>
      <c r="H132" s="15" t="b">
        <f t="shared" si="8"/>
        <v>0</v>
      </c>
      <c r="I132" s="24"/>
    </row>
    <row r="133" spans="1:9" ht="15.75" x14ac:dyDescent="0.2">
      <c r="A133" s="14" t="s">
        <v>302</v>
      </c>
      <c r="B133" s="15">
        <f>SUMIFS(Data!$D$3:$D$472,Data!$B$3:$B$472,'Analysis-2.3'!$A133)</f>
        <v>0</v>
      </c>
      <c r="C133" s="15">
        <f>SUMIFS(Data!$E$3:$E$472,Data!$B$3:$B$472,'Analysis-2.3'!$A133)</f>
        <v>509.52</v>
      </c>
      <c r="D133" s="15">
        <f>SUMIFS(Data!$F$3:$F$472,Data!$B$3:$B$472,'Analysis-2.3'!$A133)</f>
        <v>572.6</v>
      </c>
      <c r="E133" s="15">
        <f>SUMIFS(Data!$G$3:$G$472,Data!$B$3:$B$472,'Analysis-2.3'!$A133)</f>
        <v>9.69</v>
      </c>
      <c r="F133" s="15">
        <f t="shared" si="6"/>
        <v>1091.81</v>
      </c>
      <c r="G133" s="15" t="str">
        <f t="shared" si="7"/>
        <v>500 USD</v>
      </c>
      <c r="H133" s="15" t="b">
        <f t="shared" si="8"/>
        <v>0</v>
      </c>
      <c r="I133" s="24"/>
    </row>
    <row r="134" spans="1:9" ht="15.75" x14ac:dyDescent="0.2">
      <c r="A134" s="14" t="s">
        <v>304</v>
      </c>
      <c r="B134" s="15">
        <f>SUMIFS(Data!$D$3:$D$472,Data!$B$3:$B$472,'Analysis-2.3'!$A134)</f>
        <v>0</v>
      </c>
      <c r="C134" s="15">
        <f>SUMIFS(Data!$E$3:$E$472,Data!$B$3:$B$472,'Analysis-2.3'!$A134)</f>
        <v>267.43</v>
      </c>
      <c r="D134" s="15">
        <f>SUMIFS(Data!$F$3:$F$472,Data!$B$3:$B$472,'Analysis-2.3'!$A134)</f>
        <v>1052.8800000000001</v>
      </c>
      <c r="E134" s="15">
        <f>SUMIFS(Data!$G$3:$G$472,Data!$B$3:$B$472,'Analysis-2.3'!$A134)</f>
        <v>0</v>
      </c>
      <c r="F134" s="15">
        <f t="shared" si="6"/>
        <v>1320.3100000000002</v>
      </c>
      <c r="G134" s="15" t="str">
        <f t="shared" si="7"/>
        <v>500 USD</v>
      </c>
      <c r="H134" s="15" t="b">
        <f t="shared" si="8"/>
        <v>0</v>
      </c>
      <c r="I134" s="24"/>
    </row>
    <row r="135" spans="1:9" ht="15.75" x14ac:dyDescent="0.2">
      <c r="A135" s="14" t="s">
        <v>306</v>
      </c>
      <c r="B135" s="15">
        <f>SUMIFS(Data!$D$3:$D$472,Data!$B$3:$B$472,'Analysis-2.3'!$A135)</f>
        <v>0</v>
      </c>
      <c r="C135" s="15">
        <f>SUMIFS(Data!$E$3:$E$472,Data!$B$3:$B$472,'Analysis-2.3'!$A135)</f>
        <v>46.53</v>
      </c>
      <c r="D135" s="15">
        <f>SUMIFS(Data!$F$3:$F$472,Data!$B$3:$B$472,'Analysis-2.3'!$A135)</f>
        <v>1394.02</v>
      </c>
      <c r="E135" s="15">
        <f>SUMIFS(Data!$G$3:$G$472,Data!$B$3:$B$472,'Analysis-2.3'!$A135)</f>
        <v>0</v>
      </c>
      <c r="F135" s="15">
        <f t="shared" si="6"/>
        <v>1440.55</v>
      </c>
      <c r="G135" s="15" t="str">
        <f t="shared" si="7"/>
        <v>500 USD</v>
      </c>
      <c r="H135" s="15" t="b">
        <f t="shared" si="8"/>
        <v>0</v>
      </c>
      <c r="I135" s="24"/>
    </row>
    <row r="136" spans="1:9" ht="15.75" x14ac:dyDescent="0.2">
      <c r="A136" s="14" t="s">
        <v>307</v>
      </c>
      <c r="B136" s="15">
        <f>SUMIFS(Data!$D$3:$D$472,Data!$B$3:$B$472,'Analysis-2.3'!$A136)</f>
        <v>0</v>
      </c>
      <c r="C136" s="15">
        <f>SUMIFS(Data!$E$3:$E$472,Data!$B$3:$B$472,'Analysis-2.3'!$A136)</f>
        <v>0</v>
      </c>
      <c r="D136" s="15">
        <f>SUMIFS(Data!$F$3:$F$472,Data!$B$3:$B$472,'Analysis-2.3'!$A136)</f>
        <v>1486.97</v>
      </c>
      <c r="E136" s="15">
        <f>SUMIFS(Data!$G$3:$G$472,Data!$B$3:$B$472,'Analysis-2.3'!$A136)</f>
        <v>0</v>
      </c>
      <c r="F136" s="15">
        <f t="shared" si="6"/>
        <v>1486.97</v>
      </c>
      <c r="G136" s="15" t="str">
        <f t="shared" si="7"/>
        <v>500 USD</v>
      </c>
      <c r="H136" s="15" t="b">
        <f t="shared" si="8"/>
        <v>0</v>
      </c>
      <c r="I136" s="24"/>
    </row>
    <row r="137" spans="1:9" ht="15.75" x14ac:dyDescent="0.2">
      <c r="A137" s="14" t="s">
        <v>309</v>
      </c>
      <c r="B137" s="15">
        <f>SUMIFS(Data!$D$3:$D$472,Data!$B$3:$B$472,'Analysis-2.3'!$A137)</f>
        <v>0</v>
      </c>
      <c r="C137" s="15">
        <f>SUMIFS(Data!$E$3:$E$472,Data!$B$3:$B$472,'Analysis-2.3'!$A137)</f>
        <v>1143.19</v>
      </c>
      <c r="D137" s="15">
        <f>SUMIFS(Data!$F$3:$F$472,Data!$B$3:$B$472,'Analysis-2.3'!$A137)</f>
        <v>369.64</v>
      </c>
      <c r="E137" s="15">
        <f>SUMIFS(Data!$G$3:$G$472,Data!$B$3:$B$472,'Analysis-2.3'!$A137)</f>
        <v>0</v>
      </c>
      <c r="F137" s="15">
        <f t="shared" si="6"/>
        <v>1512.83</v>
      </c>
      <c r="G137" s="15" t="str">
        <f t="shared" si="7"/>
        <v>500 USD</v>
      </c>
      <c r="H137" s="15" t="b">
        <f t="shared" si="8"/>
        <v>0</v>
      </c>
      <c r="I137" s="24"/>
    </row>
    <row r="138" spans="1:9" ht="15.75" x14ac:dyDescent="0.2">
      <c r="A138" s="14" t="s">
        <v>311</v>
      </c>
      <c r="B138" s="15">
        <f>SUMIFS(Data!$D$3:$D$472,Data!$B$3:$B$472,'Analysis-2.3'!$A138)</f>
        <v>0</v>
      </c>
      <c r="C138" s="15">
        <f>SUMIFS(Data!$E$3:$E$472,Data!$B$3:$B$472,'Analysis-2.3'!$A138)</f>
        <v>0</v>
      </c>
      <c r="D138" s="15">
        <f>SUMIFS(Data!$F$3:$F$472,Data!$B$3:$B$472,'Analysis-2.3'!$A138)</f>
        <v>780.93</v>
      </c>
      <c r="E138" s="15">
        <f>SUMIFS(Data!$G$3:$G$472,Data!$B$3:$B$472,'Analysis-2.3'!$A138)</f>
        <v>23.31</v>
      </c>
      <c r="F138" s="15">
        <f t="shared" si="6"/>
        <v>804.2399999999999</v>
      </c>
      <c r="G138" s="15" t="str">
        <f t="shared" si="7"/>
        <v>500 USD</v>
      </c>
      <c r="H138" s="15" t="b">
        <f t="shared" si="8"/>
        <v>0</v>
      </c>
      <c r="I138" s="24"/>
    </row>
    <row r="139" spans="1:9" ht="15.75" x14ac:dyDescent="0.2">
      <c r="A139" s="14" t="s">
        <v>312</v>
      </c>
      <c r="B139" s="15">
        <f>SUMIFS(Data!$D$3:$D$472,Data!$B$3:$B$472,'Analysis-2.3'!$A139)</f>
        <v>0</v>
      </c>
      <c r="C139" s="15">
        <f>SUMIFS(Data!$E$3:$E$472,Data!$B$3:$B$472,'Analysis-2.3'!$A139)</f>
        <v>789.76</v>
      </c>
      <c r="D139" s="15">
        <f>SUMIFS(Data!$F$3:$F$472,Data!$B$3:$B$472,'Analysis-2.3'!$A139)</f>
        <v>787.07</v>
      </c>
      <c r="E139" s="15">
        <f>SUMIFS(Data!$G$3:$G$472,Data!$B$3:$B$472,'Analysis-2.3'!$A139)</f>
        <v>0</v>
      </c>
      <c r="F139" s="15">
        <f t="shared" si="6"/>
        <v>1576.83</v>
      </c>
      <c r="G139" s="15" t="str">
        <f t="shared" si="7"/>
        <v>500 USD</v>
      </c>
      <c r="H139" s="15" t="b">
        <f t="shared" si="8"/>
        <v>0</v>
      </c>
      <c r="I139" s="24"/>
    </row>
    <row r="140" spans="1:9" ht="15.75" x14ac:dyDescent="0.2">
      <c r="A140" s="14" t="s">
        <v>314</v>
      </c>
      <c r="B140" s="15">
        <f>SUMIFS(Data!$D$3:$D$472,Data!$B$3:$B$472,'Analysis-2.3'!$A140)</f>
        <v>0</v>
      </c>
      <c r="C140" s="15">
        <f>SUMIFS(Data!$E$3:$E$472,Data!$B$3:$B$472,'Analysis-2.3'!$A140)</f>
        <v>0</v>
      </c>
      <c r="D140" s="15">
        <f>SUMIFS(Data!$F$3:$F$472,Data!$B$3:$B$472,'Analysis-2.3'!$A140)</f>
        <v>1606.3600000000001</v>
      </c>
      <c r="E140" s="15">
        <f>SUMIFS(Data!$G$3:$G$472,Data!$B$3:$B$472,'Analysis-2.3'!$A140)</f>
        <v>0</v>
      </c>
      <c r="F140" s="15">
        <f t="shared" si="6"/>
        <v>1606.3600000000001</v>
      </c>
      <c r="G140" s="15" t="str">
        <f t="shared" si="7"/>
        <v>500 USD</v>
      </c>
      <c r="H140" s="15" t="b">
        <f t="shared" si="8"/>
        <v>0</v>
      </c>
      <c r="I140" s="24"/>
    </row>
    <row r="141" spans="1:9" ht="15.75" x14ac:dyDescent="0.2">
      <c r="A141" s="14" t="s">
        <v>317</v>
      </c>
      <c r="B141" s="15">
        <f>SUMIFS(Data!$D$3:$D$472,Data!$B$3:$B$472,'Analysis-2.3'!$A141)</f>
        <v>0</v>
      </c>
      <c r="C141" s="15">
        <f>SUMIFS(Data!$E$3:$E$472,Data!$B$3:$B$472,'Analysis-2.3'!$A141)</f>
        <v>0</v>
      </c>
      <c r="D141" s="15">
        <f>SUMIFS(Data!$F$3:$F$472,Data!$B$3:$B$472,'Analysis-2.3'!$A141)</f>
        <v>20.79</v>
      </c>
      <c r="E141" s="15">
        <f>SUMIFS(Data!$G$3:$G$472,Data!$B$3:$B$472,'Analysis-2.3'!$A141)</f>
        <v>20.190000000000001</v>
      </c>
      <c r="F141" s="15">
        <f t="shared" si="6"/>
        <v>40.980000000000004</v>
      </c>
      <c r="G141" s="15" t="str">
        <f t="shared" si="7"/>
        <v>100 USD</v>
      </c>
      <c r="H141" s="15" t="b">
        <f t="shared" si="8"/>
        <v>0</v>
      </c>
      <c r="I141" s="24"/>
    </row>
    <row r="142" spans="1:9" ht="15.75" x14ac:dyDescent="0.2">
      <c r="A142" s="14" t="s">
        <v>318</v>
      </c>
      <c r="B142" s="15">
        <f>SUMIFS(Data!$D$3:$D$472,Data!$B$3:$B$472,'Analysis-2.3'!$A142)</f>
        <v>0</v>
      </c>
      <c r="C142" s="15">
        <f>SUMIFS(Data!$E$3:$E$472,Data!$B$3:$B$472,'Analysis-2.3'!$A142)</f>
        <v>768.42</v>
      </c>
      <c r="D142" s="15">
        <f>SUMIFS(Data!$F$3:$F$472,Data!$B$3:$B$472,'Analysis-2.3'!$A142)</f>
        <v>89.31</v>
      </c>
      <c r="E142" s="15">
        <f>SUMIFS(Data!$G$3:$G$472,Data!$B$3:$B$472,'Analysis-2.3'!$A142)</f>
        <v>20.03</v>
      </c>
      <c r="F142" s="15">
        <f t="shared" si="6"/>
        <v>877.76</v>
      </c>
      <c r="G142" s="15" t="str">
        <f t="shared" si="7"/>
        <v>500 USD</v>
      </c>
      <c r="H142" s="15" t="b">
        <f t="shared" si="8"/>
        <v>0</v>
      </c>
      <c r="I142" s="24"/>
    </row>
    <row r="143" spans="1:9" ht="15.75" x14ac:dyDescent="0.2">
      <c r="A143" s="14" t="s">
        <v>319</v>
      </c>
      <c r="B143" s="15">
        <f>SUMIFS(Data!$D$3:$D$472,Data!$B$3:$B$472,'Analysis-2.3'!$A143)</f>
        <v>0</v>
      </c>
      <c r="C143" s="15">
        <f>SUMIFS(Data!$E$3:$E$472,Data!$B$3:$B$472,'Analysis-2.3'!$A143)</f>
        <v>772.85</v>
      </c>
      <c r="D143" s="15">
        <f>SUMIFS(Data!$F$3:$F$472,Data!$B$3:$B$472,'Analysis-2.3'!$A143)</f>
        <v>144.79</v>
      </c>
      <c r="E143" s="15">
        <f>SUMIFS(Data!$G$3:$G$472,Data!$B$3:$B$472,'Analysis-2.3'!$A143)</f>
        <v>0</v>
      </c>
      <c r="F143" s="15">
        <f t="shared" si="6"/>
        <v>917.64</v>
      </c>
      <c r="G143" s="15" t="str">
        <f t="shared" si="7"/>
        <v>500 USD</v>
      </c>
      <c r="H143" s="15" t="b">
        <f t="shared" si="8"/>
        <v>0</v>
      </c>
      <c r="I143" s="24"/>
    </row>
    <row r="144" spans="1:9" ht="15.75" x14ac:dyDescent="0.2">
      <c r="A144" s="14" t="s">
        <v>320</v>
      </c>
      <c r="B144" s="15">
        <f>SUMIFS(Data!$D$3:$D$472,Data!$B$3:$B$472,'Analysis-2.3'!$A144)</f>
        <v>0</v>
      </c>
      <c r="C144" s="15">
        <f>SUMIFS(Data!$E$3:$E$472,Data!$B$3:$B$472,'Analysis-2.3'!$A144)</f>
        <v>0</v>
      </c>
      <c r="D144" s="15">
        <f>SUMIFS(Data!$F$3:$F$472,Data!$B$3:$B$472,'Analysis-2.3'!$A144)</f>
        <v>17.54</v>
      </c>
      <c r="E144" s="15">
        <f>SUMIFS(Data!$G$3:$G$472,Data!$B$3:$B$472,'Analysis-2.3'!$A144)</f>
        <v>18.329999999999998</v>
      </c>
      <c r="F144" s="15">
        <f t="shared" si="6"/>
        <v>35.869999999999997</v>
      </c>
      <c r="G144" s="15" t="str">
        <f t="shared" si="7"/>
        <v>100 USD</v>
      </c>
      <c r="H144" s="15" t="b">
        <f t="shared" si="8"/>
        <v>0</v>
      </c>
      <c r="I144" s="24"/>
    </row>
    <row r="145" spans="1:9" ht="15.75" x14ac:dyDescent="0.2">
      <c r="A145" s="14" t="s">
        <v>322</v>
      </c>
      <c r="B145" s="15">
        <f>SUMIFS(Data!$D$3:$D$472,Data!$B$3:$B$472,'Analysis-2.3'!$A145)</f>
        <v>0</v>
      </c>
      <c r="C145" s="15">
        <f>SUMIFS(Data!$E$3:$E$472,Data!$B$3:$B$472,'Analysis-2.3'!$A145)</f>
        <v>0</v>
      </c>
      <c r="D145" s="15">
        <f>SUMIFS(Data!$F$3:$F$472,Data!$B$3:$B$472,'Analysis-2.3'!$A145)</f>
        <v>928.91</v>
      </c>
      <c r="E145" s="15">
        <f>SUMIFS(Data!$G$3:$G$472,Data!$B$3:$B$472,'Analysis-2.3'!$A145)</f>
        <v>0</v>
      </c>
      <c r="F145" s="15">
        <f t="shared" si="6"/>
        <v>928.91</v>
      </c>
      <c r="G145" s="15" t="str">
        <f t="shared" si="7"/>
        <v>500 USD</v>
      </c>
      <c r="H145" s="15" t="b">
        <f t="shared" si="8"/>
        <v>0</v>
      </c>
      <c r="I145" s="24"/>
    </row>
    <row r="146" spans="1:9" ht="15.75" x14ac:dyDescent="0.2">
      <c r="A146" s="14" t="s">
        <v>323</v>
      </c>
      <c r="B146" s="15">
        <f>SUMIFS(Data!$D$3:$D$472,Data!$B$3:$B$472,'Analysis-2.3'!$A146)</f>
        <v>389.43</v>
      </c>
      <c r="C146" s="15">
        <f>SUMIFS(Data!$E$3:$E$472,Data!$B$3:$B$472,'Analysis-2.3'!$A146)</f>
        <v>264.39</v>
      </c>
      <c r="D146" s="15">
        <f>SUMIFS(Data!$F$3:$F$472,Data!$B$3:$B$472,'Analysis-2.3'!$A146)</f>
        <v>1232.81</v>
      </c>
      <c r="E146" s="15">
        <f>SUMIFS(Data!$G$3:$G$472,Data!$B$3:$B$472,'Analysis-2.3'!$A146)</f>
        <v>0</v>
      </c>
      <c r="F146" s="15">
        <f t="shared" si="6"/>
        <v>1886.6299999999999</v>
      </c>
      <c r="G146" s="15" t="str">
        <f t="shared" si="7"/>
        <v>500 USD</v>
      </c>
      <c r="H146" s="15" t="b">
        <f t="shared" si="8"/>
        <v>0</v>
      </c>
      <c r="I146" s="24"/>
    </row>
    <row r="147" spans="1:9" ht="15.75" x14ac:dyDescent="0.2">
      <c r="A147" s="14" t="s">
        <v>325</v>
      </c>
      <c r="B147" s="15">
        <f>SUMIFS(Data!$D$3:$D$472,Data!$B$3:$B$472,'Analysis-2.3'!$A147)</f>
        <v>0</v>
      </c>
      <c r="C147" s="15">
        <f>SUMIFS(Data!$E$3:$E$472,Data!$B$3:$B$472,'Analysis-2.3'!$A147)</f>
        <v>0</v>
      </c>
      <c r="D147" s="15">
        <f>SUMIFS(Data!$F$3:$F$472,Data!$B$3:$B$472,'Analysis-2.3'!$A147)</f>
        <v>2026.83</v>
      </c>
      <c r="E147" s="15">
        <f>SUMIFS(Data!$G$3:$G$472,Data!$B$3:$B$472,'Analysis-2.3'!$A147)</f>
        <v>8.8000000000000007</v>
      </c>
      <c r="F147" s="15">
        <f t="shared" si="6"/>
        <v>2035.6299999999999</v>
      </c>
      <c r="G147" s="15" t="str">
        <f t="shared" si="7"/>
        <v>500 USD</v>
      </c>
      <c r="H147" s="15" t="b">
        <f t="shared" si="8"/>
        <v>0</v>
      </c>
      <c r="I147" s="24"/>
    </row>
    <row r="148" spans="1:9" ht="15.75" x14ac:dyDescent="0.2">
      <c r="A148" s="14" t="s">
        <v>326</v>
      </c>
      <c r="B148" s="15">
        <f>SUMIFS(Data!$D$3:$D$472,Data!$B$3:$B$472,'Analysis-2.3'!$A148)</f>
        <v>0</v>
      </c>
      <c r="C148" s="15">
        <f>SUMIFS(Data!$E$3:$E$472,Data!$B$3:$B$472,'Analysis-2.3'!$A148)</f>
        <v>0</v>
      </c>
      <c r="D148" s="15">
        <f>SUMIFS(Data!$F$3:$F$472,Data!$B$3:$B$472,'Analysis-2.3'!$A148)</f>
        <v>871.33</v>
      </c>
      <c r="E148" s="15">
        <f>SUMIFS(Data!$G$3:$G$472,Data!$B$3:$B$472,'Analysis-2.3'!$A148)</f>
        <v>180.09</v>
      </c>
      <c r="F148" s="15">
        <f t="shared" si="6"/>
        <v>1051.42</v>
      </c>
      <c r="G148" s="15" t="str">
        <f t="shared" si="7"/>
        <v>500 USD</v>
      </c>
      <c r="H148" s="15" t="b">
        <f t="shared" si="8"/>
        <v>0</v>
      </c>
      <c r="I148" s="24"/>
    </row>
    <row r="149" spans="1:9" ht="15.75" x14ac:dyDescent="0.2">
      <c r="A149" s="14" t="s">
        <v>328</v>
      </c>
      <c r="B149" s="15">
        <f>SUMIFS(Data!$D$3:$D$472,Data!$B$3:$B$472,'Analysis-2.3'!$A149)</f>
        <v>0</v>
      </c>
      <c r="C149" s="15">
        <f>SUMIFS(Data!$E$3:$E$472,Data!$B$3:$B$472,'Analysis-2.3'!$A149)</f>
        <v>101.15</v>
      </c>
      <c r="D149" s="15">
        <f>SUMIFS(Data!$F$3:$F$472,Data!$B$3:$B$472,'Analysis-2.3'!$A149)</f>
        <v>881.68</v>
      </c>
      <c r="E149" s="15">
        <f>SUMIFS(Data!$G$3:$G$472,Data!$B$3:$B$472,'Analysis-2.3'!$A149)</f>
        <v>76.489999999999995</v>
      </c>
      <c r="F149" s="15">
        <f t="shared" si="6"/>
        <v>1059.32</v>
      </c>
      <c r="G149" s="15" t="str">
        <f t="shared" si="7"/>
        <v>500 USD</v>
      </c>
      <c r="H149" s="15" t="b">
        <f t="shared" si="8"/>
        <v>0</v>
      </c>
      <c r="I149" s="24"/>
    </row>
    <row r="150" spans="1:9" ht="15.75" x14ac:dyDescent="0.2">
      <c r="A150" s="14" t="s">
        <v>329</v>
      </c>
      <c r="B150" s="15">
        <f>SUMIFS(Data!$D$3:$D$472,Data!$B$3:$B$472,'Analysis-2.3'!$A150)</f>
        <v>0</v>
      </c>
      <c r="C150" s="15">
        <f>SUMIFS(Data!$E$3:$E$472,Data!$B$3:$B$472,'Analysis-2.3'!$A150)</f>
        <v>1171.3800000000001</v>
      </c>
      <c r="D150" s="15">
        <f>SUMIFS(Data!$F$3:$F$472,Data!$B$3:$B$472,'Analysis-2.3'!$A150)</f>
        <v>13.97</v>
      </c>
      <c r="E150" s="15">
        <f>SUMIFS(Data!$G$3:$G$472,Data!$B$3:$B$472,'Analysis-2.3'!$A150)</f>
        <v>0</v>
      </c>
      <c r="F150" s="15">
        <f t="shared" si="6"/>
        <v>1185.3500000000001</v>
      </c>
      <c r="G150" s="15" t="str">
        <f t="shared" si="7"/>
        <v>500 USD</v>
      </c>
      <c r="H150" s="15" t="b">
        <f t="shared" si="8"/>
        <v>0</v>
      </c>
      <c r="I150" s="24"/>
    </row>
    <row r="151" spans="1:9" ht="15.75" x14ac:dyDescent="0.2">
      <c r="A151" s="14" t="s">
        <v>332</v>
      </c>
      <c r="B151" s="15">
        <f>SUMIFS(Data!$D$3:$D$472,Data!$B$3:$B$472,'Analysis-2.3'!$A151)</f>
        <v>0</v>
      </c>
      <c r="C151" s="15">
        <f>SUMIFS(Data!$E$3:$E$472,Data!$B$3:$B$472,'Analysis-2.3'!$A151)</f>
        <v>0</v>
      </c>
      <c r="D151" s="15">
        <f>SUMIFS(Data!$F$3:$F$472,Data!$B$3:$B$472,'Analysis-2.3'!$A151)</f>
        <v>1170.8</v>
      </c>
      <c r="E151" s="15">
        <f>SUMIFS(Data!$G$3:$G$472,Data!$B$3:$B$472,'Analysis-2.3'!$A151)</f>
        <v>13.46</v>
      </c>
      <c r="F151" s="15">
        <f t="shared" si="6"/>
        <v>1184.26</v>
      </c>
      <c r="G151" s="15" t="str">
        <f t="shared" si="7"/>
        <v>500 USD</v>
      </c>
      <c r="H151" s="15" t="b">
        <f t="shared" si="8"/>
        <v>0</v>
      </c>
      <c r="I151" s="24"/>
    </row>
    <row r="152" spans="1:9" ht="15.75" x14ac:dyDescent="0.2">
      <c r="A152" s="14" t="s">
        <v>333</v>
      </c>
      <c r="B152" s="15">
        <f>SUMIFS(Data!$D$3:$D$472,Data!$B$3:$B$472,'Analysis-2.3'!$A152)</f>
        <v>0</v>
      </c>
      <c r="C152" s="15">
        <f>SUMIFS(Data!$E$3:$E$472,Data!$B$3:$B$472,'Analysis-2.3'!$A152)</f>
        <v>0</v>
      </c>
      <c r="D152" s="15">
        <f>SUMIFS(Data!$F$3:$F$472,Data!$B$3:$B$472,'Analysis-2.3'!$A152)</f>
        <v>13.17</v>
      </c>
      <c r="E152" s="15">
        <f>SUMIFS(Data!$G$3:$G$472,Data!$B$3:$B$472,'Analysis-2.3'!$A152)</f>
        <v>13.37</v>
      </c>
      <c r="F152" s="15">
        <f t="shared" si="6"/>
        <v>26.54</v>
      </c>
      <c r="G152" s="15" t="str">
        <f t="shared" si="7"/>
        <v>100 USD</v>
      </c>
      <c r="H152" s="15" t="b">
        <f t="shared" si="8"/>
        <v>0</v>
      </c>
      <c r="I152" s="24"/>
    </row>
    <row r="153" spans="1:9" ht="15.75" x14ac:dyDescent="0.2">
      <c r="A153" s="14" t="s">
        <v>335</v>
      </c>
      <c r="B153" s="15">
        <f>SUMIFS(Data!$D$3:$D$472,Data!$B$3:$B$472,'Analysis-2.3'!$A153)</f>
        <v>0</v>
      </c>
      <c r="C153" s="15">
        <f>SUMIFS(Data!$E$3:$E$472,Data!$B$3:$B$472,'Analysis-2.3'!$A153)</f>
        <v>1168.26</v>
      </c>
      <c r="D153" s="15">
        <f>SUMIFS(Data!$F$3:$F$472,Data!$B$3:$B$472,'Analysis-2.3'!$A153)</f>
        <v>0</v>
      </c>
      <c r="E153" s="15">
        <f>SUMIFS(Data!$G$3:$G$472,Data!$B$3:$B$472,'Analysis-2.3'!$A153)</f>
        <v>12.74</v>
      </c>
      <c r="F153" s="15">
        <f t="shared" si="6"/>
        <v>1181</v>
      </c>
      <c r="G153" s="15" t="str">
        <f t="shared" si="7"/>
        <v>500 USD</v>
      </c>
      <c r="H153" s="15" t="b">
        <f t="shared" si="8"/>
        <v>0</v>
      </c>
      <c r="I153" s="24"/>
    </row>
    <row r="154" spans="1:9" ht="15.75" x14ac:dyDescent="0.2">
      <c r="A154" s="14" t="s">
        <v>338</v>
      </c>
      <c r="B154" s="15">
        <f>SUMIFS(Data!$D$3:$D$472,Data!$B$3:$B$472,'Analysis-2.3'!$A154)</f>
        <v>0</v>
      </c>
      <c r="C154" s="15">
        <f>SUMIFS(Data!$E$3:$E$472,Data!$B$3:$B$472,'Analysis-2.3'!$A154)</f>
        <v>0</v>
      </c>
      <c r="D154" s="15">
        <f>SUMIFS(Data!$F$3:$F$472,Data!$B$3:$B$472,'Analysis-2.3'!$A154)</f>
        <v>0</v>
      </c>
      <c r="E154" s="15">
        <f>SUMIFS(Data!$G$3:$G$472,Data!$B$3:$B$472,'Analysis-2.3'!$A154)</f>
        <v>23.42</v>
      </c>
      <c r="F154" s="15">
        <f t="shared" si="6"/>
        <v>23.42</v>
      </c>
      <c r="G154" s="15" t="str">
        <f t="shared" si="7"/>
        <v>100 USD</v>
      </c>
      <c r="H154" s="15" t="str">
        <f t="shared" si="8"/>
        <v>True</v>
      </c>
      <c r="I154" s="24"/>
    </row>
    <row r="155" spans="1:9" ht="15.75" x14ac:dyDescent="0.2">
      <c r="A155" s="14" t="s">
        <v>340</v>
      </c>
      <c r="B155" s="15">
        <f>SUMIFS(Data!$D$3:$D$472,Data!$B$3:$B$472,'Analysis-2.3'!$A155)</f>
        <v>0</v>
      </c>
      <c r="C155" s="15">
        <f>SUMIFS(Data!$E$3:$E$472,Data!$B$3:$B$472,'Analysis-2.3'!$A155)</f>
        <v>0</v>
      </c>
      <c r="D155" s="15">
        <f>SUMIFS(Data!$F$3:$F$472,Data!$B$3:$B$472,'Analysis-2.3'!$A155)</f>
        <v>1143.1000000000001</v>
      </c>
      <c r="E155" s="15">
        <f>SUMIFS(Data!$G$3:$G$472,Data!$B$3:$B$472,'Analysis-2.3'!$A155)</f>
        <v>51.23</v>
      </c>
      <c r="F155" s="15">
        <f t="shared" si="6"/>
        <v>1194.3300000000002</v>
      </c>
      <c r="G155" s="15" t="str">
        <f t="shared" si="7"/>
        <v>500 USD</v>
      </c>
      <c r="H155" s="15" t="b">
        <f t="shared" si="8"/>
        <v>0</v>
      </c>
      <c r="I155" s="24"/>
    </row>
    <row r="156" spans="1:9" ht="15.75" x14ac:dyDescent="0.2">
      <c r="A156" s="14" t="s">
        <v>341</v>
      </c>
      <c r="B156" s="15">
        <f>SUMIFS(Data!$D$3:$D$472,Data!$B$3:$B$472,'Analysis-2.3'!$A156)</f>
        <v>0</v>
      </c>
      <c r="C156" s="15">
        <f>SUMIFS(Data!$E$3:$E$472,Data!$B$3:$B$472,'Analysis-2.3'!$A156)</f>
        <v>0</v>
      </c>
      <c r="D156" s="15">
        <f>SUMIFS(Data!$F$3:$F$472,Data!$B$3:$B$472,'Analysis-2.3'!$A156)</f>
        <v>1356.93</v>
      </c>
      <c r="E156" s="15">
        <f>SUMIFS(Data!$G$3:$G$472,Data!$B$3:$B$472,'Analysis-2.3'!$A156)</f>
        <v>10.93</v>
      </c>
      <c r="F156" s="15">
        <f t="shared" si="6"/>
        <v>1367.8600000000001</v>
      </c>
      <c r="G156" s="15" t="str">
        <f t="shared" si="7"/>
        <v>500 USD</v>
      </c>
      <c r="H156" s="15" t="b">
        <f t="shared" si="8"/>
        <v>0</v>
      </c>
      <c r="I156" s="24"/>
    </row>
    <row r="157" spans="1:9" ht="15.75" x14ac:dyDescent="0.2">
      <c r="A157" s="14" t="s">
        <v>342</v>
      </c>
      <c r="B157" s="15">
        <f>SUMIFS(Data!$D$3:$D$472,Data!$B$3:$B$472,'Analysis-2.3'!$A157)</f>
        <v>0</v>
      </c>
      <c r="C157" s="15">
        <f>SUMIFS(Data!$E$3:$E$472,Data!$B$3:$B$472,'Analysis-2.3'!$A157)</f>
        <v>1472.29</v>
      </c>
      <c r="D157" s="15">
        <f>SUMIFS(Data!$F$3:$F$472,Data!$B$3:$B$472,'Analysis-2.3'!$A157)</f>
        <v>0</v>
      </c>
      <c r="E157" s="15">
        <f>SUMIFS(Data!$G$3:$G$472,Data!$B$3:$B$472,'Analysis-2.3'!$A157)</f>
        <v>10.26</v>
      </c>
      <c r="F157" s="15">
        <f t="shared" si="6"/>
        <v>1482.55</v>
      </c>
      <c r="G157" s="15" t="str">
        <f t="shared" si="7"/>
        <v>500 USD</v>
      </c>
      <c r="H157" s="15" t="b">
        <f t="shared" si="8"/>
        <v>0</v>
      </c>
      <c r="I157" s="24"/>
    </row>
    <row r="158" spans="1:9" ht="15.75" x14ac:dyDescent="0.2">
      <c r="A158" s="14" t="s">
        <v>344</v>
      </c>
      <c r="B158" s="15">
        <f>SUMIFS(Data!$D$3:$D$472,Data!$B$3:$B$472,'Analysis-2.3'!$A158)</f>
        <v>0</v>
      </c>
      <c r="C158" s="15">
        <f>SUMIFS(Data!$E$3:$E$472,Data!$B$3:$B$472,'Analysis-2.3'!$A158)</f>
        <v>0</v>
      </c>
      <c r="D158" s="15">
        <f>SUMIFS(Data!$F$3:$F$472,Data!$B$3:$B$472,'Analysis-2.3'!$A158)</f>
        <v>1506.3</v>
      </c>
      <c r="E158" s="15">
        <f>SUMIFS(Data!$G$3:$G$472,Data!$B$3:$B$472,'Analysis-2.3'!$A158)</f>
        <v>9.7200000000000006</v>
      </c>
      <c r="F158" s="15">
        <f t="shared" si="6"/>
        <v>1516.02</v>
      </c>
      <c r="G158" s="15" t="str">
        <f t="shared" si="7"/>
        <v>500 USD</v>
      </c>
      <c r="H158" s="15" t="b">
        <f t="shared" si="8"/>
        <v>0</v>
      </c>
      <c r="I158" s="24"/>
    </row>
    <row r="159" spans="1:9" ht="15.75" x14ac:dyDescent="0.2">
      <c r="A159" s="14" t="s">
        <v>345</v>
      </c>
      <c r="B159" s="15">
        <f>SUMIFS(Data!$D$3:$D$472,Data!$B$3:$B$472,'Analysis-2.3'!$A159)</f>
        <v>0</v>
      </c>
      <c r="C159" s="15">
        <f>SUMIFS(Data!$E$3:$E$472,Data!$B$3:$B$472,'Analysis-2.3'!$A159)</f>
        <v>0</v>
      </c>
      <c r="D159" s="15">
        <f>SUMIFS(Data!$F$3:$F$472,Data!$B$3:$B$472,'Analysis-2.3'!$A159)</f>
        <v>1569.9599999999998</v>
      </c>
      <c r="E159" s="15">
        <f>SUMIFS(Data!$G$3:$G$472,Data!$B$3:$B$472,'Analysis-2.3'!$A159)</f>
        <v>0</v>
      </c>
      <c r="F159" s="15">
        <f t="shared" si="6"/>
        <v>1569.9599999999998</v>
      </c>
      <c r="G159" s="15" t="str">
        <f t="shared" si="7"/>
        <v>500 USD</v>
      </c>
      <c r="H159" s="15" t="b">
        <f t="shared" si="8"/>
        <v>0</v>
      </c>
      <c r="I159" s="24"/>
    </row>
    <row r="160" spans="1:9" ht="15.75" x14ac:dyDescent="0.2">
      <c r="A160" s="14" t="s">
        <v>346</v>
      </c>
      <c r="B160" s="15">
        <f>SUMIFS(Data!$D$3:$D$472,Data!$B$3:$B$472,'Analysis-2.3'!$A160)</f>
        <v>0</v>
      </c>
      <c r="C160" s="15">
        <f>SUMIFS(Data!$E$3:$E$472,Data!$B$3:$B$472,'Analysis-2.3'!$A160)</f>
        <v>875.59</v>
      </c>
      <c r="D160" s="15">
        <f>SUMIFS(Data!$F$3:$F$472,Data!$B$3:$B$472,'Analysis-2.3'!$A160)</f>
        <v>694.84999999999991</v>
      </c>
      <c r="E160" s="15">
        <f>SUMIFS(Data!$G$3:$G$472,Data!$B$3:$B$472,'Analysis-2.3'!$A160)</f>
        <v>0</v>
      </c>
      <c r="F160" s="15">
        <f t="shared" si="6"/>
        <v>1570.44</v>
      </c>
      <c r="G160" s="15" t="str">
        <f t="shared" si="7"/>
        <v>500 USD</v>
      </c>
      <c r="H160" s="15" t="b">
        <f t="shared" si="8"/>
        <v>0</v>
      </c>
      <c r="I160" s="24"/>
    </row>
    <row r="161" spans="1:9" ht="15.75" x14ac:dyDescent="0.2">
      <c r="A161" s="14" t="s">
        <v>349</v>
      </c>
      <c r="B161" s="15">
        <f>SUMIFS(Data!$D$3:$D$472,Data!$B$3:$B$472,'Analysis-2.3'!$A161)</f>
        <v>0</v>
      </c>
      <c r="C161" s="15">
        <f>SUMIFS(Data!$E$3:$E$472,Data!$B$3:$B$472,'Analysis-2.3'!$A161)</f>
        <v>0</v>
      </c>
      <c r="D161" s="15">
        <f>SUMIFS(Data!$F$3:$F$472,Data!$B$3:$B$472,'Analysis-2.3'!$A161)</f>
        <v>0</v>
      </c>
      <c r="E161" s="15">
        <f>SUMIFS(Data!$G$3:$G$472,Data!$B$3:$B$472,'Analysis-2.3'!$A161)</f>
        <v>16.22</v>
      </c>
      <c r="F161" s="15">
        <f t="shared" si="6"/>
        <v>16.22</v>
      </c>
      <c r="G161" s="15" t="str">
        <f t="shared" si="7"/>
        <v>100 USD</v>
      </c>
      <c r="H161" s="15" t="str">
        <f t="shared" si="8"/>
        <v>True</v>
      </c>
      <c r="I161" s="24"/>
    </row>
    <row r="162" spans="1:9" ht="15.75" x14ac:dyDescent="0.2">
      <c r="A162" s="14" t="s">
        <v>352</v>
      </c>
      <c r="B162" s="15">
        <f>SUMIFS(Data!$D$3:$D$472,Data!$B$3:$B$472,'Analysis-2.3'!$A162)</f>
        <v>0</v>
      </c>
      <c r="C162" s="15">
        <f>SUMIFS(Data!$E$3:$E$472,Data!$B$3:$B$472,'Analysis-2.3'!$A162)</f>
        <v>0</v>
      </c>
      <c r="D162" s="15">
        <f>SUMIFS(Data!$F$3:$F$472,Data!$B$3:$B$472,'Analysis-2.3'!$A162)</f>
        <v>0</v>
      </c>
      <c r="E162" s="15">
        <f>SUMIFS(Data!$G$3:$G$472,Data!$B$3:$B$472,'Analysis-2.3'!$A162)</f>
        <v>15.56</v>
      </c>
      <c r="F162" s="15">
        <f t="shared" si="6"/>
        <v>15.56</v>
      </c>
      <c r="G162" s="15" t="str">
        <f t="shared" si="7"/>
        <v>100 USD</v>
      </c>
      <c r="H162" s="15" t="str">
        <f t="shared" si="8"/>
        <v>True</v>
      </c>
      <c r="I162" s="24"/>
    </row>
    <row r="163" spans="1:9" ht="15.75" x14ac:dyDescent="0.2">
      <c r="A163" s="14" t="s">
        <v>354</v>
      </c>
      <c r="B163" s="15">
        <f>SUMIFS(Data!$D$3:$D$472,Data!$B$3:$B$472,'Analysis-2.3'!$A163)</f>
        <v>0</v>
      </c>
      <c r="C163" s="15">
        <f>SUMIFS(Data!$E$3:$E$472,Data!$B$3:$B$472,'Analysis-2.3'!$A163)</f>
        <v>0</v>
      </c>
      <c r="D163" s="15">
        <f>SUMIFS(Data!$F$3:$F$472,Data!$B$3:$B$472,'Analysis-2.3'!$A163)</f>
        <v>0</v>
      </c>
      <c r="E163" s="15">
        <f>SUMIFS(Data!$G$3:$G$472,Data!$B$3:$B$472,'Analysis-2.3'!$A163)</f>
        <v>14.7</v>
      </c>
      <c r="F163" s="15">
        <f t="shared" si="6"/>
        <v>14.7</v>
      </c>
      <c r="G163" s="15" t="str">
        <f t="shared" si="7"/>
        <v>100 USD</v>
      </c>
      <c r="H163" s="15" t="str">
        <f t="shared" si="8"/>
        <v>True</v>
      </c>
      <c r="I163" s="24"/>
    </row>
    <row r="164" spans="1:9" ht="15.75" x14ac:dyDescent="0.2">
      <c r="A164" s="14" t="s">
        <v>357</v>
      </c>
      <c r="B164" s="15">
        <f>SUMIFS(Data!$D$3:$D$472,Data!$B$3:$B$472,'Analysis-2.3'!$A164)</f>
        <v>0</v>
      </c>
      <c r="C164" s="15">
        <f>SUMIFS(Data!$E$3:$E$472,Data!$B$3:$B$472,'Analysis-2.3'!$A164)</f>
        <v>22.16</v>
      </c>
      <c r="D164" s="15">
        <f>SUMIFS(Data!$F$3:$F$472,Data!$B$3:$B$472,'Analysis-2.3'!$A164)</f>
        <v>1566.32</v>
      </c>
      <c r="E164" s="15">
        <f>SUMIFS(Data!$G$3:$G$472,Data!$B$3:$B$472,'Analysis-2.3'!$A164)</f>
        <v>6.89</v>
      </c>
      <c r="F164" s="15">
        <f t="shared" si="6"/>
        <v>1595.3700000000001</v>
      </c>
      <c r="G164" s="15" t="str">
        <f t="shared" si="7"/>
        <v>500 USD</v>
      </c>
      <c r="H164" s="15" t="b">
        <f t="shared" si="8"/>
        <v>0</v>
      </c>
      <c r="I164" s="24"/>
    </row>
    <row r="165" spans="1:9" ht="15.75" x14ac:dyDescent="0.2">
      <c r="A165" s="14" t="s">
        <v>359</v>
      </c>
      <c r="B165" s="15">
        <f>SUMIFS(Data!$D$3:$D$472,Data!$B$3:$B$472,'Analysis-2.3'!$A165)</f>
        <v>0</v>
      </c>
      <c r="C165" s="15">
        <f>SUMIFS(Data!$E$3:$E$472,Data!$B$3:$B$472,'Analysis-2.3'!$A165)</f>
        <v>1268.3499999999999</v>
      </c>
      <c r="D165" s="15">
        <f>SUMIFS(Data!$F$3:$F$472,Data!$B$3:$B$472,'Analysis-2.3'!$A165)</f>
        <v>391.21</v>
      </c>
      <c r="E165" s="15">
        <f>SUMIFS(Data!$G$3:$G$472,Data!$B$3:$B$472,'Analysis-2.3'!$A165)</f>
        <v>6.54</v>
      </c>
      <c r="F165" s="15">
        <f t="shared" si="6"/>
        <v>1666.1</v>
      </c>
      <c r="G165" s="15" t="str">
        <f t="shared" si="7"/>
        <v>500 USD</v>
      </c>
      <c r="H165" s="15" t="b">
        <f t="shared" si="8"/>
        <v>0</v>
      </c>
      <c r="I165" s="24"/>
    </row>
    <row r="166" spans="1:9" ht="15.75" x14ac:dyDescent="0.2">
      <c r="A166" s="14" t="s">
        <v>360</v>
      </c>
      <c r="B166" s="15">
        <f>SUMIFS(Data!$D$3:$D$472,Data!$B$3:$B$472,'Analysis-2.3'!$A166)</f>
        <v>0</v>
      </c>
      <c r="C166" s="15">
        <f>SUMIFS(Data!$E$3:$E$472,Data!$B$3:$B$472,'Analysis-2.3'!$A166)</f>
        <v>0</v>
      </c>
      <c r="D166" s="15">
        <f>SUMIFS(Data!$F$3:$F$472,Data!$B$3:$B$472,'Analysis-2.3'!$A166)</f>
        <v>5.84</v>
      </c>
      <c r="E166" s="15">
        <f>SUMIFS(Data!$G$3:$G$472,Data!$B$3:$B$472,'Analysis-2.3'!$A166)</f>
        <v>5.92</v>
      </c>
      <c r="F166" s="15">
        <f t="shared" si="6"/>
        <v>11.76</v>
      </c>
      <c r="G166" s="15" t="str">
        <f t="shared" si="7"/>
        <v>100 USD</v>
      </c>
      <c r="H166" s="15" t="b">
        <f t="shared" si="8"/>
        <v>0</v>
      </c>
      <c r="I166" s="24"/>
    </row>
    <row r="167" spans="1:9" ht="15.75" x14ac:dyDescent="0.2">
      <c r="A167" s="14" t="s">
        <v>362</v>
      </c>
      <c r="B167" s="15">
        <f>SUMIFS(Data!$D$3:$D$472,Data!$B$3:$B$472,'Analysis-2.3'!$A167)</f>
        <v>0</v>
      </c>
      <c r="C167" s="15">
        <f>SUMIFS(Data!$E$3:$E$472,Data!$B$3:$B$472,'Analysis-2.3'!$A167)</f>
        <v>0</v>
      </c>
      <c r="D167" s="15">
        <f>SUMIFS(Data!$F$3:$F$472,Data!$B$3:$B$472,'Analysis-2.3'!$A167)</f>
        <v>5.78</v>
      </c>
      <c r="E167" s="15">
        <f>SUMIFS(Data!$G$3:$G$472,Data!$B$3:$B$472,'Analysis-2.3'!$A167)</f>
        <v>5.61</v>
      </c>
      <c r="F167" s="15">
        <f t="shared" si="6"/>
        <v>11.39</v>
      </c>
      <c r="G167" s="15" t="str">
        <f t="shared" si="7"/>
        <v>100 USD</v>
      </c>
      <c r="H167" s="15" t="b">
        <f t="shared" si="8"/>
        <v>0</v>
      </c>
      <c r="I167" s="24"/>
    </row>
    <row r="168" spans="1:9" ht="15.75" x14ac:dyDescent="0.2">
      <c r="A168" s="14" t="s">
        <v>365</v>
      </c>
      <c r="B168" s="15">
        <f>SUMIFS(Data!$D$3:$D$472,Data!$B$3:$B$472,'Analysis-2.3'!$A168)</f>
        <v>0</v>
      </c>
      <c r="C168" s="15">
        <f>SUMIFS(Data!$E$3:$E$472,Data!$B$3:$B$472,'Analysis-2.3'!$A168)</f>
        <v>0</v>
      </c>
      <c r="D168" s="15">
        <f>SUMIFS(Data!$F$3:$F$472,Data!$B$3:$B$472,'Analysis-2.3'!$A168)</f>
        <v>0</v>
      </c>
      <c r="E168" s="15">
        <f>SUMIFS(Data!$G$3:$G$472,Data!$B$3:$B$472,'Analysis-2.3'!$A168)</f>
        <v>10.65</v>
      </c>
      <c r="F168" s="15">
        <f t="shared" si="6"/>
        <v>10.65</v>
      </c>
      <c r="G168" s="15" t="str">
        <f t="shared" si="7"/>
        <v>100 USD</v>
      </c>
      <c r="H168" s="15" t="str">
        <f t="shared" si="8"/>
        <v>True</v>
      </c>
      <c r="I168" s="24"/>
    </row>
    <row r="169" spans="1:9" ht="15.75" x14ac:dyDescent="0.2">
      <c r="A169" s="14" t="s">
        <v>367</v>
      </c>
      <c r="B169" s="15">
        <f>SUMIFS(Data!$D$3:$D$472,Data!$B$3:$B$472,'Analysis-2.3'!$A169)</f>
        <v>0</v>
      </c>
      <c r="C169" s="15">
        <f>SUMIFS(Data!$E$3:$E$472,Data!$B$3:$B$472,'Analysis-2.3'!$A169)</f>
        <v>625.6</v>
      </c>
      <c r="D169" s="15">
        <f>SUMIFS(Data!$F$3:$F$472,Data!$B$3:$B$472,'Analysis-2.3'!$A169)</f>
        <v>1363.14</v>
      </c>
      <c r="E169" s="15">
        <f>SUMIFS(Data!$G$3:$G$472,Data!$B$3:$B$472,'Analysis-2.3'!$A169)</f>
        <v>5.31</v>
      </c>
      <c r="F169" s="15">
        <f t="shared" si="6"/>
        <v>1994.0500000000002</v>
      </c>
      <c r="G169" s="15" t="str">
        <f t="shared" si="7"/>
        <v>500 USD</v>
      </c>
      <c r="H169" s="15" t="b">
        <f t="shared" si="8"/>
        <v>0</v>
      </c>
      <c r="I169" s="24"/>
    </row>
    <row r="170" spans="1:9" ht="15.75" x14ac:dyDescent="0.2">
      <c r="A170" s="14" t="s">
        <v>369</v>
      </c>
      <c r="B170" s="15">
        <f>SUMIFS(Data!$D$3:$D$472,Data!$B$3:$B$472,'Analysis-2.3'!$A170)</f>
        <v>0</v>
      </c>
      <c r="C170" s="15">
        <f>SUMIFS(Data!$E$3:$E$472,Data!$B$3:$B$472,'Analysis-2.3'!$A170)</f>
        <v>0</v>
      </c>
      <c r="D170" s="15">
        <f>SUMIFS(Data!$F$3:$F$472,Data!$B$3:$B$472,'Analysis-2.3'!$A170)</f>
        <v>0</v>
      </c>
      <c r="E170" s="15">
        <f>SUMIFS(Data!$G$3:$G$472,Data!$B$3:$B$472,'Analysis-2.3'!$A170)</f>
        <v>9.89</v>
      </c>
      <c r="F170" s="15">
        <f t="shared" si="6"/>
        <v>9.89</v>
      </c>
      <c r="G170" s="15" t="str">
        <f t="shared" si="7"/>
        <v>100 USD</v>
      </c>
      <c r="H170" s="15" t="str">
        <f t="shared" si="8"/>
        <v>True</v>
      </c>
      <c r="I170" s="24"/>
    </row>
    <row r="171" spans="1:9" ht="15.75" x14ac:dyDescent="0.2">
      <c r="A171" s="14" t="s">
        <v>370</v>
      </c>
      <c r="B171" s="15">
        <f>SUMIFS(Data!$D$3:$D$472,Data!$B$3:$B$472,'Analysis-2.3'!$A171)</f>
        <v>0</v>
      </c>
      <c r="C171" s="15">
        <f>SUMIFS(Data!$E$3:$E$472,Data!$B$3:$B$472,'Analysis-2.3'!$A171)</f>
        <v>0</v>
      </c>
      <c r="D171" s="15">
        <f>SUMIFS(Data!$F$3:$F$472,Data!$B$3:$B$472,'Analysis-2.3'!$A171)</f>
        <v>0</v>
      </c>
      <c r="E171" s="15">
        <f>SUMIFS(Data!$G$3:$G$472,Data!$B$3:$B$472,'Analysis-2.3'!$A171)</f>
        <v>9.33</v>
      </c>
      <c r="F171" s="15">
        <f t="shared" si="6"/>
        <v>9.33</v>
      </c>
      <c r="G171" s="15" t="str">
        <f t="shared" si="7"/>
        <v>100 USD</v>
      </c>
      <c r="H171" s="15" t="str">
        <f t="shared" si="8"/>
        <v>True</v>
      </c>
      <c r="I171" s="24"/>
    </row>
    <row r="172" spans="1:9" ht="15.75" x14ac:dyDescent="0.2">
      <c r="A172" s="14" t="s">
        <v>371</v>
      </c>
      <c r="B172" s="15">
        <f>SUMIFS(Data!$D$3:$D$472,Data!$B$3:$B$472,'Analysis-2.3'!$A172)</f>
        <v>0</v>
      </c>
      <c r="C172" s="15">
        <f>SUMIFS(Data!$E$3:$E$472,Data!$B$3:$B$472,'Analysis-2.3'!$A172)</f>
        <v>0</v>
      </c>
      <c r="D172" s="15">
        <f>SUMIFS(Data!$F$3:$F$472,Data!$B$3:$B$472,'Analysis-2.3'!$A172)</f>
        <v>0</v>
      </c>
      <c r="E172" s="15">
        <f>SUMIFS(Data!$G$3:$G$472,Data!$B$3:$B$472,'Analysis-2.3'!$A172)</f>
        <v>8.6999999999999993</v>
      </c>
      <c r="F172" s="15">
        <f t="shared" si="6"/>
        <v>8.6999999999999993</v>
      </c>
      <c r="G172" s="15" t="str">
        <f t="shared" si="7"/>
        <v>100 USD</v>
      </c>
      <c r="H172" s="15" t="str">
        <f t="shared" si="8"/>
        <v>True</v>
      </c>
      <c r="I172" s="24"/>
    </row>
    <row r="173" spans="1:9" ht="15.75" x14ac:dyDescent="0.2">
      <c r="A173" s="14" t="s">
        <v>374</v>
      </c>
      <c r="B173" s="15">
        <f>SUMIFS(Data!$D$3:$D$472,Data!$B$3:$B$472,'Analysis-2.3'!$A173)</f>
        <v>0</v>
      </c>
      <c r="C173" s="15">
        <f>SUMIFS(Data!$E$3:$E$472,Data!$B$3:$B$472,'Analysis-2.3'!$A173)</f>
        <v>0</v>
      </c>
      <c r="D173" s="15">
        <f>SUMIFS(Data!$F$3:$F$472,Data!$B$3:$B$472,'Analysis-2.3'!$A173)</f>
        <v>0</v>
      </c>
      <c r="E173" s="15">
        <f>SUMIFS(Data!$G$3:$G$472,Data!$B$3:$B$472,'Analysis-2.3'!$A173)</f>
        <v>8.69</v>
      </c>
      <c r="F173" s="15">
        <f t="shared" si="6"/>
        <v>8.69</v>
      </c>
      <c r="G173" s="15" t="str">
        <f t="shared" si="7"/>
        <v>100 USD</v>
      </c>
      <c r="H173" s="15" t="str">
        <f t="shared" si="8"/>
        <v>True</v>
      </c>
      <c r="I173" s="24"/>
    </row>
    <row r="174" spans="1:9" ht="15.75" x14ac:dyDescent="0.2">
      <c r="A174" s="14" t="s">
        <v>375</v>
      </c>
      <c r="B174" s="15">
        <f>SUMIFS(Data!$D$3:$D$472,Data!$B$3:$B$472,'Analysis-2.3'!$A174)</f>
        <v>0</v>
      </c>
      <c r="C174" s="15">
        <f>SUMIFS(Data!$E$3:$E$472,Data!$B$3:$B$472,'Analysis-2.3'!$A174)</f>
        <v>0</v>
      </c>
      <c r="D174" s="15">
        <f>SUMIFS(Data!$F$3:$F$472,Data!$B$3:$B$472,'Analysis-2.3'!$A174)</f>
        <v>2071.8200000000002</v>
      </c>
      <c r="E174" s="15">
        <f>SUMIFS(Data!$G$3:$G$472,Data!$B$3:$B$472,'Analysis-2.3'!$A174)</f>
        <v>4.08</v>
      </c>
      <c r="F174" s="15">
        <f t="shared" si="6"/>
        <v>2075.9</v>
      </c>
      <c r="G174" s="15" t="str">
        <f t="shared" si="7"/>
        <v>500 USD</v>
      </c>
      <c r="H174" s="15" t="b">
        <f t="shared" si="8"/>
        <v>0</v>
      </c>
      <c r="I174" s="24"/>
    </row>
    <row r="175" spans="1:9" ht="15.75" x14ac:dyDescent="0.2">
      <c r="A175" s="14" t="s">
        <v>377</v>
      </c>
      <c r="B175" s="15">
        <f>SUMIFS(Data!$D$3:$D$472,Data!$B$3:$B$472,'Analysis-2.3'!$A175)</f>
        <v>0</v>
      </c>
      <c r="C175" s="15">
        <f>SUMIFS(Data!$E$3:$E$472,Data!$B$3:$B$472,'Analysis-2.3'!$A175)</f>
        <v>0</v>
      </c>
      <c r="D175" s="15">
        <f>SUMIFS(Data!$F$3:$F$472,Data!$B$3:$B$472,'Analysis-2.3'!$A175)</f>
        <v>0</v>
      </c>
      <c r="E175" s="15">
        <f>SUMIFS(Data!$G$3:$G$472,Data!$B$3:$B$472,'Analysis-2.3'!$A175)</f>
        <v>8.129999999999999</v>
      </c>
      <c r="F175" s="15">
        <f t="shared" si="6"/>
        <v>8.129999999999999</v>
      </c>
      <c r="G175" s="15" t="str">
        <f t="shared" si="7"/>
        <v>100 USD</v>
      </c>
      <c r="H175" s="15" t="str">
        <f t="shared" si="8"/>
        <v>True</v>
      </c>
      <c r="I175" s="24"/>
    </row>
    <row r="176" spans="1:9" ht="15.75" x14ac:dyDescent="0.2">
      <c r="A176" s="14" t="s">
        <v>379</v>
      </c>
      <c r="B176" s="15">
        <f>SUMIFS(Data!$D$3:$D$472,Data!$B$3:$B$472,'Analysis-2.3'!$A176)</f>
        <v>0</v>
      </c>
      <c r="C176" s="15">
        <f>SUMIFS(Data!$E$3:$E$472,Data!$B$3:$B$472,'Analysis-2.3'!$A176)</f>
        <v>0</v>
      </c>
      <c r="D176" s="15">
        <f>SUMIFS(Data!$F$3:$F$472,Data!$B$3:$B$472,'Analysis-2.3'!$A176)</f>
        <v>3.89</v>
      </c>
      <c r="E176" s="15">
        <f>SUMIFS(Data!$G$3:$G$472,Data!$B$3:$B$472,'Analysis-2.3'!$A176)</f>
        <v>4.05</v>
      </c>
      <c r="F176" s="15">
        <f t="shared" si="6"/>
        <v>7.9399999999999995</v>
      </c>
      <c r="G176" s="15" t="str">
        <f t="shared" si="7"/>
        <v>100 USD</v>
      </c>
      <c r="H176" s="15" t="b">
        <f t="shared" si="8"/>
        <v>0</v>
      </c>
      <c r="I176" s="24"/>
    </row>
    <row r="177" spans="1:9" ht="15.75" x14ac:dyDescent="0.2">
      <c r="A177" s="14" t="s">
        <v>380</v>
      </c>
      <c r="B177" s="15">
        <f>SUMIFS(Data!$D$3:$D$472,Data!$B$3:$B$472,'Analysis-2.3'!$A177)</f>
        <v>0</v>
      </c>
      <c r="C177" s="15">
        <f>SUMIFS(Data!$E$3:$E$472,Data!$B$3:$B$472,'Analysis-2.3'!$A177)</f>
        <v>0</v>
      </c>
      <c r="D177" s="15">
        <f>SUMIFS(Data!$F$3:$F$472,Data!$B$3:$B$472,'Analysis-2.3'!$A177)</f>
        <v>0</v>
      </c>
      <c r="E177" s="15">
        <f>SUMIFS(Data!$G$3:$G$472,Data!$B$3:$B$472,'Analysis-2.3'!$A177)</f>
        <v>7.48</v>
      </c>
      <c r="F177" s="15">
        <f t="shared" si="6"/>
        <v>7.48</v>
      </c>
      <c r="G177" s="15" t="str">
        <f t="shared" si="7"/>
        <v>100 USD</v>
      </c>
      <c r="H177" s="15" t="str">
        <f t="shared" si="8"/>
        <v>True</v>
      </c>
      <c r="I177" s="24"/>
    </row>
    <row r="178" spans="1:9" ht="15.75" x14ac:dyDescent="0.2">
      <c r="A178" s="14" t="s">
        <v>381</v>
      </c>
      <c r="B178" s="15">
        <f>SUMIFS(Data!$D$3:$D$472,Data!$B$3:$B$472,'Analysis-2.3'!$A178)</f>
        <v>0</v>
      </c>
      <c r="C178" s="15">
        <f>SUMIFS(Data!$E$3:$E$472,Data!$B$3:$B$472,'Analysis-2.3'!$A178)</f>
        <v>0</v>
      </c>
      <c r="D178" s="15">
        <f>SUMIFS(Data!$F$3:$F$472,Data!$B$3:$B$472,'Analysis-2.3'!$A178)</f>
        <v>0</v>
      </c>
      <c r="E178" s="15">
        <f>SUMIFS(Data!$G$3:$G$472,Data!$B$3:$B$472,'Analysis-2.3'!$A178)</f>
        <v>7.16</v>
      </c>
      <c r="F178" s="15">
        <f t="shared" si="6"/>
        <v>7.16</v>
      </c>
      <c r="G178" s="15" t="str">
        <f t="shared" si="7"/>
        <v>100 USD</v>
      </c>
      <c r="H178" s="15" t="str">
        <f t="shared" si="8"/>
        <v>True</v>
      </c>
      <c r="I178" s="24"/>
    </row>
    <row r="179" spans="1:9" ht="15.75" x14ac:dyDescent="0.2">
      <c r="A179" s="14" t="s">
        <v>382</v>
      </c>
      <c r="B179" s="15">
        <f>SUMIFS(Data!$D$3:$D$472,Data!$B$3:$B$472,'Analysis-2.3'!$A179)</f>
        <v>0</v>
      </c>
      <c r="C179" s="15">
        <f>SUMIFS(Data!$E$3:$E$472,Data!$B$3:$B$472,'Analysis-2.3'!$A179)</f>
        <v>0</v>
      </c>
      <c r="D179" s="15">
        <f>SUMIFS(Data!$F$3:$F$472,Data!$B$3:$B$472,'Analysis-2.3'!$A179)</f>
        <v>0</v>
      </c>
      <c r="E179" s="15">
        <f>SUMIFS(Data!$G$3:$G$472,Data!$B$3:$B$472,'Analysis-2.3'!$A179)</f>
        <v>6.9</v>
      </c>
      <c r="F179" s="15">
        <f t="shared" si="6"/>
        <v>6.9</v>
      </c>
      <c r="G179" s="15" t="str">
        <f t="shared" si="7"/>
        <v>100 USD</v>
      </c>
      <c r="H179" s="15" t="str">
        <f t="shared" si="8"/>
        <v>True</v>
      </c>
      <c r="I179" s="24"/>
    </row>
    <row r="180" spans="1:9" ht="15.75" x14ac:dyDescent="0.2">
      <c r="A180" s="14" t="s">
        <v>384</v>
      </c>
      <c r="B180" s="15">
        <f>SUMIFS(Data!$D$3:$D$472,Data!$B$3:$B$472,'Analysis-2.3'!$A180)</f>
        <v>0</v>
      </c>
      <c r="C180" s="15">
        <f>SUMIFS(Data!$E$3:$E$472,Data!$B$3:$B$472,'Analysis-2.3'!$A180)</f>
        <v>0</v>
      </c>
      <c r="D180" s="15">
        <f>SUMIFS(Data!$F$3:$F$472,Data!$B$3:$B$472,'Analysis-2.3'!$A180)</f>
        <v>0</v>
      </c>
      <c r="E180" s="15">
        <f>SUMIFS(Data!$G$3:$G$472,Data!$B$3:$B$472,'Analysis-2.3'!$A180)</f>
        <v>6.55</v>
      </c>
      <c r="F180" s="15">
        <f t="shared" si="6"/>
        <v>6.55</v>
      </c>
      <c r="G180" s="15" t="str">
        <f t="shared" si="7"/>
        <v>100 USD</v>
      </c>
      <c r="H180" s="15" t="str">
        <f t="shared" si="8"/>
        <v>True</v>
      </c>
      <c r="I180" s="24"/>
    </row>
    <row r="181" spans="1:9" ht="15.75" x14ac:dyDescent="0.2">
      <c r="A181" s="14" t="s">
        <v>386</v>
      </c>
      <c r="B181" s="15">
        <f>SUMIFS(Data!$D$3:$D$472,Data!$B$3:$B$472,'Analysis-2.3'!$A181)</f>
        <v>0</v>
      </c>
      <c r="C181" s="15">
        <f>SUMIFS(Data!$E$3:$E$472,Data!$B$3:$B$472,'Analysis-2.3'!$A181)</f>
        <v>0</v>
      </c>
      <c r="D181" s="15">
        <f>SUMIFS(Data!$F$3:$F$472,Data!$B$3:$B$472,'Analysis-2.3'!$A181)</f>
        <v>0</v>
      </c>
      <c r="E181" s="15">
        <f>SUMIFS(Data!$G$3:$G$472,Data!$B$3:$B$472,'Analysis-2.3'!$A181)</f>
        <v>6.24</v>
      </c>
      <c r="F181" s="15">
        <f t="shared" si="6"/>
        <v>6.24</v>
      </c>
      <c r="G181" s="15" t="str">
        <f t="shared" si="7"/>
        <v>100 USD</v>
      </c>
      <c r="H181" s="15" t="str">
        <f t="shared" si="8"/>
        <v>True</v>
      </c>
      <c r="I181" s="24"/>
    </row>
    <row r="182" spans="1:9" ht="15.75" x14ac:dyDescent="0.2">
      <c r="A182" s="14" t="s">
        <v>389</v>
      </c>
      <c r="B182" s="15">
        <f>SUMIFS(Data!$D$3:$D$472,Data!$B$3:$B$472,'Analysis-2.3'!$A182)</f>
        <v>0</v>
      </c>
      <c r="C182" s="15">
        <f>SUMIFS(Data!$E$3:$E$472,Data!$B$3:$B$472,'Analysis-2.3'!$A182)</f>
        <v>2103.39</v>
      </c>
      <c r="D182" s="15">
        <f>SUMIFS(Data!$F$3:$F$472,Data!$B$3:$B$472,'Analysis-2.3'!$A182)</f>
        <v>0</v>
      </c>
      <c r="E182" s="15">
        <f>SUMIFS(Data!$G$3:$G$472,Data!$B$3:$B$472,'Analysis-2.3'!$A182)</f>
        <v>3.11</v>
      </c>
      <c r="F182" s="15">
        <f t="shared" si="6"/>
        <v>2106.5</v>
      </c>
      <c r="G182" s="15" t="str">
        <f t="shared" si="7"/>
        <v>500 USD</v>
      </c>
      <c r="H182" s="15" t="b">
        <f t="shared" si="8"/>
        <v>0</v>
      </c>
      <c r="I182" s="24"/>
    </row>
    <row r="183" spans="1:9" ht="15.75" x14ac:dyDescent="0.2">
      <c r="A183" s="14" t="s">
        <v>391</v>
      </c>
      <c r="B183" s="15">
        <f>SUMIFS(Data!$D$3:$D$472,Data!$B$3:$B$472,'Analysis-2.3'!$A183)</f>
        <v>0</v>
      </c>
      <c r="C183" s="15">
        <f>SUMIFS(Data!$E$3:$E$472,Data!$B$3:$B$472,'Analysis-2.3'!$A183)</f>
        <v>19.329999999999998</v>
      </c>
      <c r="D183" s="15">
        <f>SUMIFS(Data!$F$3:$F$472,Data!$B$3:$B$472,'Analysis-2.3'!$A183)</f>
        <v>2349.75</v>
      </c>
      <c r="E183" s="15">
        <f>SUMIFS(Data!$G$3:$G$472,Data!$B$3:$B$472,'Analysis-2.3'!$A183)</f>
        <v>2.81</v>
      </c>
      <c r="F183" s="15">
        <f t="shared" si="6"/>
        <v>2371.89</v>
      </c>
      <c r="G183" s="15" t="str">
        <f t="shared" si="7"/>
        <v>500 USD</v>
      </c>
      <c r="H183" s="15" t="b">
        <f t="shared" si="8"/>
        <v>0</v>
      </c>
      <c r="I183" s="24"/>
    </row>
    <row r="184" spans="1:9" ht="15.75" x14ac:dyDescent="0.2">
      <c r="A184" s="14" t="s">
        <v>392</v>
      </c>
      <c r="B184" s="15">
        <f>SUMIFS(Data!$D$3:$D$472,Data!$B$3:$B$472,'Analysis-2.3'!$A184)</f>
        <v>0</v>
      </c>
      <c r="C184" s="15">
        <f>SUMIFS(Data!$E$3:$E$472,Data!$B$3:$B$472,'Analysis-2.3'!$A184)</f>
        <v>0</v>
      </c>
      <c r="D184" s="15">
        <f>SUMIFS(Data!$F$3:$F$472,Data!$B$3:$B$472,'Analysis-2.3'!$A184)</f>
        <v>0</v>
      </c>
      <c r="E184" s="15">
        <f>SUMIFS(Data!$G$3:$G$472,Data!$B$3:$B$472,'Analysis-2.3'!$A184)</f>
        <v>5.6</v>
      </c>
      <c r="F184" s="15">
        <f t="shared" si="6"/>
        <v>5.6</v>
      </c>
      <c r="G184" s="15" t="str">
        <f t="shared" si="7"/>
        <v>100 USD</v>
      </c>
      <c r="H184" s="15" t="str">
        <f t="shared" si="8"/>
        <v>True</v>
      </c>
      <c r="I184" s="24"/>
    </row>
    <row r="185" spans="1:9" ht="15.75" x14ac:dyDescent="0.2">
      <c r="A185" s="14" t="s">
        <v>393</v>
      </c>
      <c r="B185" s="15">
        <f>SUMIFS(Data!$D$3:$D$472,Data!$B$3:$B$472,'Analysis-2.3'!$A185)</f>
        <v>1285.1300000000001</v>
      </c>
      <c r="C185" s="15">
        <f>SUMIFS(Data!$E$3:$E$472,Data!$B$3:$B$472,'Analysis-2.3'!$A185)</f>
        <v>0</v>
      </c>
      <c r="D185" s="15">
        <f>SUMIFS(Data!$F$3:$F$472,Data!$B$3:$B$472,'Analysis-2.3'!$A185)</f>
        <v>1557.05</v>
      </c>
      <c r="E185" s="15">
        <f>SUMIFS(Data!$G$3:$G$472,Data!$B$3:$B$472,'Analysis-2.3'!$A185)</f>
        <v>2.5099999999999998</v>
      </c>
      <c r="F185" s="15">
        <f t="shared" si="6"/>
        <v>2844.6900000000005</v>
      </c>
      <c r="G185" s="15" t="str">
        <f t="shared" si="7"/>
        <v>500 USD</v>
      </c>
      <c r="H185" s="15" t="b">
        <f t="shared" si="8"/>
        <v>0</v>
      </c>
      <c r="I185" s="24"/>
    </row>
    <row r="186" spans="1:9" ht="15.75" x14ac:dyDescent="0.2">
      <c r="A186" s="14" t="s">
        <v>394</v>
      </c>
      <c r="B186" s="15">
        <f>SUMIFS(Data!$D$3:$D$472,Data!$B$3:$B$472,'Analysis-2.3'!$A186)</f>
        <v>0</v>
      </c>
      <c r="C186" s="15">
        <f>SUMIFS(Data!$E$3:$E$472,Data!$B$3:$B$472,'Analysis-2.3'!$A186)</f>
        <v>0</v>
      </c>
      <c r="D186" s="15">
        <f>SUMIFS(Data!$F$3:$F$472,Data!$B$3:$B$472,'Analysis-2.3'!$A186)</f>
        <v>0</v>
      </c>
      <c r="E186" s="15">
        <f>SUMIFS(Data!$G$3:$G$472,Data!$B$3:$B$472,'Analysis-2.3'!$A186)</f>
        <v>4.99</v>
      </c>
      <c r="F186" s="15">
        <f t="shared" si="6"/>
        <v>4.99</v>
      </c>
      <c r="G186" s="15" t="str">
        <f t="shared" si="7"/>
        <v>100 USD</v>
      </c>
      <c r="H186" s="15" t="str">
        <f t="shared" si="8"/>
        <v>True</v>
      </c>
      <c r="I186" s="24"/>
    </row>
    <row r="187" spans="1:9" ht="15.75" x14ac:dyDescent="0.2">
      <c r="A187" s="14" t="s">
        <v>397</v>
      </c>
      <c r="B187" s="15">
        <f>SUMIFS(Data!$D$3:$D$472,Data!$B$3:$B$472,'Analysis-2.3'!$A187)</f>
        <v>0</v>
      </c>
      <c r="C187" s="15">
        <f>SUMIFS(Data!$E$3:$E$472,Data!$B$3:$B$472,'Analysis-2.3'!$A187)</f>
        <v>0</v>
      </c>
      <c r="D187" s="15">
        <f>SUMIFS(Data!$F$3:$F$472,Data!$B$3:$B$472,'Analysis-2.3'!$A187)</f>
        <v>0</v>
      </c>
      <c r="E187" s="15">
        <f>SUMIFS(Data!$G$3:$G$472,Data!$B$3:$B$472,'Analysis-2.3'!$A187)</f>
        <v>4.9700000000000006</v>
      </c>
      <c r="F187" s="15">
        <f t="shared" si="6"/>
        <v>4.9700000000000006</v>
      </c>
      <c r="G187" s="15" t="str">
        <f t="shared" si="7"/>
        <v>100 USD</v>
      </c>
      <c r="H187" s="15" t="str">
        <f t="shared" si="8"/>
        <v>True</v>
      </c>
      <c r="I187" s="24"/>
    </row>
    <row r="188" spans="1:9" ht="15.75" x14ac:dyDescent="0.2">
      <c r="A188" s="14" t="s">
        <v>398</v>
      </c>
      <c r="B188" s="15">
        <f>SUMIFS(Data!$D$3:$D$472,Data!$B$3:$B$472,'Analysis-2.3'!$A188)</f>
        <v>0</v>
      </c>
      <c r="C188" s="15">
        <f>SUMIFS(Data!$E$3:$E$472,Data!$B$3:$B$472,'Analysis-2.3'!$A188)</f>
        <v>2984</v>
      </c>
      <c r="D188" s="15">
        <f>SUMIFS(Data!$F$3:$F$472,Data!$B$3:$B$472,'Analysis-2.3'!$A188)</f>
        <v>0</v>
      </c>
      <c r="E188" s="15">
        <f>SUMIFS(Data!$G$3:$G$472,Data!$B$3:$B$472,'Analysis-2.3'!$A188)</f>
        <v>2.1800000000000002</v>
      </c>
      <c r="F188" s="15">
        <f t="shared" si="6"/>
        <v>2986.18</v>
      </c>
      <c r="G188" s="15" t="str">
        <f t="shared" si="7"/>
        <v>500 USD</v>
      </c>
      <c r="H188" s="15" t="b">
        <f t="shared" si="8"/>
        <v>0</v>
      </c>
      <c r="I188" s="24"/>
    </row>
    <row r="189" spans="1:9" ht="15.75" x14ac:dyDescent="0.2">
      <c r="A189" s="14" t="s">
        <v>399</v>
      </c>
      <c r="B189" s="15">
        <f>SUMIFS(Data!$D$3:$D$472,Data!$B$3:$B$472,'Analysis-2.3'!$A189)</f>
        <v>0</v>
      </c>
      <c r="C189" s="15">
        <f>SUMIFS(Data!$E$3:$E$472,Data!$B$3:$B$472,'Analysis-2.3'!$A189)</f>
        <v>0</v>
      </c>
      <c r="D189" s="15">
        <f>SUMIFS(Data!$F$3:$F$472,Data!$B$3:$B$472,'Analysis-2.3'!$A189)</f>
        <v>0</v>
      </c>
      <c r="E189" s="15">
        <f>SUMIFS(Data!$G$3:$G$472,Data!$B$3:$B$472,'Analysis-2.3'!$A189)</f>
        <v>4.3499999999999996</v>
      </c>
      <c r="F189" s="15">
        <f t="shared" si="6"/>
        <v>4.3499999999999996</v>
      </c>
      <c r="G189" s="15" t="str">
        <f t="shared" si="7"/>
        <v>100 USD</v>
      </c>
      <c r="H189" s="15" t="str">
        <f t="shared" si="8"/>
        <v>True</v>
      </c>
      <c r="I189" s="24"/>
    </row>
    <row r="190" spans="1:9" ht="15.75" x14ac:dyDescent="0.2">
      <c r="A190" s="14" t="s">
        <v>401</v>
      </c>
      <c r="B190" s="15">
        <f>SUMIFS(Data!$D$3:$D$472,Data!$B$3:$B$472,'Analysis-2.3'!$A190)</f>
        <v>0</v>
      </c>
      <c r="C190" s="15">
        <f>SUMIFS(Data!$E$3:$E$472,Data!$B$3:$B$472,'Analysis-2.3'!$A190)</f>
        <v>0</v>
      </c>
      <c r="D190" s="15">
        <f>SUMIFS(Data!$F$3:$F$472,Data!$B$3:$B$472,'Analysis-2.3'!$A190)</f>
        <v>0</v>
      </c>
      <c r="E190" s="15">
        <f>SUMIFS(Data!$G$3:$G$472,Data!$B$3:$B$472,'Analysis-2.3'!$A190)</f>
        <v>4.34</v>
      </c>
      <c r="F190" s="15">
        <f t="shared" si="6"/>
        <v>4.34</v>
      </c>
      <c r="G190" s="15" t="str">
        <f t="shared" si="7"/>
        <v>100 USD</v>
      </c>
      <c r="H190" s="15" t="str">
        <f t="shared" si="8"/>
        <v>True</v>
      </c>
      <c r="I190" s="24"/>
    </row>
    <row r="191" spans="1:9" ht="15.75" x14ac:dyDescent="0.2">
      <c r="A191" s="14" t="s">
        <v>403</v>
      </c>
      <c r="B191" s="15">
        <f>SUMIFS(Data!$D$3:$D$472,Data!$B$3:$B$472,'Analysis-2.3'!$A191)</f>
        <v>0</v>
      </c>
      <c r="C191" s="15">
        <f>SUMIFS(Data!$E$3:$E$472,Data!$B$3:$B$472,'Analysis-2.3'!$A191)</f>
        <v>0</v>
      </c>
      <c r="D191" s="15">
        <f>SUMIFS(Data!$F$3:$F$472,Data!$B$3:$B$472,'Analysis-2.3'!$A191)</f>
        <v>0</v>
      </c>
      <c r="E191" s="15">
        <f>SUMIFS(Data!$G$3:$G$472,Data!$B$3:$B$472,'Analysis-2.3'!$A191)</f>
        <v>3.92</v>
      </c>
      <c r="F191" s="15">
        <f t="shared" si="6"/>
        <v>3.92</v>
      </c>
      <c r="G191" s="15" t="str">
        <f t="shared" si="7"/>
        <v>100 USD</v>
      </c>
      <c r="H191" s="15" t="str">
        <f t="shared" si="8"/>
        <v>True</v>
      </c>
      <c r="I191" s="24"/>
    </row>
    <row r="192" spans="1:9" ht="15.75" x14ac:dyDescent="0.2">
      <c r="A192" s="14" t="s">
        <v>404</v>
      </c>
      <c r="B192" s="15">
        <f>SUMIFS(Data!$D$3:$D$472,Data!$B$3:$B$472,'Analysis-2.3'!$A192)</f>
        <v>0</v>
      </c>
      <c r="C192" s="15">
        <f>SUMIFS(Data!$E$3:$E$472,Data!$B$3:$B$472,'Analysis-2.3'!$A192)</f>
        <v>0</v>
      </c>
      <c r="D192" s="15">
        <f>SUMIFS(Data!$F$3:$F$472,Data!$B$3:$B$472,'Analysis-2.3'!$A192)</f>
        <v>1.92</v>
      </c>
      <c r="E192" s="15">
        <f>SUMIFS(Data!$G$3:$G$472,Data!$B$3:$B$472,'Analysis-2.3'!$A192)</f>
        <v>1.88</v>
      </c>
      <c r="F192" s="15">
        <f t="shared" si="6"/>
        <v>3.8</v>
      </c>
      <c r="G192" s="15" t="str">
        <f t="shared" si="7"/>
        <v>100 USD</v>
      </c>
      <c r="H192" s="15" t="b">
        <f t="shared" si="8"/>
        <v>0</v>
      </c>
      <c r="I192" s="24"/>
    </row>
    <row r="193" spans="1:9" ht="15.75" x14ac:dyDescent="0.2">
      <c r="A193" s="14" t="s">
        <v>406</v>
      </c>
      <c r="B193" s="15">
        <f>SUMIFS(Data!$D$3:$D$472,Data!$B$3:$B$472,'Analysis-2.3'!$A193)</f>
        <v>0</v>
      </c>
      <c r="C193" s="15">
        <f>SUMIFS(Data!$E$3:$E$472,Data!$B$3:$B$472,'Analysis-2.3'!$A193)</f>
        <v>0</v>
      </c>
      <c r="D193" s="15">
        <f>SUMIFS(Data!$F$3:$F$472,Data!$B$3:$B$472,'Analysis-2.3'!$A193)</f>
        <v>0</v>
      </c>
      <c r="E193" s="15">
        <f>SUMIFS(Data!$G$3:$G$472,Data!$B$3:$B$472,'Analysis-2.3'!$A193)</f>
        <v>3.75</v>
      </c>
      <c r="F193" s="15">
        <f t="shared" si="6"/>
        <v>3.75</v>
      </c>
      <c r="G193" s="15" t="str">
        <f t="shared" si="7"/>
        <v>100 USD</v>
      </c>
      <c r="H193" s="15" t="str">
        <f t="shared" si="8"/>
        <v>True</v>
      </c>
      <c r="I193" s="24"/>
    </row>
    <row r="194" spans="1:9" ht="15.75" x14ac:dyDescent="0.2">
      <c r="A194" s="14" t="s">
        <v>408</v>
      </c>
      <c r="B194" s="15">
        <f>SUMIFS(Data!$D$3:$D$472,Data!$B$3:$B$472,'Analysis-2.3'!$A194)</f>
        <v>0</v>
      </c>
      <c r="C194" s="15">
        <f>SUMIFS(Data!$E$3:$E$472,Data!$B$3:$B$472,'Analysis-2.3'!$A194)</f>
        <v>0</v>
      </c>
      <c r="D194" s="15">
        <f>SUMIFS(Data!$F$3:$F$472,Data!$B$3:$B$472,'Analysis-2.3'!$A194)</f>
        <v>0</v>
      </c>
      <c r="E194" s="15">
        <f>SUMIFS(Data!$G$3:$G$472,Data!$B$3:$B$472,'Analysis-2.3'!$A194)</f>
        <v>3.7300000000000004</v>
      </c>
      <c r="F194" s="15">
        <f t="shared" si="6"/>
        <v>3.7300000000000004</v>
      </c>
      <c r="G194" s="15" t="str">
        <f t="shared" si="7"/>
        <v>100 USD</v>
      </c>
      <c r="H194" s="15" t="str">
        <f t="shared" si="8"/>
        <v>True</v>
      </c>
      <c r="I194" s="24"/>
    </row>
    <row r="195" spans="1:9" ht="15.75" x14ac:dyDescent="0.2">
      <c r="A195" s="14" t="s">
        <v>411</v>
      </c>
      <c r="B195" s="15">
        <f>SUMIFS(Data!$D$3:$D$472,Data!$B$3:$B$472,'Analysis-2.3'!$A195)</f>
        <v>0</v>
      </c>
      <c r="C195" s="15">
        <f>SUMIFS(Data!$E$3:$E$472,Data!$B$3:$B$472,'Analysis-2.3'!$A195)</f>
        <v>0</v>
      </c>
      <c r="D195" s="15">
        <f>SUMIFS(Data!$F$3:$F$472,Data!$B$3:$B$472,'Analysis-2.3'!$A195)</f>
        <v>0</v>
      </c>
      <c r="E195" s="15">
        <f>SUMIFS(Data!$G$3:$G$472,Data!$B$3:$B$472,'Analysis-2.3'!$A195)</f>
        <v>3.14</v>
      </c>
      <c r="F195" s="15">
        <f t="shared" ref="F195:F228" si="9">SUM(B195:E195)</f>
        <v>3.14</v>
      </c>
      <c r="G195" s="15" t="str">
        <f t="shared" ref="G195:G229" si="10">IF(F195&lt;100,"100 USD",IF(F195&lt;200,"100-200 USD",IF(F195&lt;500,"200-500 USD",IF(F195&gt;500,"500 USD"))))</f>
        <v>100 USD</v>
      </c>
      <c r="H195" s="15" t="str">
        <f t="shared" ref="H195:H228" si="11">IF(B195=0,IF(C195=0,IF(D195=0,IF(E195&gt;0,"True","False"))))</f>
        <v>True</v>
      </c>
      <c r="I195" s="24"/>
    </row>
    <row r="196" spans="1:9" ht="15.75" x14ac:dyDescent="0.2">
      <c r="A196" s="14" t="s">
        <v>413</v>
      </c>
      <c r="B196" s="15">
        <f>SUMIFS(Data!$D$3:$D$472,Data!$B$3:$B$472,'Analysis-2.3'!$A196)</f>
        <v>0</v>
      </c>
      <c r="C196" s="15">
        <f>SUMIFS(Data!$E$3:$E$472,Data!$B$3:$B$472,'Analysis-2.3'!$A196)</f>
        <v>0</v>
      </c>
      <c r="D196" s="15">
        <f>SUMIFS(Data!$F$3:$F$472,Data!$B$3:$B$472,'Analysis-2.3'!$A196)</f>
        <v>0</v>
      </c>
      <c r="E196" s="15">
        <f>SUMIFS(Data!$G$3:$G$472,Data!$B$3:$B$472,'Analysis-2.3'!$A196)</f>
        <v>3.13</v>
      </c>
      <c r="F196" s="15">
        <f t="shared" si="9"/>
        <v>3.13</v>
      </c>
      <c r="G196" s="15" t="str">
        <f t="shared" si="10"/>
        <v>100 USD</v>
      </c>
      <c r="H196" s="15" t="str">
        <f t="shared" si="11"/>
        <v>True</v>
      </c>
      <c r="I196" s="24"/>
    </row>
    <row r="197" spans="1:9" ht="15.75" x14ac:dyDescent="0.2">
      <c r="A197" s="14" t="s">
        <v>416</v>
      </c>
      <c r="B197" s="15">
        <f>SUMIFS(Data!$D$3:$D$472,Data!$B$3:$B$472,'Analysis-2.3'!$A197)</f>
        <v>0</v>
      </c>
      <c r="C197" s="15">
        <f>SUMIFS(Data!$E$3:$E$472,Data!$B$3:$B$472,'Analysis-2.3'!$A197)</f>
        <v>0</v>
      </c>
      <c r="D197" s="15">
        <f>SUMIFS(Data!$F$3:$F$472,Data!$B$3:$B$472,'Analysis-2.3'!$A197)</f>
        <v>0</v>
      </c>
      <c r="E197" s="15">
        <f>SUMIFS(Data!$G$3:$G$472,Data!$B$3:$B$472,'Analysis-2.3'!$A197)</f>
        <v>3.12</v>
      </c>
      <c r="F197" s="15">
        <f t="shared" si="9"/>
        <v>3.12</v>
      </c>
      <c r="G197" s="15" t="str">
        <f t="shared" si="10"/>
        <v>100 USD</v>
      </c>
      <c r="H197" s="15" t="str">
        <f t="shared" si="11"/>
        <v>True</v>
      </c>
      <c r="I197" s="24"/>
    </row>
    <row r="198" spans="1:9" ht="15.75" x14ac:dyDescent="0.2">
      <c r="A198" s="14" t="s">
        <v>419</v>
      </c>
      <c r="B198" s="15">
        <f>SUMIFS(Data!$D$3:$D$472,Data!$B$3:$B$472,'Analysis-2.3'!$A198)</f>
        <v>0</v>
      </c>
      <c r="C198" s="15">
        <f>SUMIFS(Data!$E$3:$E$472,Data!$B$3:$B$472,'Analysis-2.3'!$A198)</f>
        <v>0</v>
      </c>
      <c r="D198" s="15">
        <f>SUMIFS(Data!$F$3:$F$472,Data!$B$3:$B$472,'Analysis-2.3'!$A198)</f>
        <v>3550.8</v>
      </c>
      <c r="E198" s="15">
        <f>SUMIFS(Data!$G$3:$G$472,Data!$B$3:$B$472,'Analysis-2.3'!$A198)</f>
        <v>1.56</v>
      </c>
      <c r="F198" s="15">
        <f t="shared" si="9"/>
        <v>3552.36</v>
      </c>
      <c r="G198" s="15" t="str">
        <f t="shared" si="10"/>
        <v>500 USD</v>
      </c>
      <c r="H198" s="15" t="b">
        <f t="shared" si="11"/>
        <v>0</v>
      </c>
      <c r="I198" s="24"/>
    </row>
    <row r="199" spans="1:9" ht="15.75" x14ac:dyDescent="0.2">
      <c r="A199" s="14" t="s">
        <v>421</v>
      </c>
      <c r="B199" s="15">
        <f>SUMIFS(Data!$D$3:$D$472,Data!$B$3:$B$472,'Analysis-2.3'!$A199)</f>
        <v>0</v>
      </c>
      <c r="C199" s="15">
        <f>SUMIFS(Data!$E$3:$E$472,Data!$B$3:$B$472,'Analysis-2.3'!$A199)</f>
        <v>0</v>
      </c>
      <c r="D199" s="15">
        <f>SUMIFS(Data!$F$3:$F$472,Data!$B$3:$B$472,'Analysis-2.3'!$A199)</f>
        <v>1.37</v>
      </c>
      <c r="E199" s="15">
        <f>SUMIFS(Data!$G$3:$G$472,Data!$B$3:$B$472,'Analysis-2.3'!$A199)</f>
        <v>1.25</v>
      </c>
      <c r="F199" s="15">
        <f t="shared" si="9"/>
        <v>2.62</v>
      </c>
      <c r="G199" s="15" t="str">
        <f t="shared" si="10"/>
        <v>100 USD</v>
      </c>
      <c r="H199" s="15" t="b">
        <f t="shared" si="11"/>
        <v>0</v>
      </c>
      <c r="I199" s="24"/>
    </row>
    <row r="200" spans="1:9" ht="15.75" x14ac:dyDescent="0.2">
      <c r="A200" s="14" t="s">
        <v>423</v>
      </c>
      <c r="B200" s="15">
        <f>SUMIFS(Data!$D$3:$D$472,Data!$B$3:$B$472,'Analysis-2.3'!$A200)</f>
        <v>0</v>
      </c>
      <c r="C200" s="15">
        <f>SUMIFS(Data!$E$3:$E$472,Data!$B$3:$B$472,'Analysis-2.3'!$A200)</f>
        <v>0</v>
      </c>
      <c r="D200" s="15">
        <f>SUMIFS(Data!$F$3:$F$472,Data!$B$3:$B$472,'Analysis-2.3'!$A200)</f>
        <v>0</v>
      </c>
      <c r="E200" s="15">
        <f>SUMIFS(Data!$G$3:$G$472,Data!$B$3:$B$472,'Analysis-2.3'!$A200)</f>
        <v>2.48</v>
      </c>
      <c r="F200" s="15">
        <f t="shared" si="9"/>
        <v>2.48</v>
      </c>
      <c r="G200" s="15" t="str">
        <f t="shared" si="10"/>
        <v>100 USD</v>
      </c>
      <c r="H200" s="15" t="str">
        <f t="shared" si="11"/>
        <v>True</v>
      </c>
      <c r="I200" s="24"/>
    </row>
    <row r="201" spans="1:9" ht="15.75" x14ac:dyDescent="0.2">
      <c r="A201" s="14" t="s">
        <v>425</v>
      </c>
      <c r="B201" s="15">
        <f>SUMIFS(Data!$D$3:$D$472,Data!$B$3:$B$472,'Analysis-2.3'!$A201)</f>
        <v>0</v>
      </c>
      <c r="C201" s="15">
        <f>SUMIFS(Data!$E$3:$E$472,Data!$B$3:$B$472,'Analysis-2.3'!$A201)</f>
        <v>0</v>
      </c>
      <c r="D201" s="15">
        <f>SUMIFS(Data!$F$3:$F$472,Data!$B$3:$B$472,'Analysis-2.3'!$A201)</f>
        <v>0</v>
      </c>
      <c r="E201" s="15">
        <f>SUMIFS(Data!$G$3:$G$472,Data!$B$3:$B$472,'Analysis-2.3'!$A201)</f>
        <v>2.48</v>
      </c>
      <c r="F201" s="15">
        <f t="shared" si="9"/>
        <v>2.48</v>
      </c>
      <c r="G201" s="15" t="str">
        <f t="shared" si="10"/>
        <v>100 USD</v>
      </c>
      <c r="H201" s="15" t="str">
        <f t="shared" si="11"/>
        <v>True</v>
      </c>
      <c r="I201" s="24"/>
    </row>
    <row r="202" spans="1:9" ht="15.75" x14ac:dyDescent="0.2">
      <c r="A202" s="14" t="s">
        <v>427</v>
      </c>
      <c r="B202" s="15">
        <f>SUMIFS(Data!$D$3:$D$472,Data!$B$3:$B$472,'Analysis-2.3'!$A202)</f>
        <v>2505.15</v>
      </c>
      <c r="C202" s="15">
        <f>SUMIFS(Data!$E$3:$E$472,Data!$B$3:$B$472,'Analysis-2.3'!$A202)</f>
        <v>385.44</v>
      </c>
      <c r="D202" s="15">
        <f>SUMIFS(Data!$F$3:$F$472,Data!$B$3:$B$472,'Analysis-2.3'!$A202)</f>
        <v>723.58</v>
      </c>
      <c r="E202" s="15">
        <f>SUMIFS(Data!$G$3:$G$472,Data!$B$3:$B$472,'Analysis-2.3'!$A202)</f>
        <v>1.24</v>
      </c>
      <c r="F202" s="15">
        <f t="shared" si="9"/>
        <v>3615.41</v>
      </c>
      <c r="G202" s="15" t="str">
        <f t="shared" si="10"/>
        <v>500 USD</v>
      </c>
      <c r="H202" s="15" t="b">
        <f t="shared" si="11"/>
        <v>0</v>
      </c>
      <c r="I202" s="24"/>
    </row>
    <row r="203" spans="1:9" ht="15.75" x14ac:dyDescent="0.2">
      <c r="A203" s="14" t="s">
        <v>428</v>
      </c>
      <c r="B203" s="15">
        <f>SUMIFS(Data!$D$3:$D$472,Data!$B$3:$B$472,'Analysis-2.3'!$A203)</f>
        <v>2235.1999999999998</v>
      </c>
      <c r="C203" s="15">
        <f>SUMIFS(Data!$E$3:$E$472,Data!$B$3:$B$472,'Analysis-2.3'!$A203)</f>
        <v>419.45</v>
      </c>
      <c r="D203" s="15">
        <f>SUMIFS(Data!$F$3:$F$472,Data!$B$3:$B$472,'Analysis-2.3'!$A203)</f>
        <v>2263.12</v>
      </c>
      <c r="E203" s="15">
        <f>SUMIFS(Data!$G$3:$G$472,Data!$B$3:$B$472,'Analysis-2.3'!$A203)</f>
        <v>1</v>
      </c>
      <c r="F203" s="15">
        <f t="shared" si="9"/>
        <v>4918.7699999999995</v>
      </c>
      <c r="G203" s="15" t="str">
        <f t="shared" si="10"/>
        <v>500 USD</v>
      </c>
      <c r="H203" s="15" t="b">
        <f t="shared" si="11"/>
        <v>0</v>
      </c>
      <c r="I203" s="24"/>
    </row>
    <row r="204" spans="1:9" ht="15.75" x14ac:dyDescent="0.2">
      <c r="A204" s="14" t="s">
        <v>429</v>
      </c>
      <c r="B204" s="15">
        <f>SUMIFS(Data!$D$3:$D$472,Data!$B$3:$B$472,'Analysis-2.3'!$A204)</f>
        <v>0</v>
      </c>
      <c r="C204" s="15">
        <f>SUMIFS(Data!$E$3:$E$472,Data!$B$3:$B$472,'Analysis-2.3'!$A204)</f>
        <v>0</v>
      </c>
      <c r="D204" s="15">
        <f>SUMIFS(Data!$F$3:$F$472,Data!$B$3:$B$472,'Analysis-2.3'!$A204)</f>
        <v>0</v>
      </c>
      <c r="E204" s="15">
        <f>SUMIFS(Data!$G$3:$G$472,Data!$B$3:$B$472,'Analysis-2.3'!$A204)</f>
        <v>1.98</v>
      </c>
      <c r="F204" s="15">
        <f t="shared" si="9"/>
        <v>1.98</v>
      </c>
      <c r="G204" s="15" t="str">
        <f t="shared" si="10"/>
        <v>100 USD</v>
      </c>
      <c r="H204" s="15" t="str">
        <f t="shared" si="11"/>
        <v>True</v>
      </c>
      <c r="I204" s="24"/>
    </row>
    <row r="205" spans="1:9" ht="15.75" x14ac:dyDescent="0.2">
      <c r="A205" s="14" t="s">
        <v>430</v>
      </c>
      <c r="B205" s="15">
        <f>SUMIFS(Data!$D$3:$D$472,Data!$B$3:$B$472,'Analysis-2.3'!$A205)</f>
        <v>0</v>
      </c>
      <c r="C205" s="15">
        <f>SUMIFS(Data!$E$3:$E$472,Data!$B$3:$B$472,'Analysis-2.3'!$A205)</f>
        <v>0</v>
      </c>
      <c r="D205" s="15">
        <f>SUMIFS(Data!$F$3:$F$472,Data!$B$3:$B$472,'Analysis-2.3'!$A205)</f>
        <v>0</v>
      </c>
      <c r="E205" s="15">
        <f>SUMIFS(Data!$G$3:$G$472,Data!$B$3:$B$472,'Analysis-2.3'!$A205)</f>
        <v>1.92</v>
      </c>
      <c r="F205" s="15">
        <f t="shared" si="9"/>
        <v>1.92</v>
      </c>
      <c r="G205" s="15" t="str">
        <f t="shared" si="10"/>
        <v>100 USD</v>
      </c>
      <c r="H205" s="15" t="str">
        <f t="shared" si="11"/>
        <v>True</v>
      </c>
      <c r="I205" s="24"/>
    </row>
    <row r="206" spans="1:9" ht="15.75" x14ac:dyDescent="0.2">
      <c r="A206" s="14" t="s">
        <v>432</v>
      </c>
      <c r="B206" s="15">
        <f>SUMIFS(Data!$D$3:$D$472,Data!$B$3:$B$472,'Analysis-2.3'!$A206)</f>
        <v>0</v>
      </c>
      <c r="C206" s="15">
        <f>SUMIFS(Data!$E$3:$E$472,Data!$B$3:$B$472,'Analysis-2.3'!$A206)</f>
        <v>0</v>
      </c>
      <c r="D206" s="15">
        <f>SUMIFS(Data!$F$3:$F$472,Data!$B$3:$B$472,'Analysis-2.3'!$A206)</f>
        <v>0</v>
      </c>
      <c r="E206" s="15">
        <f>SUMIFS(Data!$G$3:$G$472,Data!$B$3:$B$472,'Analysis-2.3'!$A206)</f>
        <v>1.88</v>
      </c>
      <c r="F206" s="15">
        <f t="shared" si="9"/>
        <v>1.88</v>
      </c>
      <c r="G206" s="15" t="str">
        <f t="shared" si="10"/>
        <v>100 USD</v>
      </c>
      <c r="H206" s="15" t="str">
        <f t="shared" si="11"/>
        <v>True</v>
      </c>
      <c r="I206" s="24"/>
    </row>
    <row r="207" spans="1:9" ht="15.75" x14ac:dyDescent="0.2">
      <c r="A207" s="14" t="s">
        <v>434</v>
      </c>
      <c r="B207" s="15">
        <f>SUMIFS(Data!$D$3:$D$472,Data!$B$3:$B$472,'Analysis-2.3'!$A207)</f>
        <v>0</v>
      </c>
      <c r="C207" s="15">
        <f>SUMIFS(Data!$E$3:$E$472,Data!$B$3:$B$472,'Analysis-2.3'!$A207)</f>
        <v>0</v>
      </c>
      <c r="D207" s="15">
        <f>SUMIFS(Data!$F$3:$F$472,Data!$B$3:$B$472,'Analysis-2.3'!$A207)</f>
        <v>0</v>
      </c>
      <c r="E207" s="15">
        <f>SUMIFS(Data!$G$3:$G$472,Data!$B$3:$B$472,'Analysis-2.3'!$A207)</f>
        <v>1.88</v>
      </c>
      <c r="F207" s="15">
        <f t="shared" si="9"/>
        <v>1.88</v>
      </c>
      <c r="G207" s="15" t="str">
        <f t="shared" si="10"/>
        <v>100 USD</v>
      </c>
      <c r="H207" s="15" t="str">
        <f t="shared" si="11"/>
        <v>True</v>
      </c>
      <c r="I207" s="24"/>
    </row>
    <row r="208" spans="1:9" ht="15.75" x14ac:dyDescent="0.2">
      <c r="A208" s="14" t="s">
        <v>435</v>
      </c>
      <c r="B208" s="15">
        <f>SUMIFS(Data!$D$3:$D$472,Data!$B$3:$B$472,'Analysis-2.3'!$A208)</f>
        <v>0</v>
      </c>
      <c r="C208" s="15">
        <f>SUMIFS(Data!$E$3:$E$472,Data!$B$3:$B$472,'Analysis-2.3'!$A208)</f>
        <v>0</v>
      </c>
      <c r="D208" s="15">
        <f>SUMIFS(Data!$F$3:$F$472,Data!$B$3:$B$472,'Analysis-2.3'!$A208)</f>
        <v>0</v>
      </c>
      <c r="E208" s="15">
        <f>SUMIFS(Data!$G$3:$G$472,Data!$B$3:$B$472,'Analysis-2.3'!$A208)</f>
        <v>1.86</v>
      </c>
      <c r="F208" s="15">
        <f t="shared" si="9"/>
        <v>1.86</v>
      </c>
      <c r="G208" s="15" t="str">
        <f t="shared" si="10"/>
        <v>100 USD</v>
      </c>
      <c r="H208" s="15" t="str">
        <f t="shared" si="11"/>
        <v>True</v>
      </c>
      <c r="I208" s="24"/>
    </row>
    <row r="209" spans="1:9" ht="15.75" x14ac:dyDescent="0.2">
      <c r="A209" s="14" t="s">
        <v>437</v>
      </c>
      <c r="B209" s="15">
        <f>SUMIFS(Data!$D$3:$D$472,Data!$B$3:$B$472,'Analysis-2.3'!$A209)</f>
        <v>0</v>
      </c>
      <c r="C209" s="15">
        <f>SUMIFS(Data!$E$3:$E$472,Data!$B$3:$B$472,'Analysis-2.3'!$A209)</f>
        <v>0</v>
      </c>
      <c r="D209" s="15">
        <f>SUMIFS(Data!$F$3:$F$472,Data!$B$3:$B$472,'Analysis-2.3'!$A209)</f>
        <v>0.83</v>
      </c>
      <c r="E209" s="15">
        <f>SUMIFS(Data!$G$3:$G$472,Data!$B$3:$B$472,'Analysis-2.3'!$A209)</f>
        <v>0.77</v>
      </c>
      <c r="F209" s="15">
        <f t="shared" si="9"/>
        <v>1.6</v>
      </c>
      <c r="G209" s="15" t="str">
        <f t="shared" si="10"/>
        <v>100 USD</v>
      </c>
      <c r="H209" s="15" t="b">
        <f t="shared" si="11"/>
        <v>0</v>
      </c>
      <c r="I209" s="24"/>
    </row>
    <row r="210" spans="1:9" ht="15.75" x14ac:dyDescent="0.2">
      <c r="A210" s="14" t="s">
        <v>438</v>
      </c>
      <c r="B210" s="15">
        <f>SUMIFS(Data!$D$3:$D$472,Data!$B$3:$B$472,'Analysis-2.3'!$A210)</f>
        <v>0</v>
      </c>
      <c r="C210" s="15">
        <f>SUMIFS(Data!$E$3:$E$472,Data!$B$3:$B$472,'Analysis-2.3'!$A210)</f>
        <v>0</v>
      </c>
      <c r="D210" s="15">
        <f>SUMIFS(Data!$F$3:$F$472,Data!$B$3:$B$472,'Analysis-2.3'!$A210)</f>
        <v>0.65</v>
      </c>
      <c r="E210" s="15">
        <f>SUMIFS(Data!$G$3:$G$472,Data!$B$3:$B$472,'Analysis-2.3'!$A210)</f>
        <v>0.77</v>
      </c>
      <c r="F210" s="15">
        <f t="shared" si="9"/>
        <v>1.42</v>
      </c>
      <c r="G210" s="15" t="str">
        <f t="shared" si="10"/>
        <v>100 USD</v>
      </c>
      <c r="H210" s="15" t="b">
        <f t="shared" si="11"/>
        <v>0</v>
      </c>
      <c r="I210" s="24"/>
    </row>
    <row r="211" spans="1:9" ht="15.75" x14ac:dyDescent="0.2">
      <c r="A211" s="14" t="s">
        <v>439</v>
      </c>
      <c r="B211" s="15">
        <f>SUMIFS(Data!$D$3:$D$472,Data!$B$3:$B$472,'Analysis-2.3'!$A211)</f>
        <v>0</v>
      </c>
      <c r="C211" s="15">
        <f>SUMIFS(Data!$E$3:$E$472,Data!$B$3:$B$472,'Analysis-2.3'!$A211)</f>
        <v>0</v>
      </c>
      <c r="D211" s="15">
        <f>SUMIFS(Data!$F$3:$F$472,Data!$B$3:$B$472,'Analysis-2.3'!$A211)</f>
        <v>0</v>
      </c>
      <c r="E211" s="15">
        <f>SUMIFS(Data!$G$3:$G$472,Data!$B$3:$B$472,'Analysis-2.3'!$A211)</f>
        <v>1.26</v>
      </c>
      <c r="F211" s="15">
        <f t="shared" si="9"/>
        <v>1.26</v>
      </c>
      <c r="G211" s="15" t="str">
        <f t="shared" si="10"/>
        <v>100 USD</v>
      </c>
      <c r="H211" s="15" t="str">
        <f t="shared" si="11"/>
        <v>True</v>
      </c>
      <c r="I211" s="24"/>
    </row>
    <row r="212" spans="1:9" ht="15.75" x14ac:dyDescent="0.2">
      <c r="A212" s="14" t="s">
        <v>441</v>
      </c>
      <c r="B212" s="15">
        <f>SUMIFS(Data!$D$3:$D$472,Data!$B$3:$B$472,'Analysis-2.3'!$A212)</f>
        <v>0</v>
      </c>
      <c r="C212" s="15">
        <f>SUMIFS(Data!$E$3:$E$472,Data!$B$3:$B$472,'Analysis-2.3'!$A212)</f>
        <v>0</v>
      </c>
      <c r="D212" s="15">
        <f>SUMIFS(Data!$F$3:$F$472,Data!$B$3:$B$472,'Analysis-2.3'!$A212)</f>
        <v>0</v>
      </c>
      <c r="E212" s="15">
        <f>SUMIFS(Data!$G$3:$G$472,Data!$B$3:$B$472,'Analysis-2.3'!$A212)</f>
        <v>1.26</v>
      </c>
      <c r="F212" s="15">
        <f t="shared" si="9"/>
        <v>1.26</v>
      </c>
      <c r="G212" s="15" t="str">
        <f t="shared" si="10"/>
        <v>100 USD</v>
      </c>
      <c r="H212" s="15" t="str">
        <f t="shared" si="11"/>
        <v>True</v>
      </c>
      <c r="I212" s="24"/>
    </row>
    <row r="213" spans="1:9" ht="15.75" x14ac:dyDescent="0.2">
      <c r="A213" s="14" t="s">
        <v>443</v>
      </c>
      <c r="B213" s="15">
        <f>SUMIFS(Data!$D$3:$D$472,Data!$B$3:$B$472,'Analysis-2.3'!$A213)</f>
        <v>0</v>
      </c>
      <c r="C213" s="15">
        <f>SUMIFS(Data!$E$3:$E$472,Data!$B$3:$B$472,'Analysis-2.3'!$A213)</f>
        <v>0</v>
      </c>
      <c r="D213" s="15">
        <f>SUMIFS(Data!$F$3:$F$472,Data!$B$3:$B$472,'Analysis-2.3'!$A213)</f>
        <v>0</v>
      </c>
      <c r="E213" s="15">
        <f>SUMIFS(Data!$G$3:$G$472,Data!$B$3:$B$472,'Analysis-2.3'!$A213)</f>
        <v>1.24</v>
      </c>
      <c r="F213" s="15">
        <f t="shared" si="9"/>
        <v>1.24</v>
      </c>
      <c r="G213" s="15" t="str">
        <f t="shared" si="10"/>
        <v>100 USD</v>
      </c>
      <c r="H213" s="15" t="str">
        <f t="shared" si="11"/>
        <v>True</v>
      </c>
      <c r="I213" s="24"/>
    </row>
    <row r="214" spans="1:9" ht="15.75" x14ac:dyDescent="0.2">
      <c r="A214" s="14" t="s">
        <v>444</v>
      </c>
      <c r="B214" s="15">
        <f>SUMIFS(Data!$D$3:$D$472,Data!$B$3:$B$472,'Analysis-2.3'!$A214)</f>
        <v>0</v>
      </c>
      <c r="C214" s="15">
        <f>SUMIFS(Data!$E$3:$E$472,Data!$B$3:$B$472,'Analysis-2.3'!$A214)</f>
        <v>0</v>
      </c>
      <c r="D214" s="15">
        <f>SUMIFS(Data!$F$3:$F$472,Data!$B$3:$B$472,'Analysis-2.3'!$A214)</f>
        <v>0</v>
      </c>
      <c r="E214" s="15">
        <f>SUMIFS(Data!$G$3:$G$472,Data!$B$3:$B$472,'Analysis-2.3'!$A214)</f>
        <v>1.24</v>
      </c>
      <c r="F214" s="15">
        <f t="shared" si="9"/>
        <v>1.24</v>
      </c>
      <c r="G214" s="15" t="str">
        <f t="shared" si="10"/>
        <v>100 USD</v>
      </c>
      <c r="H214" s="15" t="str">
        <f t="shared" si="11"/>
        <v>True</v>
      </c>
      <c r="I214" s="24"/>
    </row>
    <row r="215" spans="1:9" ht="15.75" x14ac:dyDescent="0.2">
      <c r="A215" s="14" t="s">
        <v>446</v>
      </c>
      <c r="B215" s="15">
        <f>SUMIFS(Data!$D$3:$D$472,Data!$B$3:$B$472,'Analysis-2.3'!$A215)</f>
        <v>0</v>
      </c>
      <c r="C215" s="15">
        <f>SUMIFS(Data!$E$3:$E$472,Data!$B$3:$B$472,'Analysis-2.3'!$A215)</f>
        <v>0</v>
      </c>
      <c r="D215" s="15">
        <f>SUMIFS(Data!$F$3:$F$472,Data!$B$3:$B$472,'Analysis-2.3'!$A215)</f>
        <v>0</v>
      </c>
      <c r="E215" s="15">
        <f>SUMIFS(Data!$G$3:$G$472,Data!$B$3:$B$472,'Analysis-2.3'!$A215)</f>
        <v>1.24</v>
      </c>
      <c r="F215" s="15">
        <f t="shared" si="9"/>
        <v>1.24</v>
      </c>
      <c r="G215" s="15" t="str">
        <f t="shared" si="10"/>
        <v>100 USD</v>
      </c>
      <c r="H215" s="15" t="str">
        <f t="shared" si="11"/>
        <v>True</v>
      </c>
      <c r="I215" s="24"/>
    </row>
    <row r="216" spans="1:9" ht="15.75" x14ac:dyDescent="0.2">
      <c r="A216" s="14" t="s">
        <v>447</v>
      </c>
      <c r="B216" s="15">
        <f>SUMIFS(Data!$D$3:$D$472,Data!$B$3:$B$472,'Analysis-2.3'!$A216)</f>
        <v>6208.44</v>
      </c>
      <c r="C216" s="15">
        <f>SUMIFS(Data!$E$3:$E$472,Data!$B$3:$B$472,'Analysis-2.3'!$A216)</f>
        <v>0</v>
      </c>
      <c r="D216" s="15">
        <f>SUMIFS(Data!$F$3:$F$472,Data!$B$3:$B$472,'Analysis-2.3'!$A216)</f>
        <v>0</v>
      </c>
      <c r="E216" s="15">
        <f>SUMIFS(Data!$G$3:$G$472,Data!$B$3:$B$472,'Analysis-2.3'!$A216)</f>
        <v>0.62</v>
      </c>
      <c r="F216" s="15">
        <f t="shared" si="9"/>
        <v>6209.0599999999995</v>
      </c>
      <c r="G216" s="15" t="str">
        <f t="shared" si="10"/>
        <v>500 USD</v>
      </c>
      <c r="H216" s="15" t="b">
        <f t="shared" si="11"/>
        <v>0</v>
      </c>
      <c r="I216" s="24"/>
    </row>
    <row r="217" spans="1:9" ht="15.75" x14ac:dyDescent="0.2">
      <c r="A217" s="14" t="s">
        <v>448</v>
      </c>
      <c r="B217" s="15">
        <f>SUMIFS(Data!$D$3:$D$472,Data!$B$3:$B$472,'Analysis-2.3'!$A217)</f>
        <v>0</v>
      </c>
      <c r="C217" s="15">
        <f>SUMIFS(Data!$E$3:$E$472,Data!$B$3:$B$472,'Analysis-2.3'!$A217)</f>
        <v>37.67</v>
      </c>
      <c r="D217" s="15">
        <f>SUMIFS(Data!$F$3:$F$472,Data!$B$3:$B$472,'Analysis-2.3'!$A217)</f>
        <v>6815.38</v>
      </c>
      <c r="E217" s="15">
        <f>SUMIFS(Data!$G$3:$G$472,Data!$B$3:$B$472,'Analysis-2.3'!$A217)</f>
        <v>0.31</v>
      </c>
      <c r="F217" s="15">
        <f t="shared" si="9"/>
        <v>6853.3600000000006</v>
      </c>
      <c r="G217" s="15" t="str">
        <f t="shared" si="10"/>
        <v>500 USD</v>
      </c>
      <c r="H217" s="15" t="b">
        <f t="shared" si="11"/>
        <v>0</v>
      </c>
      <c r="I217" s="24"/>
    </row>
    <row r="218" spans="1:9" ht="15.75" x14ac:dyDescent="0.2">
      <c r="A218" s="14" t="s">
        <v>449</v>
      </c>
      <c r="B218" s="15">
        <f>SUMIFS(Data!$D$3:$D$472,Data!$B$3:$B$472,'Analysis-2.3'!$A218)</f>
        <v>0</v>
      </c>
      <c r="C218" s="15">
        <f>SUMIFS(Data!$E$3:$E$472,Data!$B$3:$B$472,'Analysis-2.3'!$A218)</f>
        <v>0</v>
      </c>
      <c r="D218" s="15">
        <f>SUMIFS(Data!$F$3:$F$472,Data!$B$3:$B$472,'Analysis-2.3'!$A218)</f>
        <v>0</v>
      </c>
      <c r="E218" s="15">
        <f>SUMIFS(Data!$G$3:$G$472,Data!$B$3:$B$472,'Analysis-2.3'!$A218)</f>
        <v>0.62</v>
      </c>
      <c r="F218" s="15">
        <f t="shared" si="9"/>
        <v>0.62</v>
      </c>
      <c r="G218" s="15" t="str">
        <f t="shared" si="10"/>
        <v>100 USD</v>
      </c>
      <c r="H218" s="15" t="str">
        <f t="shared" si="11"/>
        <v>True</v>
      </c>
      <c r="I218" s="24"/>
    </row>
    <row r="219" spans="1:9" ht="15.75" x14ac:dyDescent="0.2">
      <c r="A219" s="14" t="s">
        <v>451</v>
      </c>
      <c r="B219" s="15">
        <f>SUMIFS(Data!$D$3:$D$472,Data!$B$3:$B$472,'Analysis-2.3'!$A219)</f>
        <v>0</v>
      </c>
      <c r="C219" s="15">
        <f>SUMIFS(Data!$E$3:$E$472,Data!$B$3:$B$472,'Analysis-2.3'!$A219)</f>
        <v>0</v>
      </c>
      <c r="D219" s="15">
        <f>SUMIFS(Data!$F$3:$F$472,Data!$B$3:$B$472,'Analysis-2.3'!$A219)</f>
        <v>0</v>
      </c>
      <c r="E219" s="15">
        <f>SUMIFS(Data!$G$3:$G$472,Data!$B$3:$B$472,'Analysis-2.3'!$A219)</f>
        <v>0.62</v>
      </c>
      <c r="F219" s="15">
        <f t="shared" si="9"/>
        <v>0.62</v>
      </c>
      <c r="G219" s="15" t="str">
        <f t="shared" si="10"/>
        <v>100 USD</v>
      </c>
      <c r="H219" s="15" t="str">
        <f t="shared" si="11"/>
        <v>True</v>
      </c>
      <c r="I219" s="24"/>
    </row>
    <row r="220" spans="1:9" ht="15.75" x14ac:dyDescent="0.2">
      <c r="A220" s="14" t="s">
        <v>452</v>
      </c>
      <c r="B220" s="15">
        <f>SUMIFS(Data!$D$3:$D$472,Data!$B$3:$B$472,'Analysis-2.3'!$A220)</f>
        <v>0</v>
      </c>
      <c r="C220" s="15">
        <f>SUMIFS(Data!$E$3:$E$472,Data!$B$3:$B$472,'Analysis-2.3'!$A220)</f>
        <v>0</v>
      </c>
      <c r="D220" s="15">
        <f>SUMIFS(Data!$F$3:$F$472,Data!$B$3:$B$472,'Analysis-2.3'!$A220)</f>
        <v>0</v>
      </c>
      <c r="E220" s="15">
        <f>SUMIFS(Data!$G$3:$G$472,Data!$B$3:$B$472,'Analysis-2.3'!$A220)</f>
        <v>0.62</v>
      </c>
      <c r="F220" s="15">
        <f t="shared" si="9"/>
        <v>0.62</v>
      </c>
      <c r="G220" s="15" t="str">
        <f t="shared" si="10"/>
        <v>100 USD</v>
      </c>
      <c r="H220" s="15" t="str">
        <f t="shared" si="11"/>
        <v>True</v>
      </c>
      <c r="I220" s="24"/>
    </row>
    <row r="221" spans="1:9" ht="15.75" x14ac:dyDescent="0.2">
      <c r="A221" s="14" t="s">
        <v>454</v>
      </c>
      <c r="B221" s="15">
        <f>SUMIFS(Data!$D$3:$D$472,Data!$B$3:$B$472,'Analysis-2.3'!$A221)</f>
        <v>0</v>
      </c>
      <c r="C221" s="15">
        <f>SUMIFS(Data!$E$3:$E$472,Data!$B$3:$B$472,'Analysis-2.3'!$A221)</f>
        <v>0</v>
      </c>
      <c r="D221" s="15">
        <f>SUMIFS(Data!$F$3:$F$472,Data!$B$3:$B$472,'Analysis-2.3'!$A221)</f>
        <v>0</v>
      </c>
      <c r="E221" s="15">
        <f>SUMIFS(Data!$G$3:$G$472,Data!$B$3:$B$472,'Analysis-2.3'!$A221)</f>
        <v>0.62</v>
      </c>
      <c r="F221" s="15">
        <f t="shared" si="9"/>
        <v>0.62</v>
      </c>
      <c r="G221" s="15" t="str">
        <f t="shared" si="10"/>
        <v>100 USD</v>
      </c>
      <c r="H221" s="15" t="str">
        <f t="shared" si="11"/>
        <v>True</v>
      </c>
      <c r="I221" s="24"/>
    </row>
    <row r="222" spans="1:9" ht="15.75" x14ac:dyDescent="0.2">
      <c r="A222" s="14" t="s">
        <v>456</v>
      </c>
      <c r="B222" s="15">
        <f>SUMIFS(Data!$D$3:$D$472,Data!$B$3:$B$472,'Analysis-2.3'!$A222)</f>
        <v>0</v>
      </c>
      <c r="C222" s="15">
        <f>SUMIFS(Data!$E$3:$E$472,Data!$B$3:$B$472,'Analysis-2.3'!$A222)</f>
        <v>0</v>
      </c>
      <c r="D222" s="15">
        <f>SUMIFS(Data!$F$3:$F$472,Data!$B$3:$B$472,'Analysis-2.3'!$A222)</f>
        <v>0</v>
      </c>
      <c r="E222" s="15">
        <f>SUMIFS(Data!$G$3:$G$472,Data!$B$3:$B$472,'Analysis-2.3'!$A222)</f>
        <v>0.62</v>
      </c>
      <c r="F222" s="15">
        <f t="shared" si="9"/>
        <v>0.62</v>
      </c>
      <c r="G222" s="15" t="str">
        <f t="shared" si="10"/>
        <v>100 USD</v>
      </c>
      <c r="H222" s="15" t="str">
        <f t="shared" si="11"/>
        <v>True</v>
      </c>
      <c r="I222" s="24"/>
    </row>
    <row r="223" spans="1:9" ht="15.75" x14ac:dyDescent="0.2">
      <c r="A223" s="14" t="s">
        <v>458</v>
      </c>
      <c r="B223" s="15">
        <f>SUMIFS(Data!$D$3:$D$472,Data!$B$3:$B$472,'Analysis-2.3'!$A223)</f>
        <v>0</v>
      </c>
      <c r="C223" s="15">
        <f>SUMIFS(Data!$E$3:$E$472,Data!$B$3:$B$472,'Analysis-2.3'!$A223)</f>
        <v>0</v>
      </c>
      <c r="D223" s="15">
        <f>SUMIFS(Data!$F$3:$F$472,Data!$B$3:$B$472,'Analysis-2.3'!$A223)</f>
        <v>0</v>
      </c>
      <c r="E223" s="15">
        <f>SUMIFS(Data!$G$3:$G$472,Data!$B$3:$B$472,'Analysis-2.3'!$A223)</f>
        <v>0.62</v>
      </c>
      <c r="F223" s="15">
        <f t="shared" si="9"/>
        <v>0.62</v>
      </c>
      <c r="G223" s="15" t="str">
        <f t="shared" si="10"/>
        <v>100 USD</v>
      </c>
      <c r="H223" s="15" t="str">
        <f t="shared" si="11"/>
        <v>True</v>
      </c>
      <c r="I223" s="24"/>
    </row>
    <row r="224" spans="1:9" ht="15.75" x14ac:dyDescent="0.2">
      <c r="A224" s="14" t="s">
        <v>460</v>
      </c>
      <c r="B224" s="15">
        <f>SUMIFS(Data!$D$3:$D$472,Data!$B$3:$B$472,'Analysis-2.3'!$A224)</f>
        <v>0</v>
      </c>
      <c r="C224" s="15">
        <f>SUMIFS(Data!$E$3:$E$472,Data!$B$3:$B$472,'Analysis-2.3'!$A224)</f>
        <v>0</v>
      </c>
      <c r="D224" s="15">
        <f>SUMIFS(Data!$F$3:$F$472,Data!$B$3:$B$472,'Analysis-2.3'!$A224)</f>
        <v>0</v>
      </c>
      <c r="E224" s="15">
        <f>SUMIFS(Data!$G$3:$G$472,Data!$B$3:$B$472,'Analysis-2.3'!$A224)</f>
        <v>0.62</v>
      </c>
      <c r="F224" s="15">
        <f t="shared" si="9"/>
        <v>0.62</v>
      </c>
      <c r="G224" s="15" t="str">
        <f t="shared" si="10"/>
        <v>100 USD</v>
      </c>
      <c r="H224" s="15" t="str">
        <f t="shared" si="11"/>
        <v>True</v>
      </c>
      <c r="I224" s="24"/>
    </row>
    <row r="225" spans="1:9" ht="15.75" x14ac:dyDescent="0.2">
      <c r="A225" s="14" t="s">
        <v>462</v>
      </c>
      <c r="B225" s="15">
        <f>SUMIFS(Data!$D$3:$D$472,Data!$B$3:$B$472,'Analysis-2.3'!$A225)</f>
        <v>0</v>
      </c>
      <c r="C225" s="15">
        <f>SUMIFS(Data!$E$3:$E$472,Data!$B$3:$B$472,'Analysis-2.3'!$A225)</f>
        <v>0</v>
      </c>
      <c r="D225" s="15">
        <f>SUMIFS(Data!$F$3:$F$472,Data!$B$3:$B$472,'Analysis-2.3'!$A225)</f>
        <v>0</v>
      </c>
      <c r="E225" s="15">
        <f>SUMIFS(Data!$G$3:$G$472,Data!$B$3:$B$472,'Analysis-2.3'!$A225)</f>
        <v>0.62</v>
      </c>
      <c r="F225" s="15">
        <f t="shared" si="9"/>
        <v>0.62</v>
      </c>
      <c r="G225" s="15" t="str">
        <f t="shared" si="10"/>
        <v>100 USD</v>
      </c>
      <c r="H225" s="15" t="str">
        <f t="shared" si="11"/>
        <v>True</v>
      </c>
      <c r="I225" s="24"/>
    </row>
    <row r="226" spans="1:9" ht="15.75" x14ac:dyDescent="0.2">
      <c r="A226" s="14" t="s">
        <v>464</v>
      </c>
      <c r="B226" s="15">
        <f>SUMIFS(Data!$D$3:$D$472,Data!$B$3:$B$472,'Analysis-2.3'!$A226)</f>
        <v>0</v>
      </c>
      <c r="C226" s="15">
        <f>SUMIFS(Data!$E$3:$E$472,Data!$B$3:$B$472,'Analysis-2.3'!$A226)</f>
        <v>0</v>
      </c>
      <c r="D226" s="15">
        <f>SUMIFS(Data!$F$3:$F$472,Data!$B$3:$B$472,'Analysis-2.3'!$A226)</f>
        <v>0.28999999999999998</v>
      </c>
      <c r="E226" s="15">
        <f>SUMIFS(Data!$G$3:$G$472,Data!$B$3:$B$472,'Analysis-2.3'!$A226)</f>
        <v>0.31</v>
      </c>
      <c r="F226" s="15">
        <f t="shared" si="9"/>
        <v>0.6</v>
      </c>
      <c r="G226" s="15" t="str">
        <f t="shared" si="10"/>
        <v>100 USD</v>
      </c>
      <c r="H226" s="15" t="b">
        <f t="shared" si="11"/>
        <v>0</v>
      </c>
      <c r="I226" s="24"/>
    </row>
    <row r="227" spans="1:9" ht="15.75" x14ac:dyDescent="0.2">
      <c r="A227" s="14" t="s">
        <v>466</v>
      </c>
      <c r="B227" s="15">
        <f>SUMIFS(Data!$D$3:$D$472,Data!$B$3:$B$472,'Analysis-2.3'!$A227)</f>
        <v>0</v>
      </c>
      <c r="C227" s="15">
        <f>SUMIFS(Data!$E$3:$E$472,Data!$B$3:$B$472,'Analysis-2.3'!$A227)</f>
        <v>0</v>
      </c>
      <c r="D227" s="15">
        <f>SUMIFS(Data!$F$3:$F$472,Data!$B$3:$B$472,'Analysis-2.3'!$A227)</f>
        <v>0.54</v>
      </c>
      <c r="E227" s="15">
        <f>SUMIFS(Data!$G$3:$G$472,Data!$B$3:$B$472,'Analysis-2.3'!$A227)</f>
        <v>0</v>
      </c>
      <c r="F227" s="15">
        <f t="shared" si="9"/>
        <v>0.54</v>
      </c>
      <c r="G227" s="15" t="str">
        <f t="shared" si="10"/>
        <v>100 USD</v>
      </c>
      <c r="H227" s="15" t="b">
        <f t="shared" si="11"/>
        <v>0</v>
      </c>
      <c r="I227" s="24"/>
    </row>
    <row r="228" spans="1:9" ht="15.75" x14ac:dyDescent="0.2">
      <c r="A228" s="14" t="s">
        <v>468</v>
      </c>
      <c r="B228" s="15">
        <f>SUMIFS(Data!$D$3:$D$472,Data!$B$3:$B$472,'Analysis-2.3'!$A228)</f>
        <v>0</v>
      </c>
      <c r="C228" s="15">
        <f>SUMIFS(Data!$E$3:$E$472,Data!$B$3:$B$472,'Analysis-2.3'!$A228)</f>
        <v>249.44</v>
      </c>
      <c r="D228" s="15">
        <f>SUMIFS(Data!$F$3:$F$472,Data!$B$3:$B$472,'Analysis-2.3'!$A228)</f>
        <v>10169.370000000001</v>
      </c>
      <c r="E228" s="15">
        <f>SUMIFS(Data!$G$3:$G$472,Data!$B$3:$B$472,'Analysis-2.3'!$A228)</f>
        <v>0</v>
      </c>
      <c r="F228" s="15">
        <f t="shared" si="9"/>
        <v>10418.810000000001</v>
      </c>
      <c r="G228" s="15" t="str">
        <f t="shared" si="10"/>
        <v>500 USD</v>
      </c>
      <c r="H228" s="15" t="b">
        <f t="shared" si="11"/>
        <v>0</v>
      </c>
      <c r="I228" s="24"/>
    </row>
    <row r="229" spans="1:9" x14ac:dyDescent="0.2">
      <c r="A229" s="18">
        <f>COUNTA(A2:A228)</f>
        <v>227</v>
      </c>
      <c r="B229" s="18">
        <f>SUM(B2:B228)</f>
        <v>15774.059999999998</v>
      </c>
      <c r="C229" s="18">
        <f>SUM(C2:C228)</f>
        <v>22964.079999999998</v>
      </c>
      <c r="D229" s="18">
        <f>SUM(D2:D228)</f>
        <v>87452.629999999961</v>
      </c>
      <c r="E229" s="18">
        <f>SUM(E2:E228)</f>
        <v>1824.1899999999994</v>
      </c>
      <c r="F229" s="18">
        <f>SUM(F2:F228)</f>
        <v>128014.95999999999</v>
      </c>
      <c r="G229" s="19" t="str">
        <f t="shared" si="10"/>
        <v>500 USD</v>
      </c>
      <c r="H229" s="20"/>
      <c r="I229" s="20"/>
    </row>
  </sheetData>
  <mergeCells count="1">
    <mergeCell ref="J8:K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0686-04B0-4590-9285-AB54CA5075F3}">
  <dimension ref="A1:O472"/>
  <sheetViews>
    <sheetView topLeftCell="A2" workbookViewId="0">
      <selection activeCell="A2" sqref="A2:H2"/>
    </sheetView>
  </sheetViews>
  <sheetFormatPr defaultRowHeight="12.75" x14ac:dyDescent="0.2"/>
  <cols>
    <col min="2" max="2" width="23" customWidth="1"/>
    <col min="3" max="3" width="29.42578125" customWidth="1"/>
    <col min="4" max="4" width="26.7109375" customWidth="1"/>
    <col min="5" max="5" width="25" customWidth="1"/>
    <col min="6" max="6" width="26.140625" customWidth="1"/>
    <col min="7" max="7" width="23" customWidth="1"/>
    <col min="8" max="8" width="13" customWidth="1"/>
    <col min="11" max="11" width="22.85546875" customWidth="1"/>
    <col min="12" max="12" width="15" customWidth="1"/>
    <col min="13" max="13" width="13.7109375" customWidth="1"/>
    <col min="15" max="15" width="39.85546875" customWidth="1"/>
  </cols>
  <sheetData>
    <row r="1" spans="1:15" ht="18.75" x14ac:dyDescent="0.3">
      <c r="A1" s="107" t="s">
        <v>483</v>
      </c>
      <c r="B1" s="108"/>
      <c r="C1" s="108"/>
      <c r="D1" s="108"/>
      <c r="E1" s="108"/>
      <c r="F1" s="108"/>
      <c r="G1" s="108"/>
      <c r="H1" s="108"/>
      <c r="I1" s="109"/>
      <c r="K1" s="110" t="s">
        <v>485</v>
      </c>
      <c r="L1" s="110"/>
      <c r="M1" s="110"/>
      <c r="N1" s="110"/>
      <c r="O1" s="110"/>
    </row>
    <row r="2" spans="1:15" ht="15.75" x14ac:dyDescent="0.25">
      <c r="A2" s="111" t="s">
        <v>16</v>
      </c>
      <c r="B2" s="111" t="s">
        <v>17</v>
      </c>
      <c r="C2" s="111" t="s">
        <v>18</v>
      </c>
      <c r="D2" s="111" t="s">
        <v>19</v>
      </c>
      <c r="E2" s="111" t="s">
        <v>20</v>
      </c>
      <c r="F2" s="111" t="s">
        <v>21</v>
      </c>
      <c r="G2" s="111" t="s">
        <v>22</v>
      </c>
      <c r="H2" s="116" t="s">
        <v>480</v>
      </c>
      <c r="K2" s="13" t="s">
        <v>17</v>
      </c>
      <c r="L2" s="42" t="s">
        <v>484</v>
      </c>
      <c r="M2" s="43" t="s">
        <v>486</v>
      </c>
      <c r="O2" s="44" t="s">
        <v>487</v>
      </c>
    </row>
    <row r="3" spans="1:15" ht="15.75" x14ac:dyDescent="0.25">
      <c r="A3" s="35">
        <v>1</v>
      </c>
      <c r="B3" s="35" t="s">
        <v>23</v>
      </c>
      <c r="C3" s="35" t="s">
        <v>24</v>
      </c>
      <c r="D3" s="35">
        <v>0</v>
      </c>
      <c r="E3" s="35">
        <v>0.19</v>
      </c>
      <c r="F3" s="35">
        <v>0</v>
      </c>
      <c r="G3" s="35">
        <v>0</v>
      </c>
      <c r="H3" s="41">
        <v>43070</v>
      </c>
      <c r="K3" s="35" t="s">
        <v>23</v>
      </c>
      <c r="L3" s="15">
        <v>24.240000000000006</v>
      </c>
      <c r="M3" s="15" t="str">
        <f>IF(L3&gt;100,"YES","No")</f>
        <v>No</v>
      </c>
      <c r="N3" s="59" t="s">
        <v>488</v>
      </c>
      <c r="O3" s="60">
        <f>COUNTIF($M$3:$M$229,N3)</f>
        <v>135</v>
      </c>
    </row>
    <row r="4" spans="1:15" ht="15.75" x14ac:dyDescent="0.2">
      <c r="A4" s="14">
        <v>2</v>
      </c>
      <c r="B4" s="14" t="s">
        <v>23</v>
      </c>
      <c r="C4" s="14" t="s">
        <v>25</v>
      </c>
      <c r="D4" s="14">
        <v>0</v>
      </c>
      <c r="E4" s="14">
        <v>0</v>
      </c>
      <c r="F4" s="14">
        <v>0.31</v>
      </c>
      <c r="G4" s="14">
        <v>0</v>
      </c>
      <c r="H4" s="41">
        <v>43087</v>
      </c>
      <c r="K4" s="14" t="s">
        <v>27</v>
      </c>
      <c r="L4" s="15">
        <v>32.46</v>
      </c>
      <c r="M4" s="15" t="str">
        <f t="shared" ref="M4:M67" si="0">IF(L4&gt;100,"YES","No")</f>
        <v>No</v>
      </c>
      <c r="N4" s="34"/>
    </row>
    <row r="5" spans="1:15" ht="15.75" x14ac:dyDescent="0.2">
      <c r="A5" s="14">
        <v>3</v>
      </c>
      <c r="B5" s="14" t="s">
        <v>23</v>
      </c>
      <c r="C5" s="14" t="s">
        <v>26</v>
      </c>
      <c r="D5" s="14">
        <v>0</v>
      </c>
      <c r="E5" s="14">
        <v>0</v>
      </c>
      <c r="F5" s="14">
        <v>0.46</v>
      </c>
      <c r="G5" s="14">
        <v>0</v>
      </c>
      <c r="H5" s="41">
        <v>43076</v>
      </c>
      <c r="K5" s="14" t="s">
        <v>29</v>
      </c>
      <c r="L5" s="15">
        <v>44.15</v>
      </c>
      <c r="M5" s="15" t="str">
        <f t="shared" si="0"/>
        <v>No</v>
      </c>
      <c r="N5" s="34"/>
    </row>
    <row r="6" spans="1:15" ht="15.75" x14ac:dyDescent="0.2">
      <c r="A6" s="14">
        <v>4</v>
      </c>
      <c r="B6" s="14" t="s">
        <v>27</v>
      </c>
      <c r="C6" s="14" t="s">
        <v>28</v>
      </c>
      <c r="D6" s="14">
        <v>0</v>
      </c>
      <c r="E6" s="14">
        <v>0</v>
      </c>
      <c r="F6" s="14">
        <v>1.07</v>
      </c>
      <c r="G6" s="14">
        <v>0</v>
      </c>
      <c r="H6" s="41">
        <v>43093</v>
      </c>
      <c r="K6" s="14" t="s">
        <v>35</v>
      </c>
      <c r="L6" s="15">
        <v>31.65</v>
      </c>
      <c r="M6" s="15" t="str">
        <f t="shared" si="0"/>
        <v>No</v>
      </c>
      <c r="N6" s="34"/>
    </row>
    <row r="7" spans="1:15" ht="15.75" x14ac:dyDescent="0.2">
      <c r="A7" s="14">
        <v>5</v>
      </c>
      <c r="B7" s="14" t="s">
        <v>29</v>
      </c>
      <c r="C7" s="14" t="s">
        <v>30</v>
      </c>
      <c r="D7" s="14">
        <v>0</v>
      </c>
      <c r="E7" s="14">
        <v>0</v>
      </c>
      <c r="F7" s="14">
        <v>1.18</v>
      </c>
      <c r="G7" s="14">
        <v>0</v>
      </c>
      <c r="H7" s="41">
        <v>43075</v>
      </c>
      <c r="K7" s="14" t="s">
        <v>39</v>
      </c>
      <c r="L7" s="15">
        <v>8.91</v>
      </c>
      <c r="M7" s="15" t="str">
        <f t="shared" si="0"/>
        <v>No</v>
      </c>
      <c r="N7" s="34"/>
    </row>
    <row r="8" spans="1:15" ht="15.75" x14ac:dyDescent="0.2">
      <c r="A8" s="14">
        <v>6</v>
      </c>
      <c r="B8" s="14" t="s">
        <v>29</v>
      </c>
      <c r="C8" s="14" t="s">
        <v>31</v>
      </c>
      <c r="D8" s="14">
        <v>0</v>
      </c>
      <c r="E8" s="14">
        <v>0</v>
      </c>
      <c r="F8" s="14">
        <v>1.47</v>
      </c>
      <c r="G8" s="14">
        <v>0</v>
      </c>
      <c r="H8" s="41">
        <v>43093</v>
      </c>
      <c r="K8" s="14" t="s">
        <v>41</v>
      </c>
      <c r="L8" s="15">
        <v>20.240000000000002</v>
      </c>
      <c r="M8" s="15" t="str">
        <f t="shared" si="0"/>
        <v>No</v>
      </c>
      <c r="N8" s="34"/>
    </row>
    <row r="9" spans="1:15" ht="15.75" x14ac:dyDescent="0.2">
      <c r="A9" s="14">
        <v>1</v>
      </c>
      <c r="B9" s="14" t="s">
        <v>23</v>
      </c>
      <c r="C9" s="14" t="s">
        <v>24</v>
      </c>
      <c r="D9" s="14">
        <v>0</v>
      </c>
      <c r="E9" s="14">
        <v>0</v>
      </c>
      <c r="F9" s="14">
        <v>2.1800000000000002</v>
      </c>
      <c r="G9" s="14">
        <v>0</v>
      </c>
      <c r="H9" s="41">
        <v>43070</v>
      </c>
      <c r="K9" s="14" t="s">
        <v>43</v>
      </c>
      <c r="L9" s="15">
        <v>22.619999999999997</v>
      </c>
      <c r="M9" s="15" t="str">
        <f t="shared" si="0"/>
        <v>No</v>
      </c>
      <c r="N9" s="34"/>
    </row>
    <row r="10" spans="1:15" ht="15.75" x14ac:dyDescent="0.2">
      <c r="A10" s="14">
        <v>2</v>
      </c>
      <c r="B10" s="14" t="s">
        <v>23</v>
      </c>
      <c r="C10" s="14" t="s">
        <v>24</v>
      </c>
      <c r="D10" s="14">
        <v>0</v>
      </c>
      <c r="E10" s="14">
        <v>0</v>
      </c>
      <c r="F10" s="14">
        <v>2.69</v>
      </c>
      <c r="G10" s="14">
        <v>0</v>
      </c>
      <c r="H10" s="41">
        <v>43070</v>
      </c>
      <c r="K10" s="14" t="s">
        <v>46</v>
      </c>
      <c r="L10" s="15">
        <v>26.54</v>
      </c>
      <c r="M10" s="15" t="str">
        <f t="shared" si="0"/>
        <v>No</v>
      </c>
      <c r="N10" s="34"/>
    </row>
    <row r="11" spans="1:15" ht="15.75" x14ac:dyDescent="0.2">
      <c r="A11" s="14">
        <v>3</v>
      </c>
      <c r="B11" s="14" t="s">
        <v>23</v>
      </c>
      <c r="C11" s="14" t="s">
        <v>32</v>
      </c>
      <c r="D11" s="14">
        <v>0</v>
      </c>
      <c r="E11" s="14">
        <v>0</v>
      </c>
      <c r="F11" s="14">
        <v>2.97</v>
      </c>
      <c r="G11" s="14">
        <v>0</v>
      </c>
      <c r="H11" s="41">
        <v>43095</v>
      </c>
      <c r="K11" s="14" t="s">
        <v>51</v>
      </c>
      <c r="L11" s="15">
        <v>31.07</v>
      </c>
      <c r="M11" s="15" t="str">
        <f t="shared" si="0"/>
        <v>No</v>
      </c>
      <c r="N11" s="34"/>
    </row>
    <row r="12" spans="1:15" ht="15.75" x14ac:dyDescent="0.2">
      <c r="A12" s="14">
        <v>4</v>
      </c>
      <c r="B12" s="14" t="s">
        <v>27</v>
      </c>
      <c r="C12" s="14" t="s">
        <v>24</v>
      </c>
      <c r="D12" s="14">
        <v>0</v>
      </c>
      <c r="E12" s="14">
        <v>0</v>
      </c>
      <c r="F12" s="14">
        <v>2.99</v>
      </c>
      <c r="G12" s="14">
        <v>0</v>
      </c>
      <c r="H12" s="41">
        <v>43070</v>
      </c>
      <c r="K12" s="14" t="s">
        <v>54</v>
      </c>
      <c r="L12" s="15">
        <v>31.259999999999998</v>
      </c>
      <c r="M12" s="15" t="str">
        <f t="shared" si="0"/>
        <v>No</v>
      </c>
      <c r="N12" s="34"/>
    </row>
    <row r="13" spans="1:15" ht="15.75" x14ac:dyDescent="0.2">
      <c r="A13" s="14">
        <v>5</v>
      </c>
      <c r="B13" s="14" t="s">
        <v>29</v>
      </c>
      <c r="C13" s="14" t="s">
        <v>33</v>
      </c>
      <c r="D13" s="14">
        <v>0</v>
      </c>
      <c r="E13" s="14">
        <v>0</v>
      </c>
      <c r="F13" s="14">
        <v>4.2699999999999996</v>
      </c>
      <c r="G13" s="14">
        <v>0</v>
      </c>
      <c r="H13" s="41">
        <v>43088</v>
      </c>
      <c r="K13" s="14" t="s">
        <v>59</v>
      </c>
      <c r="L13" s="15">
        <v>38.74</v>
      </c>
      <c r="M13" s="15" t="str">
        <f t="shared" si="0"/>
        <v>No</v>
      </c>
      <c r="N13" s="34"/>
    </row>
    <row r="14" spans="1:15" ht="15.75" x14ac:dyDescent="0.2">
      <c r="A14" s="14">
        <v>6</v>
      </c>
      <c r="B14" s="14" t="s">
        <v>29</v>
      </c>
      <c r="C14" s="14" t="s">
        <v>34</v>
      </c>
      <c r="D14" s="14">
        <v>0</v>
      </c>
      <c r="E14" s="14">
        <v>0</v>
      </c>
      <c r="F14" s="14">
        <v>5.01</v>
      </c>
      <c r="G14" s="14">
        <v>0</v>
      </c>
      <c r="H14" s="41">
        <v>43090</v>
      </c>
      <c r="K14" s="14" t="s">
        <v>60</v>
      </c>
      <c r="L14" s="15">
        <v>42.400000000000006</v>
      </c>
      <c r="M14" s="15" t="str">
        <f t="shared" si="0"/>
        <v>No</v>
      </c>
      <c r="N14" s="34"/>
    </row>
    <row r="15" spans="1:15" ht="15.75" x14ac:dyDescent="0.2">
      <c r="A15" s="14">
        <v>7</v>
      </c>
      <c r="B15" s="14" t="s">
        <v>35</v>
      </c>
      <c r="C15" s="14" t="s">
        <v>36</v>
      </c>
      <c r="D15" s="14">
        <v>0</v>
      </c>
      <c r="E15" s="14">
        <v>0</v>
      </c>
      <c r="F15" s="14">
        <v>6.82</v>
      </c>
      <c r="G15" s="14">
        <v>0</v>
      </c>
      <c r="H15" s="41">
        <v>43098</v>
      </c>
      <c r="K15" s="14" t="s">
        <v>63</v>
      </c>
      <c r="L15" s="15">
        <v>44.760000000000005</v>
      </c>
      <c r="M15" s="15" t="str">
        <f t="shared" si="0"/>
        <v>No</v>
      </c>
      <c r="N15" s="34"/>
    </row>
    <row r="16" spans="1:15" ht="15.75" x14ac:dyDescent="0.2">
      <c r="A16" s="14">
        <v>1</v>
      </c>
      <c r="B16" s="14" t="s">
        <v>23</v>
      </c>
      <c r="C16" s="14" t="s">
        <v>37</v>
      </c>
      <c r="D16" s="14">
        <v>0</v>
      </c>
      <c r="E16" s="14">
        <v>0</v>
      </c>
      <c r="F16" s="14">
        <v>6.79</v>
      </c>
      <c r="G16" s="14">
        <v>0</v>
      </c>
      <c r="H16" s="41">
        <v>43070</v>
      </c>
      <c r="K16" s="14" t="s">
        <v>66</v>
      </c>
      <c r="L16" s="15">
        <v>46.02</v>
      </c>
      <c r="M16" s="15" t="str">
        <f t="shared" si="0"/>
        <v>No</v>
      </c>
      <c r="N16" s="34"/>
    </row>
    <row r="17" spans="1:14" ht="15.75" x14ac:dyDescent="0.2">
      <c r="A17" s="14">
        <v>1</v>
      </c>
      <c r="B17" s="14" t="s">
        <v>23</v>
      </c>
      <c r="C17" s="14" t="s">
        <v>38</v>
      </c>
      <c r="D17" s="14">
        <v>0</v>
      </c>
      <c r="E17" s="14">
        <v>0</v>
      </c>
      <c r="F17" s="14">
        <v>8.65</v>
      </c>
      <c r="G17" s="14">
        <v>0</v>
      </c>
      <c r="H17" s="41">
        <v>43070</v>
      </c>
      <c r="K17" s="14" t="s">
        <v>69</v>
      </c>
      <c r="L17" s="15">
        <v>46.8</v>
      </c>
      <c r="M17" s="15" t="str">
        <f t="shared" si="0"/>
        <v>No</v>
      </c>
      <c r="N17" s="34"/>
    </row>
    <row r="18" spans="1:14" ht="15.75" x14ac:dyDescent="0.2">
      <c r="A18" s="14">
        <v>12</v>
      </c>
      <c r="B18" s="14" t="s">
        <v>39</v>
      </c>
      <c r="C18" s="14" t="s">
        <v>40</v>
      </c>
      <c r="D18" s="14">
        <v>0</v>
      </c>
      <c r="E18" s="14">
        <v>0</v>
      </c>
      <c r="F18" s="14">
        <v>8.91</v>
      </c>
      <c r="G18" s="14">
        <v>0</v>
      </c>
      <c r="H18" s="41">
        <v>43085</v>
      </c>
      <c r="K18" s="14" t="s">
        <v>72</v>
      </c>
      <c r="L18" s="15">
        <v>48.47</v>
      </c>
      <c r="M18" s="15" t="str">
        <f t="shared" si="0"/>
        <v>No</v>
      </c>
      <c r="N18" s="34"/>
    </row>
    <row r="19" spans="1:14" ht="15.75" x14ac:dyDescent="0.2">
      <c r="A19" s="14">
        <v>17</v>
      </c>
      <c r="B19" s="14" t="s">
        <v>41</v>
      </c>
      <c r="C19" s="14" t="s">
        <v>42</v>
      </c>
      <c r="D19" s="14">
        <v>0</v>
      </c>
      <c r="E19" s="14">
        <v>9.7200000000000006</v>
      </c>
      <c r="F19" s="14">
        <v>0</v>
      </c>
      <c r="G19" s="14">
        <v>0</v>
      </c>
      <c r="H19" s="41">
        <v>43087</v>
      </c>
      <c r="K19" s="14" t="s">
        <v>75</v>
      </c>
      <c r="L19" s="15">
        <v>24.79</v>
      </c>
      <c r="M19" s="15" t="str">
        <f t="shared" si="0"/>
        <v>No</v>
      </c>
      <c r="N19" s="34"/>
    </row>
    <row r="20" spans="1:14" ht="15.75" x14ac:dyDescent="0.2">
      <c r="A20" s="14">
        <v>18</v>
      </c>
      <c r="B20" s="14" t="s">
        <v>41</v>
      </c>
      <c r="C20" s="14" t="s">
        <v>24</v>
      </c>
      <c r="D20" s="14">
        <v>0</v>
      </c>
      <c r="E20" s="14">
        <v>10.52</v>
      </c>
      <c r="F20" s="14">
        <v>0</v>
      </c>
      <c r="G20" s="14">
        <v>0</v>
      </c>
      <c r="H20" s="41">
        <v>43070</v>
      </c>
      <c r="K20" s="14" t="s">
        <v>76</v>
      </c>
      <c r="L20" s="15">
        <v>25.07</v>
      </c>
      <c r="M20" s="15" t="str">
        <f t="shared" si="0"/>
        <v>No</v>
      </c>
      <c r="N20" s="34"/>
    </row>
    <row r="21" spans="1:14" ht="15.75" x14ac:dyDescent="0.2">
      <c r="A21" s="14">
        <v>19</v>
      </c>
      <c r="B21" s="14" t="s">
        <v>43</v>
      </c>
      <c r="C21" s="14" t="s">
        <v>44</v>
      </c>
      <c r="D21" s="14">
        <v>0</v>
      </c>
      <c r="E21" s="14">
        <v>0</v>
      </c>
      <c r="F21" s="14">
        <v>11.26</v>
      </c>
      <c r="G21" s="14">
        <v>0</v>
      </c>
      <c r="H21" s="41">
        <v>43070</v>
      </c>
      <c r="K21" s="14" t="s">
        <v>79</v>
      </c>
      <c r="L21" s="15">
        <v>620.04</v>
      </c>
      <c r="M21" s="15" t="str">
        <f t="shared" si="0"/>
        <v>YES</v>
      </c>
      <c r="N21" s="34"/>
    </row>
    <row r="22" spans="1:14" ht="15.75" x14ac:dyDescent="0.2">
      <c r="A22" s="14">
        <v>20</v>
      </c>
      <c r="B22" s="14" t="s">
        <v>43</v>
      </c>
      <c r="C22" s="14" t="s">
        <v>45</v>
      </c>
      <c r="D22" s="14">
        <v>0</v>
      </c>
      <c r="E22" s="14">
        <v>11.36</v>
      </c>
      <c r="F22" s="14">
        <v>0</v>
      </c>
      <c r="G22" s="14">
        <v>0</v>
      </c>
      <c r="H22" s="41">
        <v>43077</v>
      </c>
      <c r="K22" s="14" t="s">
        <v>81</v>
      </c>
      <c r="L22" s="15">
        <v>50.34</v>
      </c>
      <c r="M22" s="15" t="str">
        <f t="shared" si="0"/>
        <v>No</v>
      </c>
      <c r="N22" s="34"/>
    </row>
    <row r="23" spans="1:14" ht="15.75" x14ac:dyDescent="0.2">
      <c r="A23" s="14">
        <v>21</v>
      </c>
      <c r="B23" s="14" t="s">
        <v>46</v>
      </c>
      <c r="C23" s="14" t="s">
        <v>47</v>
      </c>
      <c r="D23" s="14">
        <v>0</v>
      </c>
      <c r="E23" s="14">
        <v>0</v>
      </c>
      <c r="F23" s="14">
        <v>12.93</v>
      </c>
      <c r="G23" s="14">
        <v>0</v>
      </c>
      <c r="H23" s="41">
        <v>43093</v>
      </c>
      <c r="K23" s="14" t="s">
        <v>84</v>
      </c>
      <c r="L23" s="15">
        <v>51.51</v>
      </c>
      <c r="M23" s="15" t="str">
        <f t="shared" si="0"/>
        <v>No</v>
      </c>
      <c r="N23" s="34"/>
    </row>
    <row r="24" spans="1:14" ht="15.75" x14ac:dyDescent="0.2">
      <c r="A24" s="14">
        <v>22</v>
      </c>
      <c r="B24" s="14" t="s">
        <v>46</v>
      </c>
      <c r="C24" s="14" t="s">
        <v>48</v>
      </c>
      <c r="D24" s="14">
        <v>0</v>
      </c>
      <c r="E24" s="14">
        <v>0</v>
      </c>
      <c r="F24" s="14">
        <v>13.61</v>
      </c>
      <c r="G24" s="14">
        <v>0</v>
      </c>
      <c r="H24" s="41">
        <v>43076</v>
      </c>
      <c r="K24" s="14" t="s">
        <v>86</v>
      </c>
      <c r="L24" s="15">
        <v>52.58</v>
      </c>
      <c r="M24" s="15" t="str">
        <f t="shared" si="0"/>
        <v>No</v>
      </c>
      <c r="N24" s="34"/>
    </row>
    <row r="25" spans="1:14" ht="15.75" x14ac:dyDescent="0.2">
      <c r="A25" s="14">
        <v>23</v>
      </c>
      <c r="B25" s="14" t="s">
        <v>27</v>
      </c>
      <c r="C25" s="14" t="s">
        <v>49</v>
      </c>
      <c r="D25" s="14">
        <v>0</v>
      </c>
      <c r="E25" s="14">
        <v>0</v>
      </c>
      <c r="F25" s="14">
        <v>13.99</v>
      </c>
      <c r="G25" s="14">
        <v>0</v>
      </c>
      <c r="H25" s="41">
        <v>43070</v>
      </c>
      <c r="K25" s="14" t="s">
        <v>89</v>
      </c>
      <c r="L25" s="15">
        <v>53.22</v>
      </c>
      <c r="M25" s="15" t="str">
        <f t="shared" si="0"/>
        <v>No</v>
      </c>
      <c r="N25" s="34"/>
    </row>
    <row r="26" spans="1:14" ht="15.75" x14ac:dyDescent="0.2">
      <c r="A26" s="14">
        <v>24</v>
      </c>
      <c r="B26" s="14" t="s">
        <v>27</v>
      </c>
      <c r="C26" s="14" t="s">
        <v>50</v>
      </c>
      <c r="D26" s="14">
        <v>0</v>
      </c>
      <c r="E26" s="14">
        <v>0</v>
      </c>
      <c r="F26" s="14">
        <v>14.41</v>
      </c>
      <c r="G26" s="14">
        <v>0</v>
      </c>
      <c r="H26" s="41">
        <v>43091</v>
      </c>
      <c r="K26" s="14" t="s">
        <v>92</v>
      </c>
      <c r="L26" s="15">
        <v>54.67</v>
      </c>
      <c r="M26" s="15" t="str">
        <f t="shared" si="0"/>
        <v>No</v>
      </c>
      <c r="N26" s="34"/>
    </row>
    <row r="27" spans="1:14" ht="15.75" x14ac:dyDescent="0.2">
      <c r="A27" s="14">
        <v>25</v>
      </c>
      <c r="B27" s="14" t="s">
        <v>51</v>
      </c>
      <c r="C27" s="14" t="s">
        <v>52</v>
      </c>
      <c r="D27" s="14">
        <v>0</v>
      </c>
      <c r="E27" s="14">
        <v>0</v>
      </c>
      <c r="F27" s="14">
        <v>15.49</v>
      </c>
      <c r="G27" s="14">
        <v>0</v>
      </c>
      <c r="H27" s="41">
        <v>43086</v>
      </c>
      <c r="K27" s="14" t="s">
        <v>94</v>
      </c>
      <c r="L27" s="15">
        <v>58.160000000000004</v>
      </c>
      <c r="M27" s="15" t="str">
        <f t="shared" si="0"/>
        <v>No</v>
      </c>
      <c r="N27" s="34"/>
    </row>
    <row r="28" spans="1:14" ht="15.75" x14ac:dyDescent="0.2">
      <c r="A28" s="14">
        <v>26</v>
      </c>
      <c r="B28" s="14" t="s">
        <v>51</v>
      </c>
      <c r="C28" s="14" t="s">
        <v>53</v>
      </c>
      <c r="D28" s="14">
        <v>0</v>
      </c>
      <c r="E28" s="14">
        <v>0</v>
      </c>
      <c r="F28" s="14">
        <v>15.58</v>
      </c>
      <c r="G28" s="14">
        <v>0</v>
      </c>
      <c r="H28" s="41">
        <v>43082</v>
      </c>
      <c r="K28" s="14" t="s">
        <v>96</v>
      </c>
      <c r="L28" s="15">
        <v>59.980000000000004</v>
      </c>
      <c r="M28" s="15" t="str">
        <f t="shared" si="0"/>
        <v>No</v>
      </c>
      <c r="N28" s="34"/>
    </row>
    <row r="29" spans="1:14" ht="15.75" x14ac:dyDescent="0.2">
      <c r="A29" s="14">
        <v>27</v>
      </c>
      <c r="B29" s="14" t="s">
        <v>54</v>
      </c>
      <c r="C29" s="14" t="s">
        <v>55</v>
      </c>
      <c r="D29" s="14">
        <v>0</v>
      </c>
      <c r="E29" s="14">
        <v>0</v>
      </c>
      <c r="F29" s="14">
        <v>15.59</v>
      </c>
      <c r="G29" s="14">
        <v>0</v>
      </c>
      <c r="H29" s="41">
        <v>43070</v>
      </c>
      <c r="K29" s="14" t="s">
        <v>99</v>
      </c>
      <c r="L29" s="15">
        <v>486.28</v>
      </c>
      <c r="M29" s="15" t="str">
        <f t="shared" si="0"/>
        <v>YES</v>
      </c>
      <c r="N29" s="34"/>
    </row>
    <row r="30" spans="1:14" ht="15.75" x14ac:dyDescent="0.2">
      <c r="A30" s="14">
        <v>28</v>
      </c>
      <c r="B30" s="14" t="s">
        <v>54</v>
      </c>
      <c r="C30" s="14" t="s">
        <v>56</v>
      </c>
      <c r="D30" s="14">
        <v>0</v>
      </c>
      <c r="E30" s="14">
        <v>0</v>
      </c>
      <c r="F30" s="14">
        <v>15.67</v>
      </c>
      <c r="G30" s="14">
        <v>0</v>
      </c>
      <c r="H30" s="41">
        <v>43070</v>
      </c>
      <c r="K30" s="14" t="s">
        <v>102</v>
      </c>
      <c r="L30" s="15">
        <v>65.39</v>
      </c>
      <c r="M30" s="15" t="str">
        <f t="shared" si="0"/>
        <v>No</v>
      </c>
      <c r="N30" s="34"/>
    </row>
    <row r="31" spans="1:14" ht="15.75" x14ac:dyDescent="0.2">
      <c r="A31" s="14">
        <v>29</v>
      </c>
      <c r="B31" s="14" t="s">
        <v>29</v>
      </c>
      <c r="C31" s="14" t="s">
        <v>57</v>
      </c>
      <c r="D31" s="14">
        <v>16.13</v>
      </c>
      <c r="E31" s="14">
        <v>0</v>
      </c>
      <c r="F31" s="14">
        <v>0</v>
      </c>
      <c r="G31" s="14">
        <v>0</v>
      </c>
      <c r="H31" s="41">
        <v>43099</v>
      </c>
      <c r="K31" s="14" t="s">
        <v>104</v>
      </c>
      <c r="L31" s="15">
        <v>67.199999999999989</v>
      </c>
      <c r="M31" s="15" t="str">
        <f t="shared" si="0"/>
        <v>No</v>
      </c>
      <c r="N31" s="34"/>
    </row>
    <row r="32" spans="1:14" ht="15.75" x14ac:dyDescent="0.2">
      <c r="A32" s="14">
        <v>30</v>
      </c>
      <c r="B32" s="14" t="s">
        <v>29</v>
      </c>
      <c r="C32" s="14" t="s">
        <v>58</v>
      </c>
      <c r="D32" s="14">
        <v>0</v>
      </c>
      <c r="E32" s="14">
        <v>0</v>
      </c>
      <c r="F32" s="14">
        <v>16.09</v>
      </c>
      <c r="G32" s="14">
        <v>0</v>
      </c>
      <c r="H32" s="41">
        <v>43070</v>
      </c>
      <c r="K32" s="14" t="s">
        <v>106</v>
      </c>
      <c r="L32" s="15">
        <v>70.52</v>
      </c>
      <c r="M32" s="15" t="str">
        <f t="shared" si="0"/>
        <v>No</v>
      </c>
      <c r="N32" s="34"/>
    </row>
    <row r="33" spans="1:14" ht="15.75" x14ac:dyDescent="0.2">
      <c r="A33" s="14">
        <v>31</v>
      </c>
      <c r="B33" s="14" t="s">
        <v>59</v>
      </c>
      <c r="C33" s="14" t="s">
        <v>26</v>
      </c>
      <c r="D33" s="14">
        <v>0</v>
      </c>
      <c r="E33" s="14">
        <v>19.07</v>
      </c>
      <c r="F33" s="14">
        <v>0</v>
      </c>
      <c r="G33" s="14">
        <v>0</v>
      </c>
      <c r="H33" s="41">
        <v>43076</v>
      </c>
      <c r="K33" s="14" t="s">
        <v>108</v>
      </c>
      <c r="L33" s="15">
        <v>74.650000000000006</v>
      </c>
      <c r="M33" s="15" t="str">
        <f t="shared" si="0"/>
        <v>No</v>
      </c>
      <c r="N33" s="34"/>
    </row>
    <row r="34" spans="1:14" ht="15.75" x14ac:dyDescent="0.2">
      <c r="A34" s="14">
        <v>32</v>
      </c>
      <c r="B34" s="14" t="s">
        <v>59</v>
      </c>
      <c r="C34" s="14" t="s">
        <v>44</v>
      </c>
      <c r="D34" s="14">
        <v>0</v>
      </c>
      <c r="E34" s="14">
        <v>0</v>
      </c>
      <c r="F34" s="14">
        <v>19.670000000000002</v>
      </c>
      <c r="G34" s="14">
        <v>0</v>
      </c>
      <c r="H34" s="41">
        <v>43070</v>
      </c>
      <c r="K34" s="14" t="s">
        <v>111</v>
      </c>
      <c r="L34" s="15">
        <v>77.990000000000009</v>
      </c>
      <c r="M34" s="15" t="str">
        <f t="shared" si="0"/>
        <v>No</v>
      </c>
      <c r="N34" s="34"/>
    </row>
    <row r="35" spans="1:14" ht="15.75" x14ac:dyDescent="0.2">
      <c r="A35" s="14">
        <v>33</v>
      </c>
      <c r="B35" s="14" t="s">
        <v>60</v>
      </c>
      <c r="C35" s="14" t="s">
        <v>61</v>
      </c>
      <c r="D35" s="14">
        <v>0</v>
      </c>
      <c r="E35" s="14">
        <v>20.98</v>
      </c>
      <c r="F35" s="14">
        <v>0</v>
      </c>
      <c r="G35" s="14">
        <v>0</v>
      </c>
      <c r="H35" s="41">
        <v>43073</v>
      </c>
      <c r="K35" s="14" t="s">
        <v>114</v>
      </c>
      <c r="L35" s="15">
        <v>83.210000000000008</v>
      </c>
      <c r="M35" s="15" t="str">
        <f t="shared" si="0"/>
        <v>No</v>
      </c>
      <c r="N35" s="34"/>
    </row>
    <row r="36" spans="1:14" ht="15.75" x14ac:dyDescent="0.2">
      <c r="A36" s="14">
        <v>34</v>
      </c>
      <c r="B36" s="14" t="s">
        <v>60</v>
      </c>
      <c r="C36" s="14" t="s">
        <v>62</v>
      </c>
      <c r="D36" s="14">
        <v>21.42</v>
      </c>
      <c r="E36" s="14">
        <v>0</v>
      </c>
      <c r="F36" s="14">
        <v>0</v>
      </c>
      <c r="G36" s="14">
        <v>0</v>
      </c>
      <c r="H36" s="41">
        <v>43075</v>
      </c>
      <c r="K36" s="14" t="s">
        <v>115</v>
      </c>
      <c r="L36" s="15">
        <v>94.06</v>
      </c>
      <c r="M36" s="15" t="str">
        <f t="shared" si="0"/>
        <v>No</v>
      </c>
      <c r="N36" s="34"/>
    </row>
    <row r="37" spans="1:14" ht="15.75" x14ac:dyDescent="0.2">
      <c r="A37" s="14">
        <v>35</v>
      </c>
      <c r="B37" s="14" t="s">
        <v>63</v>
      </c>
      <c r="C37" s="14" t="s">
        <v>64</v>
      </c>
      <c r="D37" s="14">
        <v>0</v>
      </c>
      <c r="E37" s="14">
        <v>8.67</v>
      </c>
      <c r="F37" s="14">
        <v>13.43</v>
      </c>
      <c r="G37" s="14">
        <v>0</v>
      </c>
      <c r="H37" s="41">
        <v>43071</v>
      </c>
      <c r="K37" s="14" t="s">
        <v>118</v>
      </c>
      <c r="L37" s="15">
        <v>96.88</v>
      </c>
      <c r="M37" s="15" t="str">
        <f t="shared" si="0"/>
        <v>No</v>
      </c>
      <c r="N37" s="34"/>
    </row>
    <row r="38" spans="1:14" ht="15.75" x14ac:dyDescent="0.2">
      <c r="A38" s="14">
        <v>36</v>
      </c>
      <c r="B38" s="14" t="s">
        <v>63</v>
      </c>
      <c r="C38" s="14" t="s">
        <v>65</v>
      </c>
      <c r="D38" s="14">
        <v>0</v>
      </c>
      <c r="E38" s="14">
        <v>0</v>
      </c>
      <c r="F38" s="14">
        <v>22.66</v>
      </c>
      <c r="G38" s="14">
        <v>0</v>
      </c>
      <c r="H38" s="41">
        <v>43089</v>
      </c>
      <c r="K38" s="14" t="s">
        <v>121</v>
      </c>
      <c r="L38" s="15">
        <v>100.81</v>
      </c>
      <c r="M38" s="15" t="str">
        <f t="shared" si="0"/>
        <v>YES</v>
      </c>
      <c r="N38" s="34"/>
    </row>
    <row r="39" spans="1:14" ht="15.75" x14ac:dyDescent="0.2">
      <c r="A39" s="14">
        <v>37</v>
      </c>
      <c r="B39" s="14" t="s">
        <v>66</v>
      </c>
      <c r="C39" s="14" t="s">
        <v>67</v>
      </c>
      <c r="D39" s="14">
        <v>0</v>
      </c>
      <c r="E39" s="14">
        <v>0</v>
      </c>
      <c r="F39" s="14">
        <v>22.59</v>
      </c>
      <c r="G39" s="14">
        <v>0</v>
      </c>
      <c r="H39" s="41">
        <v>43081</v>
      </c>
      <c r="K39" s="14" t="s">
        <v>123</v>
      </c>
      <c r="L39" s="15">
        <v>105.28</v>
      </c>
      <c r="M39" s="15" t="str">
        <f t="shared" si="0"/>
        <v>YES</v>
      </c>
      <c r="N39" s="34"/>
    </row>
    <row r="40" spans="1:14" ht="15.75" x14ac:dyDescent="0.2">
      <c r="A40" s="14">
        <v>38</v>
      </c>
      <c r="B40" s="14" t="s">
        <v>66</v>
      </c>
      <c r="C40" s="14" t="s">
        <v>68</v>
      </c>
      <c r="D40" s="14">
        <v>0</v>
      </c>
      <c r="E40" s="14">
        <v>0</v>
      </c>
      <c r="F40" s="14">
        <v>21.55</v>
      </c>
      <c r="G40" s="14">
        <v>1.88</v>
      </c>
      <c r="H40" s="41">
        <v>43090</v>
      </c>
      <c r="K40" s="14" t="s">
        <v>125</v>
      </c>
      <c r="L40" s="15">
        <v>107.93</v>
      </c>
      <c r="M40" s="15" t="str">
        <f t="shared" si="0"/>
        <v>YES</v>
      </c>
      <c r="N40" s="34"/>
    </row>
    <row r="41" spans="1:14" ht="15.75" x14ac:dyDescent="0.2">
      <c r="A41" s="14">
        <v>39</v>
      </c>
      <c r="B41" s="14" t="s">
        <v>69</v>
      </c>
      <c r="C41" s="14" t="s">
        <v>70</v>
      </c>
      <c r="D41" s="14">
        <v>23.49</v>
      </c>
      <c r="E41" s="14">
        <v>0</v>
      </c>
      <c r="F41" s="14">
        <v>0</v>
      </c>
      <c r="G41" s="14">
        <v>0</v>
      </c>
      <c r="H41" s="41">
        <v>43097</v>
      </c>
      <c r="K41" s="14" t="s">
        <v>127</v>
      </c>
      <c r="L41" s="15">
        <v>109.05</v>
      </c>
      <c r="M41" s="15" t="str">
        <f t="shared" si="0"/>
        <v>YES</v>
      </c>
      <c r="N41" s="34"/>
    </row>
    <row r="42" spans="1:14" ht="15.75" x14ac:dyDescent="0.2">
      <c r="A42" s="14">
        <v>40</v>
      </c>
      <c r="B42" s="14" t="s">
        <v>69</v>
      </c>
      <c r="C42" s="14" t="s">
        <v>71</v>
      </c>
      <c r="D42" s="14">
        <v>0</v>
      </c>
      <c r="E42" s="14">
        <v>0</v>
      </c>
      <c r="F42" s="14">
        <v>23.31</v>
      </c>
      <c r="G42" s="14">
        <v>0</v>
      </c>
      <c r="H42" s="41">
        <v>43074</v>
      </c>
      <c r="K42" s="14" t="s">
        <v>130</v>
      </c>
      <c r="L42" s="15">
        <v>110.57</v>
      </c>
      <c r="M42" s="15" t="str">
        <f t="shared" si="0"/>
        <v>YES</v>
      </c>
      <c r="N42" s="34"/>
    </row>
    <row r="43" spans="1:14" ht="15.75" x14ac:dyDescent="0.2">
      <c r="A43" s="14">
        <v>41</v>
      </c>
      <c r="B43" s="14" t="s">
        <v>72</v>
      </c>
      <c r="C43" s="14" t="s">
        <v>73</v>
      </c>
      <c r="D43" s="14">
        <v>0</v>
      </c>
      <c r="E43" s="14">
        <v>0</v>
      </c>
      <c r="F43" s="14">
        <v>24.07</v>
      </c>
      <c r="G43" s="14">
        <v>0</v>
      </c>
      <c r="H43" s="41">
        <v>43097</v>
      </c>
      <c r="K43" s="14" t="s">
        <v>131</v>
      </c>
      <c r="L43" s="15">
        <v>112.27000000000001</v>
      </c>
      <c r="M43" s="15" t="str">
        <f t="shared" si="0"/>
        <v>YES</v>
      </c>
      <c r="N43" s="34"/>
    </row>
    <row r="44" spans="1:14" ht="15.75" x14ac:dyDescent="0.2">
      <c r="A44" s="14">
        <v>42</v>
      </c>
      <c r="B44" s="14" t="s">
        <v>72</v>
      </c>
      <c r="C44" s="14" t="s">
        <v>74</v>
      </c>
      <c r="D44" s="14">
        <v>0</v>
      </c>
      <c r="E44" s="14">
        <v>0</v>
      </c>
      <c r="F44" s="14">
        <v>21.28</v>
      </c>
      <c r="G44" s="14">
        <v>3.12</v>
      </c>
      <c r="H44" s="41">
        <v>43076</v>
      </c>
      <c r="K44" s="14" t="s">
        <v>133</v>
      </c>
      <c r="L44" s="15">
        <v>117.17</v>
      </c>
      <c r="M44" s="15" t="str">
        <f t="shared" si="0"/>
        <v>YES</v>
      </c>
      <c r="N44" s="34"/>
    </row>
    <row r="45" spans="1:14" ht="15.75" x14ac:dyDescent="0.2">
      <c r="A45" s="14">
        <v>43</v>
      </c>
      <c r="B45" s="14" t="s">
        <v>75</v>
      </c>
      <c r="C45" s="14" t="s">
        <v>37</v>
      </c>
      <c r="D45" s="14">
        <v>0</v>
      </c>
      <c r="E45" s="14">
        <v>0</v>
      </c>
      <c r="F45" s="14">
        <v>24.79</v>
      </c>
      <c r="G45" s="14">
        <v>0</v>
      </c>
      <c r="H45" s="41">
        <v>43070</v>
      </c>
      <c r="K45" s="14" t="s">
        <v>136</v>
      </c>
      <c r="L45" s="15">
        <v>118.07</v>
      </c>
      <c r="M45" s="15" t="str">
        <f t="shared" si="0"/>
        <v>YES</v>
      </c>
      <c r="N45" s="34"/>
    </row>
    <row r="46" spans="1:14" ht="15.75" x14ac:dyDescent="0.2">
      <c r="A46" s="14">
        <v>44</v>
      </c>
      <c r="B46" s="14" t="s">
        <v>76</v>
      </c>
      <c r="C46" s="14" t="s">
        <v>77</v>
      </c>
      <c r="D46" s="14">
        <v>0</v>
      </c>
      <c r="E46" s="14">
        <v>25.07</v>
      </c>
      <c r="F46" s="14">
        <v>0</v>
      </c>
      <c r="G46" s="14">
        <v>0</v>
      </c>
      <c r="H46" s="41">
        <v>43090</v>
      </c>
      <c r="K46" s="14" t="s">
        <v>138</v>
      </c>
      <c r="L46" s="15">
        <v>120.99000000000001</v>
      </c>
      <c r="M46" s="15" t="str">
        <f t="shared" si="0"/>
        <v>YES</v>
      </c>
      <c r="N46" s="34"/>
    </row>
    <row r="47" spans="1:14" ht="15.75" x14ac:dyDescent="0.2">
      <c r="A47" s="14">
        <v>45</v>
      </c>
      <c r="B47" s="14" t="s">
        <v>35</v>
      </c>
      <c r="C47" s="14" t="s">
        <v>78</v>
      </c>
      <c r="D47" s="14">
        <v>0</v>
      </c>
      <c r="E47" s="14">
        <v>0</v>
      </c>
      <c r="F47" s="14">
        <v>24.83</v>
      </c>
      <c r="G47" s="14">
        <v>0</v>
      </c>
      <c r="H47" s="41">
        <v>43070</v>
      </c>
      <c r="K47" s="14" t="s">
        <v>139</v>
      </c>
      <c r="L47" s="15">
        <v>124</v>
      </c>
      <c r="M47" s="15" t="str">
        <f t="shared" si="0"/>
        <v>YES</v>
      </c>
      <c r="N47" s="34"/>
    </row>
    <row r="48" spans="1:14" ht="15.75" x14ac:dyDescent="0.2">
      <c r="A48" s="14">
        <v>46</v>
      </c>
      <c r="B48" s="14" t="s">
        <v>79</v>
      </c>
      <c r="C48" s="14" t="s">
        <v>80</v>
      </c>
      <c r="D48" s="14">
        <v>0</v>
      </c>
      <c r="E48" s="14">
        <v>0</v>
      </c>
      <c r="F48" s="14">
        <v>620.04</v>
      </c>
      <c r="G48" s="14">
        <v>0</v>
      </c>
      <c r="H48" s="41">
        <v>43076</v>
      </c>
      <c r="K48" s="14" t="s">
        <v>140</v>
      </c>
      <c r="L48" s="15">
        <v>130.57999999999998</v>
      </c>
      <c r="M48" s="15" t="str">
        <f t="shared" si="0"/>
        <v>YES</v>
      </c>
      <c r="N48" s="34"/>
    </row>
    <row r="49" spans="1:14" ht="15.75" x14ac:dyDescent="0.2">
      <c r="A49" s="14">
        <v>47</v>
      </c>
      <c r="B49" s="14" t="s">
        <v>81</v>
      </c>
      <c r="C49" s="14" t="s">
        <v>82</v>
      </c>
      <c r="D49" s="14">
        <v>0</v>
      </c>
      <c r="E49" s="14">
        <v>24.82</v>
      </c>
      <c r="F49" s="14">
        <v>0</v>
      </c>
      <c r="G49" s="14">
        <v>0</v>
      </c>
      <c r="H49" s="41">
        <v>43073</v>
      </c>
      <c r="K49" s="14" t="s">
        <v>143</v>
      </c>
      <c r="L49" s="15">
        <v>132.29000000000002</v>
      </c>
      <c r="M49" s="15" t="str">
        <f t="shared" si="0"/>
        <v>YES</v>
      </c>
      <c r="N49" s="34"/>
    </row>
    <row r="50" spans="1:14" ht="15.75" x14ac:dyDescent="0.2">
      <c r="A50" s="14">
        <v>48</v>
      </c>
      <c r="B50" s="14" t="s">
        <v>81</v>
      </c>
      <c r="C50" s="14" t="s">
        <v>83</v>
      </c>
      <c r="D50" s="14">
        <v>0</v>
      </c>
      <c r="E50" s="14">
        <v>0</v>
      </c>
      <c r="F50" s="14">
        <v>25.52</v>
      </c>
      <c r="G50" s="14">
        <v>0</v>
      </c>
      <c r="H50" s="41">
        <v>43084</v>
      </c>
      <c r="K50" s="14" t="s">
        <v>145</v>
      </c>
      <c r="L50" s="15">
        <v>139.94999999999999</v>
      </c>
      <c r="M50" s="15" t="str">
        <f t="shared" si="0"/>
        <v>YES</v>
      </c>
      <c r="N50" s="34"/>
    </row>
    <row r="51" spans="1:14" ht="15.75" x14ac:dyDescent="0.2">
      <c r="A51" s="14">
        <v>49</v>
      </c>
      <c r="B51" s="14" t="s">
        <v>84</v>
      </c>
      <c r="C51" s="14" t="s">
        <v>85</v>
      </c>
      <c r="D51" s="14">
        <v>0</v>
      </c>
      <c r="E51" s="14">
        <v>0</v>
      </c>
      <c r="F51" s="14">
        <v>25.58</v>
      </c>
      <c r="G51" s="14">
        <v>0</v>
      </c>
      <c r="H51" s="41">
        <v>43081</v>
      </c>
      <c r="K51" s="14" t="s">
        <v>148</v>
      </c>
      <c r="L51" s="15">
        <v>142.17000000000002</v>
      </c>
      <c r="M51" s="15" t="str">
        <f t="shared" si="0"/>
        <v>YES</v>
      </c>
      <c r="N51" s="34"/>
    </row>
    <row r="52" spans="1:14" ht="15.75" x14ac:dyDescent="0.2">
      <c r="A52" s="14">
        <v>50</v>
      </c>
      <c r="B52" s="14" t="s">
        <v>84</v>
      </c>
      <c r="C52" s="14" t="s">
        <v>44</v>
      </c>
      <c r="D52" s="14">
        <v>0</v>
      </c>
      <c r="E52" s="14">
        <v>0</v>
      </c>
      <c r="F52" s="14">
        <v>25.93</v>
      </c>
      <c r="G52" s="14">
        <v>0</v>
      </c>
      <c r="H52" s="41">
        <v>43070</v>
      </c>
      <c r="K52" s="14" t="s">
        <v>150</v>
      </c>
      <c r="L52" s="15">
        <v>145.76</v>
      </c>
      <c r="M52" s="15" t="str">
        <f t="shared" si="0"/>
        <v>YES</v>
      </c>
      <c r="N52" s="34"/>
    </row>
    <row r="53" spans="1:14" ht="15.75" x14ac:dyDescent="0.2">
      <c r="A53" s="14">
        <v>51</v>
      </c>
      <c r="B53" s="14" t="s">
        <v>86</v>
      </c>
      <c r="C53" s="14" t="s">
        <v>87</v>
      </c>
      <c r="D53" s="14">
        <v>0</v>
      </c>
      <c r="E53" s="14">
        <v>0</v>
      </c>
      <c r="F53" s="14">
        <v>26.13</v>
      </c>
      <c r="G53" s="14">
        <v>0</v>
      </c>
      <c r="H53" s="41">
        <v>43077</v>
      </c>
      <c r="K53" s="14" t="s">
        <v>151</v>
      </c>
      <c r="L53" s="15">
        <v>148.76999999999998</v>
      </c>
      <c r="M53" s="15" t="str">
        <f t="shared" si="0"/>
        <v>YES</v>
      </c>
      <c r="N53" s="34"/>
    </row>
    <row r="54" spans="1:14" ht="15.75" x14ac:dyDescent="0.2">
      <c r="A54" s="14">
        <v>52</v>
      </c>
      <c r="B54" s="14" t="s">
        <v>86</v>
      </c>
      <c r="C54" s="14" t="s">
        <v>88</v>
      </c>
      <c r="D54" s="14">
        <v>0</v>
      </c>
      <c r="E54" s="14">
        <v>0</v>
      </c>
      <c r="F54" s="14">
        <v>26.45</v>
      </c>
      <c r="G54" s="14">
        <v>0</v>
      </c>
      <c r="H54" s="41">
        <v>43082</v>
      </c>
      <c r="K54" s="14" t="s">
        <v>153</v>
      </c>
      <c r="L54" s="15">
        <v>150.97</v>
      </c>
      <c r="M54" s="15" t="str">
        <f t="shared" si="0"/>
        <v>YES</v>
      </c>
      <c r="N54" s="34"/>
    </row>
    <row r="55" spans="1:14" ht="15.75" x14ac:dyDescent="0.2">
      <c r="A55" s="14">
        <v>53</v>
      </c>
      <c r="B55" s="14" t="s">
        <v>89</v>
      </c>
      <c r="C55" s="14" t="s">
        <v>90</v>
      </c>
      <c r="D55" s="14">
        <v>0</v>
      </c>
      <c r="E55" s="14">
        <v>0</v>
      </c>
      <c r="F55" s="14">
        <v>26.4</v>
      </c>
      <c r="G55" s="14">
        <v>0</v>
      </c>
      <c r="H55" s="41">
        <v>43075</v>
      </c>
      <c r="K55" s="14" t="s">
        <v>156</v>
      </c>
      <c r="L55" s="15">
        <v>156.08999999999997</v>
      </c>
      <c r="M55" s="15" t="str">
        <f t="shared" si="0"/>
        <v>YES</v>
      </c>
      <c r="N55" s="34"/>
    </row>
    <row r="56" spans="1:14" ht="15.75" x14ac:dyDescent="0.2">
      <c r="A56" s="14">
        <v>54</v>
      </c>
      <c r="B56" s="14" t="s">
        <v>89</v>
      </c>
      <c r="C56" s="14" t="s">
        <v>91</v>
      </c>
      <c r="D56" s="14">
        <v>0</v>
      </c>
      <c r="E56" s="14">
        <v>0</v>
      </c>
      <c r="F56" s="14">
        <v>26.82</v>
      </c>
      <c r="G56" s="14">
        <v>0</v>
      </c>
      <c r="H56" s="41">
        <v>43085</v>
      </c>
      <c r="K56" s="14" t="s">
        <v>157</v>
      </c>
      <c r="L56" s="15">
        <v>157.51</v>
      </c>
      <c r="M56" s="15" t="str">
        <f t="shared" si="0"/>
        <v>YES</v>
      </c>
      <c r="N56" s="34"/>
    </row>
    <row r="57" spans="1:14" ht="15.75" x14ac:dyDescent="0.2">
      <c r="A57" s="14">
        <v>55</v>
      </c>
      <c r="B57" s="14" t="s">
        <v>92</v>
      </c>
      <c r="C57" s="14" t="s">
        <v>49</v>
      </c>
      <c r="D57" s="14">
        <v>0</v>
      </c>
      <c r="E57" s="14">
        <v>0</v>
      </c>
      <c r="F57" s="14">
        <v>26.78</v>
      </c>
      <c r="G57" s="14">
        <v>0</v>
      </c>
      <c r="H57" s="41">
        <v>43070</v>
      </c>
      <c r="K57" s="14" t="s">
        <v>159</v>
      </c>
      <c r="L57" s="15">
        <v>159.87</v>
      </c>
      <c r="M57" s="15" t="str">
        <f t="shared" si="0"/>
        <v>YES</v>
      </c>
      <c r="N57" s="34"/>
    </row>
    <row r="58" spans="1:14" ht="15.75" x14ac:dyDescent="0.2">
      <c r="A58" s="14">
        <v>56</v>
      </c>
      <c r="B58" s="14" t="s">
        <v>92</v>
      </c>
      <c r="C58" s="14" t="s">
        <v>93</v>
      </c>
      <c r="D58" s="14">
        <v>0</v>
      </c>
      <c r="E58" s="14">
        <v>27.89</v>
      </c>
      <c r="F58" s="14">
        <v>0</v>
      </c>
      <c r="G58" s="14">
        <v>0</v>
      </c>
      <c r="H58" s="41">
        <v>43080</v>
      </c>
      <c r="K58" s="14" t="s">
        <v>161</v>
      </c>
      <c r="L58" s="15">
        <v>164.43</v>
      </c>
      <c r="M58" s="15" t="str">
        <f t="shared" si="0"/>
        <v>YES</v>
      </c>
      <c r="N58" s="34"/>
    </row>
    <row r="59" spans="1:14" ht="15.75" x14ac:dyDescent="0.2">
      <c r="A59" s="14">
        <v>57</v>
      </c>
      <c r="B59" s="14" t="s">
        <v>94</v>
      </c>
      <c r="C59" s="14" t="s">
        <v>95</v>
      </c>
      <c r="D59" s="14">
        <v>0</v>
      </c>
      <c r="E59" s="14">
        <v>0</v>
      </c>
      <c r="F59" s="14">
        <v>28.96</v>
      </c>
      <c r="G59" s="14">
        <v>0</v>
      </c>
      <c r="H59" s="41">
        <v>43090</v>
      </c>
      <c r="K59" s="14" t="s">
        <v>163</v>
      </c>
      <c r="L59" s="15">
        <v>171.25</v>
      </c>
      <c r="M59" s="15" t="str">
        <f t="shared" si="0"/>
        <v>YES</v>
      </c>
      <c r="N59" s="34"/>
    </row>
    <row r="60" spans="1:14" ht="15.75" x14ac:dyDescent="0.2">
      <c r="A60" s="14">
        <v>58</v>
      </c>
      <c r="B60" s="14" t="s">
        <v>94</v>
      </c>
      <c r="C60" s="14" t="s">
        <v>55</v>
      </c>
      <c r="D60" s="14">
        <v>0</v>
      </c>
      <c r="E60" s="14">
        <v>0</v>
      </c>
      <c r="F60" s="14">
        <v>27.32</v>
      </c>
      <c r="G60" s="14">
        <v>1.88</v>
      </c>
      <c r="H60" s="41">
        <v>43070</v>
      </c>
      <c r="K60" s="14" t="s">
        <v>165</v>
      </c>
      <c r="L60" s="15">
        <v>174.2</v>
      </c>
      <c r="M60" s="15" t="str">
        <f t="shared" si="0"/>
        <v>YES</v>
      </c>
      <c r="N60" s="34"/>
    </row>
    <row r="61" spans="1:14" ht="15.75" x14ac:dyDescent="0.2">
      <c r="A61" s="14">
        <v>59</v>
      </c>
      <c r="B61" s="14" t="s">
        <v>96</v>
      </c>
      <c r="C61" s="14" t="s">
        <v>97</v>
      </c>
      <c r="D61" s="14">
        <v>0</v>
      </c>
      <c r="E61" s="14">
        <v>0</v>
      </c>
      <c r="F61" s="14">
        <v>29.77</v>
      </c>
      <c r="G61" s="14">
        <v>0</v>
      </c>
      <c r="H61" s="41">
        <v>43079</v>
      </c>
      <c r="K61" s="14" t="s">
        <v>168</v>
      </c>
      <c r="L61" s="15">
        <v>177.51</v>
      </c>
      <c r="M61" s="15" t="str">
        <f t="shared" si="0"/>
        <v>YES</v>
      </c>
      <c r="N61" s="34"/>
    </row>
    <row r="62" spans="1:14" ht="15.75" x14ac:dyDescent="0.2">
      <c r="A62" s="14">
        <v>60</v>
      </c>
      <c r="B62" s="14" t="s">
        <v>96</v>
      </c>
      <c r="C62" s="14" t="s">
        <v>98</v>
      </c>
      <c r="D62" s="14">
        <v>0</v>
      </c>
      <c r="E62" s="14">
        <v>0</v>
      </c>
      <c r="F62" s="14">
        <v>30.21</v>
      </c>
      <c r="G62" s="14">
        <v>0</v>
      </c>
      <c r="H62" s="41">
        <v>43072</v>
      </c>
      <c r="K62" s="14" t="s">
        <v>170</v>
      </c>
      <c r="L62" s="15">
        <v>189.12</v>
      </c>
      <c r="M62" s="15" t="str">
        <f t="shared" si="0"/>
        <v>YES</v>
      </c>
      <c r="N62" s="34"/>
    </row>
    <row r="63" spans="1:14" ht="15.75" x14ac:dyDescent="0.2">
      <c r="A63" s="14">
        <v>61</v>
      </c>
      <c r="B63" s="14" t="s">
        <v>99</v>
      </c>
      <c r="C63" s="14" t="s">
        <v>100</v>
      </c>
      <c r="D63" s="14">
        <v>455.26</v>
      </c>
      <c r="E63" s="14">
        <v>0</v>
      </c>
      <c r="F63" s="14">
        <v>0</v>
      </c>
      <c r="G63" s="14">
        <v>0</v>
      </c>
      <c r="H63" s="41">
        <v>43076</v>
      </c>
      <c r="K63" s="14" t="s">
        <v>173</v>
      </c>
      <c r="L63" s="15">
        <v>197.13</v>
      </c>
      <c r="M63" s="15" t="str">
        <f t="shared" si="0"/>
        <v>YES</v>
      </c>
      <c r="N63" s="34"/>
    </row>
    <row r="64" spans="1:14" ht="15.75" x14ac:dyDescent="0.2">
      <c r="A64" s="14">
        <v>62</v>
      </c>
      <c r="B64" s="14" t="s">
        <v>99</v>
      </c>
      <c r="C64" s="14" t="s">
        <v>101</v>
      </c>
      <c r="D64" s="14">
        <v>0</v>
      </c>
      <c r="E64" s="14">
        <v>0</v>
      </c>
      <c r="F64" s="14">
        <v>31.02</v>
      </c>
      <c r="G64" s="14">
        <v>0</v>
      </c>
      <c r="H64" s="41">
        <v>43070</v>
      </c>
      <c r="K64" s="14" t="s">
        <v>175</v>
      </c>
      <c r="L64" s="15">
        <v>305.08</v>
      </c>
      <c r="M64" s="15" t="str">
        <f t="shared" si="0"/>
        <v>YES</v>
      </c>
      <c r="N64" s="34"/>
    </row>
    <row r="65" spans="1:14" ht="15.75" x14ac:dyDescent="0.2">
      <c r="A65" s="14">
        <v>63</v>
      </c>
      <c r="B65" s="14" t="s">
        <v>102</v>
      </c>
      <c r="C65" s="14" t="s">
        <v>103</v>
      </c>
      <c r="D65" s="14">
        <v>0</v>
      </c>
      <c r="E65" s="14">
        <v>0</v>
      </c>
      <c r="F65" s="14">
        <v>32.49</v>
      </c>
      <c r="G65" s="14">
        <v>0</v>
      </c>
      <c r="H65" s="41">
        <v>43090</v>
      </c>
      <c r="K65" s="14" t="s">
        <v>177</v>
      </c>
      <c r="L65" s="15">
        <v>205.93</v>
      </c>
      <c r="M65" s="15" t="str">
        <f t="shared" si="0"/>
        <v>YES</v>
      </c>
      <c r="N65" s="34"/>
    </row>
    <row r="66" spans="1:14" ht="15.75" x14ac:dyDescent="0.2">
      <c r="A66" s="14">
        <v>64</v>
      </c>
      <c r="B66" s="14" t="s">
        <v>102</v>
      </c>
      <c r="C66" s="14" t="s">
        <v>78</v>
      </c>
      <c r="D66" s="14">
        <v>32.9</v>
      </c>
      <c r="E66" s="14">
        <v>0</v>
      </c>
      <c r="F66" s="14">
        <v>0</v>
      </c>
      <c r="G66" s="14">
        <v>0</v>
      </c>
      <c r="H66" s="41">
        <v>43070</v>
      </c>
      <c r="K66" s="14" t="s">
        <v>179</v>
      </c>
      <c r="L66" s="15">
        <v>213.16000000000003</v>
      </c>
      <c r="M66" s="15" t="str">
        <f t="shared" si="0"/>
        <v>YES</v>
      </c>
      <c r="N66" s="34"/>
    </row>
    <row r="67" spans="1:14" ht="15.75" x14ac:dyDescent="0.2">
      <c r="A67" s="14">
        <v>65</v>
      </c>
      <c r="B67" s="14" t="s">
        <v>104</v>
      </c>
      <c r="C67" s="14" t="s">
        <v>44</v>
      </c>
      <c r="D67" s="14">
        <v>0</v>
      </c>
      <c r="E67" s="14">
        <v>0</v>
      </c>
      <c r="F67" s="14">
        <v>33.08</v>
      </c>
      <c r="G67" s="14">
        <v>0</v>
      </c>
      <c r="H67" s="41">
        <v>43070</v>
      </c>
      <c r="K67" s="14" t="s">
        <v>182</v>
      </c>
      <c r="L67" s="15">
        <v>223.17000000000002</v>
      </c>
      <c r="M67" s="15" t="str">
        <f t="shared" si="0"/>
        <v>YES</v>
      </c>
      <c r="N67" s="34"/>
    </row>
    <row r="68" spans="1:14" ht="15.75" x14ac:dyDescent="0.2">
      <c r="A68" s="14">
        <v>66</v>
      </c>
      <c r="B68" s="14" t="s">
        <v>104</v>
      </c>
      <c r="C68" s="14" t="s">
        <v>105</v>
      </c>
      <c r="D68" s="14">
        <v>0</v>
      </c>
      <c r="E68" s="14">
        <v>0</v>
      </c>
      <c r="F68" s="14">
        <v>34.119999999999997</v>
      </c>
      <c r="G68" s="14">
        <v>0</v>
      </c>
      <c r="H68" s="41">
        <v>43076</v>
      </c>
      <c r="K68" s="14" t="s">
        <v>183</v>
      </c>
      <c r="L68" s="15">
        <v>230.39</v>
      </c>
      <c r="M68" s="15" t="str">
        <f t="shared" ref="M68:M131" si="1">IF(L68&gt;100,"YES","No")</f>
        <v>YES</v>
      </c>
      <c r="N68" s="34"/>
    </row>
    <row r="69" spans="1:14" ht="15.75" x14ac:dyDescent="0.2">
      <c r="A69" s="14">
        <v>67</v>
      </c>
      <c r="B69" s="14" t="s">
        <v>106</v>
      </c>
      <c r="C69" s="14" t="s">
        <v>107</v>
      </c>
      <c r="D69" s="14">
        <v>0</v>
      </c>
      <c r="E69" s="14">
        <v>0</v>
      </c>
      <c r="F69" s="14">
        <v>35.22</v>
      </c>
      <c r="G69" s="14">
        <v>0</v>
      </c>
      <c r="H69" s="41">
        <v>43073</v>
      </c>
      <c r="K69" s="14" t="s">
        <v>185</v>
      </c>
      <c r="L69" s="15">
        <v>237.93</v>
      </c>
      <c r="M69" s="15" t="str">
        <f t="shared" si="1"/>
        <v>YES</v>
      </c>
      <c r="N69" s="34"/>
    </row>
    <row r="70" spans="1:14" ht="15.75" x14ac:dyDescent="0.2">
      <c r="A70" s="14">
        <v>68</v>
      </c>
      <c r="B70" s="14" t="s">
        <v>106</v>
      </c>
      <c r="C70" s="14" t="s">
        <v>44</v>
      </c>
      <c r="D70" s="14">
        <v>0</v>
      </c>
      <c r="E70" s="14">
        <v>35.299999999999997</v>
      </c>
      <c r="F70" s="14">
        <v>0</v>
      </c>
      <c r="G70" s="14">
        <v>0</v>
      </c>
      <c r="H70" s="41">
        <v>43070</v>
      </c>
      <c r="K70" s="14" t="s">
        <v>188</v>
      </c>
      <c r="L70" s="15">
        <v>241.89</v>
      </c>
      <c r="M70" s="15" t="str">
        <f t="shared" si="1"/>
        <v>YES</v>
      </c>
      <c r="N70" s="34"/>
    </row>
    <row r="71" spans="1:14" ht="15.75" x14ac:dyDescent="0.2">
      <c r="A71" s="14">
        <v>69</v>
      </c>
      <c r="B71" s="14" t="s">
        <v>108</v>
      </c>
      <c r="C71" s="14" t="s">
        <v>109</v>
      </c>
      <c r="D71" s="14">
        <v>0</v>
      </c>
      <c r="E71" s="14">
        <v>0</v>
      </c>
      <c r="F71" s="14">
        <v>36.97</v>
      </c>
      <c r="G71" s="14">
        <v>0</v>
      </c>
      <c r="H71" s="41">
        <v>43070</v>
      </c>
      <c r="K71" s="14" t="s">
        <v>191</v>
      </c>
      <c r="L71" s="15">
        <v>252.26</v>
      </c>
      <c r="M71" s="15" t="str">
        <f t="shared" si="1"/>
        <v>YES</v>
      </c>
      <c r="N71" s="34"/>
    </row>
    <row r="72" spans="1:14" ht="15.75" x14ac:dyDescent="0.2">
      <c r="A72" s="14">
        <v>70</v>
      </c>
      <c r="B72" s="14" t="s">
        <v>108</v>
      </c>
      <c r="C72" s="14" t="s">
        <v>110</v>
      </c>
      <c r="D72" s="14">
        <v>0</v>
      </c>
      <c r="E72" s="14">
        <v>0</v>
      </c>
      <c r="F72" s="14">
        <v>37.68</v>
      </c>
      <c r="G72" s="14">
        <v>0</v>
      </c>
      <c r="H72" s="41">
        <v>43081</v>
      </c>
      <c r="K72" s="14" t="s">
        <v>193</v>
      </c>
      <c r="L72" s="15">
        <v>262.09000000000003</v>
      </c>
      <c r="M72" s="15" t="str">
        <f t="shared" si="1"/>
        <v>YES</v>
      </c>
      <c r="N72" s="34"/>
    </row>
    <row r="73" spans="1:14" ht="15.75" x14ac:dyDescent="0.2">
      <c r="A73" s="14">
        <v>71</v>
      </c>
      <c r="B73" s="14" t="s">
        <v>111</v>
      </c>
      <c r="C73" s="14" t="s">
        <v>112</v>
      </c>
      <c r="D73" s="14">
        <v>0</v>
      </c>
      <c r="E73" s="14">
        <v>0</v>
      </c>
      <c r="F73" s="14">
        <v>38.29</v>
      </c>
      <c r="G73" s="14">
        <v>0</v>
      </c>
      <c r="H73" s="41">
        <v>43077</v>
      </c>
      <c r="K73" s="14" t="s">
        <v>194</v>
      </c>
      <c r="L73" s="15">
        <v>269.28000000000003</v>
      </c>
      <c r="M73" s="15" t="str">
        <f t="shared" si="1"/>
        <v>YES</v>
      </c>
      <c r="N73" s="34"/>
    </row>
    <row r="74" spans="1:14" ht="15.75" x14ac:dyDescent="0.2">
      <c r="A74" s="14">
        <v>72</v>
      </c>
      <c r="B74" s="14" t="s">
        <v>111</v>
      </c>
      <c r="C74" s="14" t="s">
        <v>113</v>
      </c>
      <c r="D74" s="14">
        <v>0</v>
      </c>
      <c r="E74" s="14">
        <v>39.700000000000003</v>
      </c>
      <c r="F74" s="14">
        <v>0</v>
      </c>
      <c r="G74" s="14">
        <v>0</v>
      </c>
      <c r="H74" s="41">
        <v>43085</v>
      </c>
      <c r="K74" s="14" t="s">
        <v>196</v>
      </c>
      <c r="L74" s="15">
        <v>277.27999999999997</v>
      </c>
      <c r="M74" s="15" t="str">
        <f t="shared" si="1"/>
        <v>YES</v>
      </c>
      <c r="N74" s="34"/>
    </row>
    <row r="75" spans="1:14" ht="15.75" x14ac:dyDescent="0.2">
      <c r="A75" s="14">
        <v>73</v>
      </c>
      <c r="B75" s="14" t="s">
        <v>114</v>
      </c>
      <c r="C75" s="14" t="s">
        <v>68</v>
      </c>
      <c r="D75" s="14">
        <v>0</v>
      </c>
      <c r="E75" s="14">
        <v>0</v>
      </c>
      <c r="F75" s="14">
        <v>41.7</v>
      </c>
      <c r="G75" s="14">
        <v>0</v>
      </c>
      <c r="H75" s="41">
        <v>43090</v>
      </c>
      <c r="K75" s="14" t="s">
        <v>197</v>
      </c>
      <c r="L75" s="15">
        <v>281.57</v>
      </c>
      <c r="M75" s="15" t="str">
        <f t="shared" si="1"/>
        <v>YES</v>
      </c>
      <c r="N75" s="34"/>
    </row>
    <row r="76" spans="1:14" ht="15.75" x14ac:dyDescent="0.2">
      <c r="A76" s="14">
        <v>74</v>
      </c>
      <c r="B76" s="14" t="s">
        <v>114</v>
      </c>
      <c r="C76" s="14" t="s">
        <v>55</v>
      </c>
      <c r="D76" s="14">
        <v>0</v>
      </c>
      <c r="E76" s="14">
        <v>0</v>
      </c>
      <c r="F76" s="14">
        <v>41.51</v>
      </c>
      <c r="G76" s="14">
        <v>0</v>
      </c>
      <c r="H76" s="41">
        <v>43070</v>
      </c>
      <c r="K76" s="14" t="s">
        <v>198</v>
      </c>
      <c r="L76" s="15">
        <v>289.73</v>
      </c>
      <c r="M76" s="15" t="str">
        <f t="shared" si="1"/>
        <v>YES</v>
      </c>
      <c r="N76" s="34"/>
    </row>
    <row r="77" spans="1:14" ht="15.75" x14ac:dyDescent="0.2">
      <c r="A77" s="14">
        <v>75</v>
      </c>
      <c r="B77" s="14" t="s">
        <v>115</v>
      </c>
      <c r="C77" s="14" t="s">
        <v>116</v>
      </c>
      <c r="D77" s="14">
        <v>0</v>
      </c>
      <c r="E77" s="14">
        <v>0</v>
      </c>
      <c r="F77" s="14">
        <v>46.48</v>
      </c>
      <c r="G77" s="14">
        <v>0</v>
      </c>
      <c r="H77" s="41">
        <v>43070</v>
      </c>
      <c r="K77" s="14" t="s">
        <v>200</v>
      </c>
      <c r="L77" s="15">
        <v>293.82</v>
      </c>
      <c r="M77" s="15" t="str">
        <f t="shared" si="1"/>
        <v>YES</v>
      </c>
      <c r="N77" s="34"/>
    </row>
    <row r="78" spans="1:14" ht="15.75" x14ac:dyDescent="0.2">
      <c r="A78" s="14">
        <v>76</v>
      </c>
      <c r="B78" s="14" t="s">
        <v>115</v>
      </c>
      <c r="C78" s="14" t="s">
        <v>117</v>
      </c>
      <c r="D78" s="14">
        <v>0</v>
      </c>
      <c r="E78" s="14">
        <v>0</v>
      </c>
      <c r="F78" s="14">
        <v>47.58</v>
      </c>
      <c r="G78" s="14">
        <v>0</v>
      </c>
      <c r="H78" s="41">
        <v>43096</v>
      </c>
      <c r="K78" s="14" t="s">
        <v>202</v>
      </c>
      <c r="L78" s="15">
        <v>313.53999999999996</v>
      </c>
      <c r="M78" s="15" t="str">
        <f t="shared" si="1"/>
        <v>YES</v>
      </c>
      <c r="N78" s="34"/>
    </row>
    <row r="79" spans="1:14" ht="15.75" x14ac:dyDescent="0.2">
      <c r="A79" s="14">
        <v>77</v>
      </c>
      <c r="B79" s="14" t="s">
        <v>118</v>
      </c>
      <c r="C79" s="14" t="s">
        <v>119</v>
      </c>
      <c r="D79" s="14">
        <v>0</v>
      </c>
      <c r="E79" s="14">
        <v>0</v>
      </c>
      <c r="F79" s="14">
        <v>34.92</v>
      </c>
      <c r="G79" s="14">
        <v>13.16</v>
      </c>
      <c r="H79" s="41">
        <v>43073</v>
      </c>
      <c r="K79" s="14" t="s">
        <v>205</v>
      </c>
      <c r="L79" s="15">
        <v>322.62</v>
      </c>
      <c r="M79" s="15" t="str">
        <f t="shared" si="1"/>
        <v>YES</v>
      </c>
      <c r="N79" s="34"/>
    </row>
    <row r="80" spans="1:14" ht="15.75" x14ac:dyDescent="0.2">
      <c r="A80" s="14">
        <v>78</v>
      </c>
      <c r="B80" s="14" t="s">
        <v>118</v>
      </c>
      <c r="C80" s="14" t="s">
        <v>120</v>
      </c>
      <c r="D80" s="14">
        <v>0</v>
      </c>
      <c r="E80" s="14">
        <v>2.5299999999999998</v>
      </c>
      <c r="F80" s="14">
        <v>25.41</v>
      </c>
      <c r="G80" s="14">
        <v>20.86</v>
      </c>
      <c r="H80" s="41">
        <v>43070</v>
      </c>
      <c r="K80" s="14" t="s">
        <v>206</v>
      </c>
      <c r="L80" s="15">
        <v>327.01</v>
      </c>
      <c r="M80" s="15" t="str">
        <f t="shared" si="1"/>
        <v>YES</v>
      </c>
      <c r="N80" s="34"/>
    </row>
    <row r="81" spans="1:14" ht="15.75" x14ac:dyDescent="0.2">
      <c r="A81" s="14">
        <v>79</v>
      </c>
      <c r="B81" s="14" t="s">
        <v>121</v>
      </c>
      <c r="C81" s="14" t="s">
        <v>49</v>
      </c>
      <c r="D81" s="14">
        <v>0</v>
      </c>
      <c r="E81" s="14">
        <v>0</v>
      </c>
      <c r="F81" s="14">
        <v>50.25</v>
      </c>
      <c r="G81" s="14">
        <v>0</v>
      </c>
      <c r="H81" s="41">
        <v>43070</v>
      </c>
      <c r="K81" s="14" t="s">
        <v>208</v>
      </c>
      <c r="L81" s="15">
        <v>333.93</v>
      </c>
      <c r="M81" s="15" t="str">
        <f t="shared" si="1"/>
        <v>YES</v>
      </c>
      <c r="N81" s="34"/>
    </row>
    <row r="82" spans="1:14" ht="15.75" x14ac:dyDescent="0.2">
      <c r="A82" s="14">
        <v>80</v>
      </c>
      <c r="B82" s="14" t="s">
        <v>121</v>
      </c>
      <c r="C82" s="14" t="s">
        <v>122</v>
      </c>
      <c r="D82" s="14">
        <v>0</v>
      </c>
      <c r="E82" s="14">
        <v>0</v>
      </c>
      <c r="F82" s="14">
        <v>50.56</v>
      </c>
      <c r="G82" s="14">
        <v>0</v>
      </c>
      <c r="H82" s="41">
        <v>43082</v>
      </c>
      <c r="K82" s="14" t="s">
        <v>210</v>
      </c>
      <c r="L82" s="15">
        <v>342.22</v>
      </c>
      <c r="M82" s="15" t="str">
        <f t="shared" si="1"/>
        <v>YES</v>
      </c>
      <c r="N82" s="34"/>
    </row>
    <row r="83" spans="1:14" ht="15.75" x14ac:dyDescent="0.2">
      <c r="A83" s="14">
        <v>81</v>
      </c>
      <c r="B83" s="14" t="s">
        <v>123</v>
      </c>
      <c r="C83" s="14" t="s">
        <v>49</v>
      </c>
      <c r="D83" s="14">
        <v>0</v>
      </c>
      <c r="E83" s="14">
        <v>0</v>
      </c>
      <c r="F83" s="14">
        <v>51.46</v>
      </c>
      <c r="G83" s="14">
        <v>0</v>
      </c>
      <c r="H83" s="41">
        <v>43070</v>
      </c>
      <c r="K83" s="14" t="s">
        <v>212</v>
      </c>
      <c r="L83" s="15">
        <v>348.56</v>
      </c>
      <c r="M83" s="15" t="str">
        <f t="shared" si="1"/>
        <v>YES</v>
      </c>
      <c r="N83" s="34"/>
    </row>
    <row r="84" spans="1:14" ht="15.75" x14ac:dyDescent="0.2">
      <c r="A84" s="14">
        <v>82</v>
      </c>
      <c r="B84" s="14" t="s">
        <v>123</v>
      </c>
      <c r="C84" s="14" t="s">
        <v>124</v>
      </c>
      <c r="D84" s="14">
        <v>0</v>
      </c>
      <c r="E84" s="14">
        <v>0</v>
      </c>
      <c r="F84" s="14">
        <v>53.82</v>
      </c>
      <c r="G84" s="14">
        <v>0</v>
      </c>
      <c r="H84" s="41">
        <v>43084</v>
      </c>
      <c r="K84" s="14" t="s">
        <v>214</v>
      </c>
      <c r="L84" s="15">
        <v>357.12</v>
      </c>
      <c r="M84" s="15" t="str">
        <f t="shared" si="1"/>
        <v>YES</v>
      </c>
      <c r="N84" s="34"/>
    </row>
    <row r="85" spans="1:14" ht="15.75" x14ac:dyDescent="0.2">
      <c r="A85" s="14">
        <v>83</v>
      </c>
      <c r="B85" s="14" t="s">
        <v>125</v>
      </c>
      <c r="C85" s="14" t="s">
        <v>126</v>
      </c>
      <c r="D85" s="14">
        <v>0</v>
      </c>
      <c r="E85" s="14">
        <v>0</v>
      </c>
      <c r="F85" s="14">
        <v>53.75</v>
      </c>
      <c r="G85" s="14">
        <v>0</v>
      </c>
      <c r="H85" s="41">
        <v>43076</v>
      </c>
      <c r="K85" s="14" t="s">
        <v>216</v>
      </c>
      <c r="L85" s="15">
        <v>369.87</v>
      </c>
      <c r="M85" s="15" t="str">
        <f t="shared" si="1"/>
        <v>YES</v>
      </c>
      <c r="N85" s="34"/>
    </row>
    <row r="86" spans="1:14" ht="15.75" x14ac:dyDescent="0.2">
      <c r="A86" s="14">
        <v>84</v>
      </c>
      <c r="B86" s="14" t="s">
        <v>125</v>
      </c>
      <c r="C86" s="14" t="s">
        <v>38</v>
      </c>
      <c r="D86" s="14">
        <v>0</v>
      </c>
      <c r="E86" s="14">
        <v>3.51</v>
      </c>
      <c r="F86" s="14">
        <v>50.67</v>
      </c>
      <c r="G86" s="14">
        <v>0</v>
      </c>
      <c r="H86" s="41">
        <v>43070</v>
      </c>
      <c r="K86" s="14" t="s">
        <v>218</v>
      </c>
      <c r="L86" s="15">
        <v>380.06</v>
      </c>
      <c r="M86" s="15" t="str">
        <f t="shared" si="1"/>
        <v>YES</v>
      </c>
      <c r="N86" s="34"/>
    </row>
    <row r="87" spans="1:14" ht="15.75" x14ac:dyDescent="0.2">
      <c r="A87" s="14">
        <v>85</v>
      </c>
      <c r="B87" s="14" t="s">
        <v>127</v>
      </c>
      <c r="C87" s="14" t="s">
        <v>128</v>
      </c>
      <c r="D87" s="14">
        <v>0</v>
      </c>
      <c r="E87" s="14">
        <v>0</v>
      </c>
      <c r="F87" s="14">
        <v>48.35</v>
      </c>
      <c r="G87" s="14">
        <v>5.91</v>
      </c>
      <c r="H87" s="41">
        <v>43074</v>
      </c>
      <c r="K87" s="14" t="s">
        <v>219</v>
      </c>
      <c r="L87" s="15">
        <v>385.41999999999996</v>
      </c>
      <c r="M87" s="15" t="str">
        <f t="shared" si="1"/>
        <v>YES</v>
      </c>
      <c r="N87" s="34"/>
    </row>
    <row r="88" spans="1:14" ht="15.75" x14ac:dyDescent="0.2">
      <c r="A88" s="14">
        <v>86</v>
      </c>
      <c r="B88" s="14" t="s">
        <v>127</v>
      </c>
      <c r="C88" s="14" t="s">
        <v>129</v>
      </c>
      <c r="D88" s="14">
        <v>0</v>
      </c>
      <c r="E88" s="14">
        <v>0</v>
      </c>
      <c r="F88" s="14">
        <v>54.79</v>
      </c>
      <c r="G88" s="14">
        <v>0</v>
      </c>
      <c r="H88" s="41">
        <v>43089</v>
      </c>
      <c r="K88" s="14" t="s">
        <v>221</v>
      </c>
      <c r="L88" s="15">
        <v>393.42</v>
      </c>
      <c r="M88" s="15" t="str">
        <f t="shared" si="1"/>
        <v>YES</v>
      </c>
      <c r="N88" s="34"/>
    </row>
    <row r="89" spans="1:14" ht="15.75" x14ac:dyDescent="0.2">
      <c r="A89" s="14">
        <v>87</v>
      </c>
      <c r="B89" s="14" t="s">
        <v>130</v>
      </c>
      <c r="C89" s="14" t="s">
        <v>78</v>
      </c>
      <c r="D89" s="14">
        <v>0</v>
      </c>
      <c r="E89" s="14">
        <v>0</v>
      </c>
      <c r="F89" s="14">
        <v>54.66</v>
      </c>
      <c r="G89" s="14">
        <v>0</v>
      </c>
      <c r="H89" s="41">
        <v>43070</v>
      </c>
      <c r="K89" s="14" t="s">
        <v>223</v>
      </c>
      <c r="L89" s="15">
        <v>423.37</v>
      </c>
      <c r="M89" s="15" t="str">
        <f t="shared" si="1"/>
        <v>YES</v>
      </c>
      <c r="N89" s="34"/>
    </row>
    <row r="90" spans="1:14" ht="15.75" x14ac:dyDescent="0.2">
      <c r="A90" s="14">
        <v>88</v>
      </c>
      <c r="B90" s="14" t="s">
        <v>130</v>
      </c>
      <c r="C90" s="14" t="s">
        <v>116</v>
      </c>
      <c r="D90" s="14">
        <v>0</v>
      </c>
      <c r="E90" s="14">
        <v>0</v>
      </c>
      <c r="F90" s="14">
        <v>55.91</v>
      </c>
      <c r="G90" s="14">
        <v>0</v>
      </c>
      <c r="H90" s="41">
        <v>43070</v>
      </c>
      <c r="K90" s="14" t="s">
        <v>225</v>
      </c>
      <c r="L90" s="15">
        <v>433.05</v>
      </c>
      <c r="M90" s="15" t="str">
        <f t="shared" si="1"/>
        <v>YES</v>
      </c>
      <c r="N90" s="34"/>
    </row>
    <row r="91" spans="1:14" ht="15.75" x14ac:dyDescent="0.2">
      <c r="A91" s="14">
        <v>89</v>
      </c>
      <c r="B91" s="14" t="s">
        <v>131</v>
      </c>
      <c r="C91" s="14" t="s">
        <v>132</v>
      </c>
      <c r="D91" s="14">
        <v>0</v>
      </c>
      <c r="E91" s="14">
        <v>0</v>
      </c>
      <c r="F91" s="14">
        <v>56.03</v>
      </c>
      <c r="G91" s="14">
        <v>0</v>
      </c>
      <c r="H91" s="41">
        <v>43076</v>
      </c>
      <c r="K91" s="14" t="s">
        <v>227</v>
      </c>
      <c r="L91" s="15">
        <v>463.99999999999994</v>
      </c>
      <c r="M91" s="15" t="str">
        <f t="shared" si="1"/>
        <v>YES</v>
      </c>
      <c r="N91" s="34"/>
    </row>
    <row r="92" spans="1:14" ht="15.75" x14ac:dyDescent="0.2">
      <c r="A92" s="14">
        <v>90</v>
      </c>
      <c r="B92" s="14" t="s">
        <v>131</v>
      </c>
      <c r="C92" s="14" t="s">
        <v>58</v>
      </c>
      <c r="D92" s="14">
        <v>0</v>
      </c>
      <c r="E92" s="14">
        <v>0</v>
      </c>
      <c r="F92" s="14">
        <v>56.24</v>
      </c>
      <c r="G92" s="14">
        <v>0</v>
      </c>
      <c r="H92" s="41">
        <v>43070</v>
      </c>
      <c r="K92" s="14" t="s">
        <v>230</v>
      </c>
      <c r="L92" s="15">
        <v>474.87</v>
      </c>
      <c r="M92" s="15" t="str">
        <f t="shared" si="1"/>
        <v>YES</v>
      </c>
      <c r="N92" s="34"/>
    </row>
    <row r="93" spans="1:14" ht="15.75" x14ac:dyDescent="0.2">
      <c r="A93" s="14">
        <v>91</v>
      </c>
      <c r="B93" s="14" t="s">
        <v>133</v>
      </c>
      <c r="C93" s="14" t="s">
        <v>134</v>
      </c>
      <c r="D93" s="14">
        <v>0</v>
      </c>
      <c r="E93" s="14">
        <v>0</v>
      </c>
      <c r="F93" s="14">
        <v>56.67</v>
      </c>
      <c r="G93" s="14">
        <v>1.55</v>
      </c>
      <c r="H93" s="41">
        <v>43074</v>
      </c>
      <c r="K93" s="14" t="s">
        <v>232</v>
      </c>
      <c r="L93" s="15">
        <v>486.24</v>
      </c>
      <c r="M93" s="15" t="str">
        <f t="shared" si="1"/>
        <v>YES</v>
      </c>
      <c r="N93" s="34"/>
    </row>
    <row r="94" spans="1:14" ht="15.75" x14ac:dyDescent="0.2">
      <c r="A94" s="14">
        <v>92</v>
      </c>
      <c r="B94" s="14" t="s">
        <v>133</v>
      </c>
      <c r="C94" s="14" t="s">
        <v>135</v>
      </c>
      <c r="D94" s="14">
        <v>58.95</v>
      </c>
      <c r="E94" s="14">
        <v>0</v>
      </c>
      <c r="F94" s="14">
        <v>0</v>
      </c>
      <c r="G94" s="14">
        <v>0</v>
      </c>
      <c r="H94" s="41">
        <v>43089</v>
      </c>
      <c r="K94" s="14" t="s">
        <v>233</v>
      </c>
      <c r="L94" s="15">
        <v>491.88</v>
      </c>
      <c r="M94" s="15" t="str">
        <f t="shared" si="1"/>
        <v>YES</v>
      </c>
      <c r="N94" s="34"/>
    </row>
    <row r="95" spans="1:14" ht="15.75" x14ac:dyDescent="0.2">
      <c r="A95" s="14">
        <v>93</v>
      </c>
      <c r="B95" s="14" t="s">
        <v>136</v>
      </c>
      <c r="C95" s="14" t="s">
        <v>120</v>
      </c>
      <c r="D95" s="14">
        <v>0</v>
      </c>
      <c r="E95" s="14">
        <v>58.88</v>
      </c>
      <c r="F95" s="14">
        <v>0</v>
      </c>
      <c r="G95" s="14">
        <v>0</v>
      </c>
      <c r="H95" s="41">
        <v>43070</v>
      </c>
      <c r="K95" s="14" t="s">
        <v>234</v>
      </c>
      <c r="L95" s="15">
        <v>501.06</v>
      </c>
      <c r="M95" s="15" t="str">
        <f t="shared" si="1"/>
        <v>YES</v>
      </c>
      <c r="N95" s="34"/>
    </row>
    <row r="96" spans="1:14" ht="15.75" x14ac:dyDescent="0.2">
      <c r="A96" s="14">
        <v>94</v>
      </c>
      <c r="B96" s="14" t="s">
        <v>136</v>
      </c>
      <c r="C96" s="14" t="s">
        <v>137</v>
      </c>
      <c r="D96" s="14">
        <v>0</v>
      </c>
      <c r="E96" s="14">
        <v>0</v>
      </c>
      <c r="F96" s="14">
        <v>59.19</v>
      </c>
      <c r="G96" s="14">
        <v>0</v>
      </c>
      <c r="H96" s="41">
        <v>43070</v>
      </c>
      <c r="K96" s="14" t="s">
        <v>235</v>
      </c>
      <c r="L96" s="15">
        <v>531.05999999999995</v>
      </c>
      <c r="M96" s="15" t="str">
        <f t="shared" si="1"/>
        <v>YES</v>
      </c>
      <c r="N96" s="34"/>
    </row>
    <row r="97" spans="1:14" ht="15.75" x14ac:dyDescent="0.2">
      <c r="A97" s="14">
        <v>95</v>
      </c>
      <c r="B97" s="14" t="s">
        <v>138</v>
      </c>
      <c r="C97" s="14" t="s">
        <v>73</v>
      </c>
      <c r="D97" s="14">
        <v>0</v>
      </c>
      <c r="E97" s="14">
        <v>0</v>
      </c>
      <c r="F97" s="14">
        <v>60.6</v>
      </c>
      <c r="G97" s="14">
        <v>0</v>
      </c>
      <c r="H97" s="41">
        <v>43097</v>
      </c>
      <c r="K97" s="14" t="s">
        <v>237</v>
      </c>
      <c r="L97" s="15">
        <v>539.48</v>
      </c>
      <c r="M97" s="15" t="str">
        <f t="shared" si="1"/>
        <v>YES</v>
      </c>
      <c r="N97" s="34"/>
    </row>
    <row r="98" spans="1:14" ht="15.75" x14ac:dyDescent="0.2">
      <c r="A98" s="14">
        <v>96</v>
      </c>
      <c r="B98" s="14" t="s">
        <v>138</v>
      </c>
      <c r="C98" s="14" t="s">
        <v>58</v>
      </c>
      <c r="D98" s="14">
        <v>0</v>
      </c>
      <c r="E98" s="14">
        <v>0</v>
      </c>
      <c r="F98" s="14">
        <v>60.39</v>
      </c>
      <c r="G98" s="14">
        <v>0</v>
      </c>
      <c r="H98" s="41">
        <v>43070</v>
      </c>
      <c r="K98" s="14" t="s">
        <v>238</v>
      </c>
      <c r="L98" s="15">
        <v>545.84</v>
      </c>
      <c r="M98" s="15" t="str">
        <f t="shared" si="1"/>
        <v>YES</v>
      </c>
      <c r="N98" s="34"/>
    </row>
    <row r="99" spans="1:14" ht="15.75" x14ac:dyDescent="0.2">
      <c r="A99" s="14">
        <v>97</v>
      </c>
      <c r="B99" s="14" t="s">
        <v>139</v>
      </c>
      <c r="C99" s="14" t="s">
        <v>109</v>
      </c>
      <c r="D99" s="14">
        <v>0</v>
      </c>
      <c r="E99" s="14">
        <v>0</v>
      </c>
      <c r="F99" s="14">
        <v>61.13</v>
      </c>
      <c r="G99" s="14">
        <v>0</v>
      </c>
      <c r="H99" s="41">
        <v>43070</v>
      </c>
      <c r="K99" s="14" t="s">
        <v>240</v>
      </c>
      <c r="L99" s="15">
        <v>557.25</v>
      </c>
      <c r="M99" s="15" t="str">
        <f t="shared" si="1"/>
        <v>YES</v>
      </c>
      <c r="N99" s="34"/>
    </row>
    <row r="100" spans="1:14" ht="15.75" x14ac:dyDescent="0.2">
      <c r="A100" s="14">
        <v>98</v>
      </c>
      <c r="B100" s="14" t="s">
        <v>139</v>
      </c>
      <c r="C100" s="14" t="s">
        <v>107</v>
      </c>
      <c r="D100" s="14">
        <v>0</v>
      </c>
      <c r="E100" s="14">
        <v>0</v>
      </c>
      <c r="F100" s="14">
        <v>62.87</v>
      </c>
      <c r="G100" s="14">
        <v>0</v>
      </c>
      <c r="H100" s="41">
        <v>43073</v>
      </c>
      <c r="K100" s="14" t="s">
        <v>241</v>
      </c>
      <c r="L100" s="15">
        <v>356.98</v>
      </c>
      <c r="M100" s="15" t="str">
        <f t="shared" si="1"/>
        <v>YES</v>
      </c>
      <c r="N100" s="34"/>
    </row>
    <row r="101" spans="1:14" ht="15.75" x14ac:dyDescent="0.2">
      <c r="A101" s="14">
        <v>99</v>
      </c>
      <c r="B101" s="14" t="s">
        <v>140</v>
      </c>
      <c r="C101" s="14" t="s">
        <v>141</v>
      </c>
      <c r="D101" s="14">
        <v>0</v>
      </c>
      <c r="E101" s="14">
        <v>0</v>
      </c>
      <c r="F101" s="14">
        <v>65.06</v>
      </c>
      <c r="G101" s="14">
        <v>0</v>
      </c>
      <c r="H101" s="41">
        <v>43073</v>
      </c>
      <c r="K101" s="14" t="s">
        <v>243</v>
      </c>
      <c r="L101" s="15">
        <v>568.26</v>
      </c>
      <c r="M101" s="15" t="str">
        <f t="shared" si="1"/>
        <v>YES</v>
      </c>
      <c r="N101" s="34"/>
    </row>
    <row r="102" spans="1:14" ht="15.75" x14ac:dyDescent="0.2">
      <c r="A102" s="14">
        <v>100</v>
      </c>
      <c r="B102" s="14" t="s">
        <v>140</v>
      </c>
      <c r="C102" s="14" t="s">
        <v>142</v>
      </c>
      <c r="D102" s="14">
        <v>0</v>
      </c>
      <c r="E102" s="14">
        <v>0</v>
      </c>
      <c r="F102" s="14">
        <v>65.52</v>
      </c>
      <c r="G102" s="14">
        <v>0</v>
      </c>
      <c r="H102" s="41">
        <v>43075</v>
      </c>
      <c r="K102" s="14" t="s">
        <v>245</v>
      </c>
      <c r="L102" s="15">
        <v>585.95000000000005</v>
      </c>
      <c r="M102" s="15" t="str">
        <f t="shared" si="1"/>
        <v>YES</v>
      </c>
      <c r="N102" s="34"/>
    </row>
    <row r="103" spans="1:14" ht="15.75" x14ac:dyDescent="0.2">
      <c r="A103" s="14">
        <v>101</v>
      </c>
      <c r="B103" s="14" t="s">
        <v>143</v>
      </c>
      <c r="C103" s="14" t="s">
        <v>109</v>
      </c>
      <c r="D103" s="14">
        <v>0</v>
      </c>
      <c r="E103" s="14">
        <v>0</v>
      </c>
      <c r="F103" s="14">
        <v>65.510000000000005</v>
      </c>
      <c r="G103" s="14">
        <v>0</v>
      </c>
      <c r="H103" s="41">
        <v>43070</v>
      </c>
      <c r="K103" s="14" t="s">
        <v>248</v>
      </c>
      <c r="L103" s="15">
        <v>608.25</v>
      </c>
      <c r="M103" s="15" t="str">
        <f t="shared" si="1"/>
        <v>YES</v>
      </c>
      <c r="N103" s="34"/>
    </row>
    <row r="104" spans="1:14" ht="15.75" x14ac:dyDescent="0.2">
      <c r="A104" s="14">
        <v>102</v>
      </c>
      <c r="B104" s="14" t="s">
        <v>143</v>
      </c>
      <c r="C104" s="14" t="s">
        <v>144</v>
      </c>
      <c r="D104" s="14">
        <v>0</v>
      </c>
      <c r="E104" s="14">
        <v>0</v>
      </c>
      <c r="F104" s="14">
        <v>66.78</v>
      </c>
      <c r="G104" s="14">
        <v>0</v>
      </c>
      <c r="H104" s="41">
        <v>43084</v>
      </c>
      <c r="K104" s="14" t="s">
        <v>249</v>
      </c>
      <c r="L104" s="15">
        <v>379.01</v>
      </c>
      <c r="M104" s="15" t="str">
        <f t="shared" si="1"/>
        <v>YES</v>
      </c>
      <c r="N104" s="34"/>
    </row>
    <row r="105" spans="1:14" ht="15.75" x14ac:dyDescent="0.2">
      <c r="A105" s="14">
        <v>103</v>
      </c>
      <c r="B105" s="14" t="s">
        <v>145</v>
      </c>
      <c r="C105" s="14" t="s">
        <v>146</v>
      </c>
      <c r="D105" s="14">
        <v>0</v>
      </c>
      <c r="E105" s="14">
        <v>0</v>
      </c>
      <c r="F105" s="14">
        <v>69.39</v>
      </c>
      <c r="G105" s="14">
        <v>0</v>
      </c>
      <c r="H105" s="41">
        <v>43070</v>
      </c>
      <c r="K105" s="14" t="s">
        <v>252</v>
      </c>
      <c r="L105" s="15">
        <v>622.72</v>
      </c>
      <c r="M105" s="15" t="str">
        <f t="shared" si="1"/>
        <v>YES</v>
      </c>
      <c r="N105" s="34"/>
    </row>
    <row r="106" spans="1:14" ht="15.75" x14ac:dyDescent="0.2">
      <c r="A106" s="14">
        <v>104</v>
      </c>
      <c r="B106" s="14" t="s">
        <v>145</v>
      </c>
      <c r="C106" s="14" t="s">
        <v>147</v>
      </c>
      <c r="D106" s="14">
        <v>0</v>
      </c>
      <c r="E106" s="14">
        <v>0</v>
      </c>
      <c r="F106" s="14">
        <v>70.56</v>
      </c>
      <c r="G106" s="14">
        <v>0</v>
      </c>
      <c r="H106" s="41">
        <v>43079</v>
      </c>
      <c r="K106" s="14" t="s">
        <v>254</v>
      </c>
      <c r="L106" s="15">
        <v>375.49</v>
      </c>
      <c r="M106" s="15" t="str">
        <f t="shared" si="1"/>
        <v>YES</v>
      </c>
      <c r="N106" s="34"/>
    </row>
    <row r="107" spans="1:14" ht="15.75" x14ac:dyDescent="0.2">
      <c r="A107" s="14">
        <v>105</v>
      </c>
      <c r="B107" s="14" t="s">
        <v>148</v>
      </c>
      <c r="C107" s="14" t="s">
        <v>149</v>
      </c>
      <c r="D107" s="14">
        <v>0</v>
      </c>
      <c r="E107" s="14">
        <v>0</v>
      </c>
      <c r="F107" s="14">
        <v>21.35</v>
      </c>
      <c r="G107" s="14">
        <v>49.68</v>
      </c>
      <c r="H107" s="41">
        <v>43070</v>
      </c>
      <c r="K107" s="14" t="s">
        <v>257</v>
      </c>
      <c r="L107" s="15">
        <v>374.46</v>
      </c>
      <c r="M107" s="15" t="str">
        <f t="shared" si="1"/>
        <v>YES</v>
      </c>
      <c r="N107" s="34"/>
    </row>
    <row r="108" spans="1:14" ht="15.75" x14ac:dyDescent="0.2">
      <c r="A108" s="14">
        <v>106</v>
      </c>
      <c r="B108" s="14" t="s">
        <v>148</v>
      </c>
      <c r="C108" s="14" t="s">
        <v>116</v>
      </c>
      <c r="D108" s="14">
        <v>0</v>
      </c>
      <c r="E108" s="14">
        <v>0</v>
      </c>
      <c r="F108" s="14">
        <v>71.14</v>
      </c>
      <c r="G108" s="14">
        <v>0</v>
      </c>
      <c r="H108" s="41">
        <v>43070</v>
      </c>
      <c r="K108" s="14" t="s">
        <v>260</v>
      </c>
      <c r="L108" s="15">
        <v>2968.55</v>
      </c>
      <c r="M108" s="15" t="str">
        <f t="shared" si="1"/>
        <v>YES</v>
      </c>
      <c r="N108" s="34"/>
    </row>
    <row r="109" spans="1:14" ht="15.75" x14ac:dyDescent="0.2">
      <c r="A109" s="14">
        <v>107</v>
      </c>
      <c r="B109" s="14" t="s">
        <v>150</v>
      </c>
      <c r="C109" s="14" t="s">
        <v>55</v>
      </c>
      <c r="D109" s="14">
        <v>0</v>
      </c>
      <c r="E109" s="14">
        <v>0</v>
      </c>
      <c r="F109" s="14">
        <v>72.489999999999995</v>
      </c>
      <c r="G109" s="14">
        <v>0</v>
      </c>
      <c r="H109" s="41">
        <v>43070</v>
      </c>
      <c r="K109" s="14" t="s">
        <v>266</v>
      </c>
      <c r="L109" s="15">
        <v>330.83</v>
      </c>
      <c r="M109" s="15" t="str">
        <f t="shared" si="1"/>
        <v>YES</v>
      </c>
      <c r="N109" s="34"/>
    </row>
    <row r="110" spans="1:14" ht="15.75" x14ac:dyDescent="0.2">
      <c r="A110" s="14">
        <v>108</v>
      </c>
      <c r="B110" s="14" t="s">
        <v>150</v>
      </c>
      <c r="C110" s="14" t="s">
        <v>55</v>
      </c>
      <c r="D110" s="14">
        <v>0</v>
      </c>
      <c r="E110" s="14">
        <v>0</v>
      </c>
      <c r="F110" s="14">
        <v>73.27</v>
      </c>
      <c r="G110" s="14">
        <v>0</v>
      </c>
      <c r="H110" s="41">
        <v>43070</v>
      </c>
      <c r="K110" s="14" t="s">
        <v>268</v>
      </c>
      <c r="L110" s="15">
        <v>673.86</v>
      </c>
      <c r="M110" s="15" t="str">
        <f t="shared" si="1"/>
        <v>YES</v>
      </c>
      <c r="N110" s="34"/>
    </row>
    <row r="111" spans="1:14" ht="15.75" x14ac:dyDescent="0.2">
      <c r="A111" s="14">
        <v>109</v>
      </c>
      <c r="B111" s="14" t="s">
        <v>151</v>
      </c>
      <c r="C111" s="14" t="s">
        <v>55</v>
      </c>
      <c r="D111" s="14">
        <v>0</v>
      </c>
      <c r="E111" s="14">
        <v>0</v>
      </c>
      <c r="F111" s="14">
        <v>73.53</v>
      </c>
      <c r="G111" s="14">
        <v>0</v>
      </c>
      <c r="H111" s="41">
        <v>43070</v>
      </c>
      <c r="K111" s="14" t="s">
        <v>269</v>
      </c>
      <c r="L111" s="15">
        <v>684.39</v>
      </c>
      <c r="M111" s="15" t="str">
        <f t="shared" si="1"/>
        <v>YES</v>
      </c>
      <c r="N111" s="34"/>
    </row>
    <row r="112" spans="1:14" ht="15.75" x14ac:dyDescent="0.2">
      <c r="A112" s="14">
        <v>110</v>
      </c>
      <c r="B112" s="14" t="s">
        <v>151</v>
      </c>
      <c r="C112" s="14" t="s">
        <v>152</v>
      </c>
      <c r="D112" s="14">
        <v>0</v>
      </c>
      <c r="E112" s="14">
        <v>0</v>
      </c>
      <c r="F112" s="14">
        <v>75.239999999999995</v>
      </c>
      <c r="G112" s="14">
        <v>0</v>
      </c>
      <c r="H112" s="41">
        <v>43070</v>
      </c>
      <c r="K112" s="14" t="s">
        <v>270</v>
      </c>
      <c r="L112" s="15">
        <v>700.26</v>
      </c>
      <c r="M112" s="15" t="str">
        <f t="shared" si="1"/>
        <v>YES</v>
      </c>
      <c r="N112" s="34"/>
    </row>
    <row r="113" spans="1:14" ht="15.75" x14ac:dyDescent="0.2">
      <c r="A113" s="14">
        <v>111</v>
      </c>
      <c r="B113" s="14" t="s">
        <v>153</v>
      </c>
      <c r="C113" s="14" t="s">
        <v>154</v>
      </c>
      <c r="D113" s="14">
        <v>0</v>
      </c>
      <c r="E113" s="14">
        <v>0</v>
      </c>
      <c r="F113" s="14">
        <v>75.77</v>
      </c>
      <c r="G113" s="14">
        <v>0</v>
      </c>
      <c r="H113" s="41">
        <v>43096</v>
      </c>
      <c r="K113" s="14" t="s">
        <v>272</v>
      </c>
      <c r="L113" s="15">
        <v>406.45</v>
      </c>
      <c r="M113" s="15" t="str">
        <f t="shared" si="1"/>
        <v>YES</v>
      </c>
      <c r="N113" s="34"/>
    </row>
    <row r="114" spans="1:14" ht="15.75" x14ac:dyDescent="0.2">
      <c r="A114" s="14">
        <v>112</v>
      </c>
      <c r="B114" s="14" t="s">
        <v>153</v>
      </c>
      <c r="C114" s="14" t="s">
        <v>155</v>
      </c>
      <c r="D114" s="14">
        <v>0</v>
      </c>
      <c r="E114" s="14">
        <v>0</v>
      </c>
      <c r="F114" s="14">
        <v>75.2</v>
      </c>
      <c r="G114" s="14">
        <v>0</v>
      </c>
      <c r="H114" s="41">
        <v>43072</v>
      </c>
      <c r="K114" s="14" t="s">
        <v>273</v>
      </c>
      <c r="L114" s="15">
        <v>719.74</v>
      </c>
      <c r="M114" s="15" t="str">
        <f t="shared" si="1"/>
        <v>YES</v>
      </c>
      <c r="N114" s="34"/>
    </row>
    <row r="115" spans="1:14" ht="15.75" x14ac:dyDescent="0.2">
      <c r="A115" s="14">
        <v>113</v>
      </c>
      <c r="B115" s="14" t="s">
        <v>156</v>
      </c>
      <c r="C115" s="14" t="s">
        <v>44</v>
      </c>
      <c r="D115" s="14">
        <v>0</v>
      </c>
      <c r="E115" s="14">
        <v>0</v>
      </c>
      <c r="F115" s="14">
        <v>77.819999999999993</v>
      </c>
      <c r="G115" s="14">
        <v>0</v>
      </c>
      <c r="H115" s="41">
        <v>43070</v>
      </c>
      <c r="K115" s="14" t="s">
        <v>274</v>
      </c>
      <c r="L115" s="15">
        <v>735.89</v>
      </c>
      <c r="M115" s="15" t="str">
        <f t="shared" si="1"/>
        <v>YES</v>
      </c>
      <c r="N115" s="34"/>
    </row>
    <row r="116" spans="1:14" ht="15.75" x14ac:dyDescent="0.2">
      <c r="A116" s="14">
        <v>114</v>
      </c>
      <c r="B116" s="14" t="s">
        <v>156</v>
      </c>
      <c r="C116" s="14" t="s">
        <v>58</v>
      </c>
      <c r="D116" s="14">
        <v>0</v>
      </c>
      <c r="E116" s="14">
        <v>0</v>
      </c>
      <c r="F116" s="14">
        <v>78.27</v>
      </c>
      <c r="G116" s="14">
        <v>0</v>
      </c>
      <c r="H116" s="41">
        <v>43070</v>
      </c>
      <c r="K116" s="14" t="s">
        <v>275</v>
      </c>
      <c r="L116" s="15">
        <v>426.59</v>
      </c>
      <c r="M116" s="15" t="str">
        <f t="shared" si="1"/>
        <v>YES</v>
      </c>
      <c r="N116" s="34"/>
    </row>
    <row r="117" spans="1:14" ht="15.75" x14ac:dyDescent="0.2">
      <c r="A117" s="14">
        <v>115</v>
      </c>
      <c r="B117" s="14" t="s">
        <v>157</v>
      </c>
      <c r="C117" s="14" t="s">
        <v>158</v>
      </c>
      <c r="D117" s="14">
        <v>0</v>
      </c>
      <c r="E117" s="14">
        <v>78.5</v>
      </c>
      <c r="F117" s="14">
        <v>0</v>
      </c>
      <c r="G117" s="14">
        <v>0</v>
      </c>
      <c r="H117" s="41">
        <v>43070</v>
      </c>
      <c r="K117" s="14" t="s">
        <v>277</v>
      </c>
      <c r="L117" s="15">
        <v>767.46</v>
      </c>
      <c r="M117" s="15" t="str">
        <f t="shared" si="1"/>
        <v>YES</v>
      </c>
      <c r="N117" s="34"/>
    </row>
    <row r="118" spans="1:14" ht="15.75" x14ac:dyDescent="0.2">
      <c r="A118" s="14">
        <v>116</v>
      </c>
      <c r="B118" s="14" t="s">
        <v>157</v>
      </c>
      <c r="C118" s="14" t="s">
        <v>158</v>
      </c>
      <c r="D118" s="14">
        <v>0</v>
      </c>
      <c r="E118" s="14">
        <v>0</v>
      </c>
      <c r="F118" s="14">
        <v>79.010000000000005</v>
      </c>
      <c r="G118" s="14">
        <v>0</v>
      </c>
      <c r="H118" s="41">
        <v>43070</v>
      </c>
      <c r="K118" s="14" t="s">
        <v>278</v>
      </c>
      <c r="L118" s="15">
        <v>427.11</v>
      </c>
      <c r="M118" s="15" t="str">
        <f t="shared" si="1"/>
        <v>YES</v>
      </c>
      <c r="N118" s="34"/>
    </row>
    <row r="119" spans="1:14" ht="15.75" x14ac:dyDescent="0.2">
      <c r="A119" s="14">
        <v>117</v>
      </c>
      <c r="B119" s="14" t="s">
        <v>159</v>
      </c>
      <c r="C119" s="14" t="s">
        <v>160</v>
      </c>
      <c r="D119" s="14">
        <v>0</v>
      </c>
      <c r="E119" s="14">
        <v>0</v>
      </c>
      <c r="F119" s="14">
        <v>79.33</v>
      </c>
      <c r="G119" s="14">
        <v>0</v>
      </c>
      <c r="H119" s="41">
        <v>43081</v>
      </c>
      <c r="K119" s="14" t="s">
        <v>280</v>
      </c>
      <c r="L119" s="15">
        <v>425.85</v>
      </c>
      <c r="M119" s="15" t="str">
        <f t="shared" si="1"/>
        <v>YES</v>
      </c>
      <c r="N119" s="34"/>
    </row>
    <row r="120" spans="1:14" ht="15.75" x14ac:dyDescent="0.2">
      <c r="A120" s="14">
        <v>118</v>
      </c>
      <c r="B120" s="14" t="s">
        <v>159</v>
      </c>
      <c r="C120" s="14" t="s">
        <v>32</v>
      </c>
      <c r="D120" s="14">
        <v>0</v>
      </c>
      <c r="E120" s="14">
        <v>0</v>
      </c>
      <c r="F120" s="14">
        <v>80.540000000000006</v>
      </c>
      <c r="G120" s="14">
        <v>0</v>
      </c>
      <c r="H120" s="41">
        <v>43095</v>
      </c>
      <c r="K120" s="14" t="s">
        <v>281</v>
      </c>
      <c r="L120" s="15">
        <v>428.92</v>
      </c>
      <c r="M120" s="15" t="str">
        <f t="shared" si="1"/>
        <v>YES</v>
      </c>
      <c r="N120" s="34"/>
    </row>
    <row r="121" spans="1:14" ht="15.75" x14ac:dyDescent="0.2">
      <c r="A121" s="14">
        <v>119</v>
      </c>
      <c r="B121" s="14" t="s">
        <v>161</v>
      </c>
      <c r="C121" s="14" t="s">
        <v>162</v>
      </c>
      <c r="D121" s="14">
        <v>0</v>
      </c>
      <c r="E121" s="14">
        <v>0</v>
      </c>
      <c r="F121" s="14">
        <v>81.06</v>
      </c>
      <c r="G121" s="14">
        <v>0</v>
      </c>
      <c r="H121" s="41">
        <v>43070</v>
      </c>
      <c r="K121" s="14" t="s">
        <v>283</v>
      </c>
      <c r="L121" s="15">
        <v>831.06</v>
      </c>
      <c r="M121" s="15" t="str">
        <f t="shared" si="1"/>
        <v>YES</v>
      </c>
      <c r="N121" s="34"/>
    </row>
    <row r="122" spans="1:14" ht="15.75" x14ac:dyDescent="0.2">
      <c r="A122" s="14">
        <v>120</v>
      </c>
      <c r="B122" s="14" t="s">
        <v>161</v>
      </c>
      <c r="C122" s="14" t="s">
        <v>68</v>
      </c>
      <c r="D122" s="14">
        <v>0</v>
      </c>
      <c r="E122" s="14">
        <v>0</v>
      </c>
      <c r="F122" s="14">
        <v>83.37</v>
      </c>
      <c r="G122" s="14">
        <v>0</v>
      </c>
      <c r="H122" s="41">
        <v>43090</v>
      </c>
      <c r="K122" s="14" t="s">
        <v>284</v>
      </c>
      <c r="L122" s="15">
        <v>72.41</v>
      </c>
      <c r="M122" s="15" t="str">
        <f t="shared" si="1"/>
        <v>No</v>
      </c>
      <c r="N122" s="34"/>
    </row>
    <row r="123" spans="1:14" ht="15.75" x14ac:dyDescent="0.2">
      <c r="A123" s="14">
        <v>121</v>
      </c>
      <c r="B123" s="14" t="s">
        <v>163</v>
      </c>
      <c r="C123" s="14" t="s">
        <v>164</v>
      </c>
      <c r="D123" s="14">
        <v>0</v>
      </c>
      <c r="E123" s="14">
        <v>84.81</v>
      </c>
      <c r="F123" s="14">
        <v>0</v>
      </c>
      <c r="G123" s="14">
        <v>0.31</v>
      </c>
      <c r="H123" s="41">
        <v>43080</v>
      </c>
      <c r="K123" s="14" t="s">
        <v>285</v>
      </c>
      <c r="L123" s="15">
        <v>841.02</v>
      </c>
      <c r="M123" s="15" t="str">
        <f t="shared" si="1"/>
        <v>YES</v>
      </c>
      <c r="N123" s="34"/>
    </row>
    <row r="124" spans="1:14" ht="15.75" x14ac:dyDescent="0.2">
      <c r="A124" s="14">
        <v>122</v>
      </c>
      <c r="B124" s="14" t="s">
        <v>163</v>
      </c>
      <c r="C124" s="14" t="s">
        <v>36</v>
      </c>
      <c r="D124" s="14">
        <v>0</v>
      </c>
      <c r="E124" s="14">
        <v>0</v>
      </c>
      <c r="F124" s="14">
        <v>86.13</v>
      </c>
      <c r="G124" s="14">
        <v>0</v>
      </c>
      <c r="H124" s="41">
        <v>43098</v>
      </c>
      <c r="K124" s="14" t="s">
        <v>287</v>
      </c>
      <c r="L124" s="15">
        <v>849.04000000000008</v>
      </c>
      <c r="M124" s="15" t="str">
        <f t="shared" si="1"/>
        <v>YES</v>
      </c>
      <c r="N124" s="34"/>
    </row>
    <row r="125" spans="1:14" ht="15.75" x14ac:dyDescent="0.2">
      <c r="A125" s="14">
        <v>123</v>
      </c>
      <c r="B125" s="14" t="s">
        <v>165</v>
      </c>
      <c r="C125" s="14" t="s">
        <v>166</v>
      </c>
      <c r="D125" s="14">
        <v>0</v>
      </c>
      <c r="E125" s="14">
        <v>0</v>
      </c>
      <c r="F125" s="14">
        <v>86.5</v>
      </c>
      <c r="G125" s="14">
        <v>0</v>
      </c>
      <c r="H125" s="41">
        <v>43073</v>
      </c>
      <c r="K125" s="14" t="s">
        <v>288</v>
      </c>
      <c r="L125" s="15">
        <v>882.57999999999993</v>
      </c>
      <c r="M125" s="15" t="str">
        <f t="shared" si="1"/>
        <v>YES</v>
      </c>
      <c r="N125" s="34"/>
    </row>
    <row r="126" spans="1:14" ht="15.75" x14ac:dyDescent="0.2">
      <c r="A126" s="14">
        <v>124</v>
      </c>
      <c r="B126" s="14" t="s">
        <v>165</v>
      </c>
      <c r="C126" s="14" t="s">
        <v>167</v>
      </c>
      <c r="D126" s="14">
        <v>0</v>
      </c>
      <c r="E126" s="14">
        <v>87.7</v>
      </c>
      <c r="F126" s="14">
        <v>0</v>
      </c>
      <c r="G126" s="14">
        <v>0</v>
      </c>
      <c r="H126" s="41">
        <v>43070</v>
      </c>
      <c r="K126" s="14" t="s">
        <v>289</v>
      </c>
      <c r="L126" s="15">
        <v>914.74</v>
      </c>
      <c r="M126" s="15" t="str">
        <f t="shared" si="1"/>
        <v>YES</v>
      </c>
      <c r="N126" s="34"/>
    </row>
    <row r="127" spans="1:14" ht="15.75" x14ac:dyDescent="0.2">
      <c r="A127" s="14">
        <v>125</v>
      </c>
      <c r="B127" s="14" t="s">
        <v>168</v>
      </c>
      <c r="C127" s="14" t="s">
        <v>169</v>
      </c>
      <c r="D127" s="14">
        <v>0</v>
      </c>
      <c r="E127" s="14">
        <v>87.93</v>
      </c>
      <c r="F127" s="14">
        <v>0</v>
      </c>
      <c r="G127" s="14">
        <v>0</v>
      </c>
      <c r="H127" s="41">
        <v>43070</v>
      </c>
      <c r="K127" s="14" t="s">
        <v>290</v>
      </c>
      <c r="L127" s="15">
        <v>926.37</v>
      </c>
      <c r="M127" s="15" t="str">
        <f t="shared" si="1"/>
        <v>YES</v>
      </c>
      <c r="N127" s="34"/>
    </row>
    <row r="128" spans="1:14" ht="15.75" x14ac:dyDescent="0.2">
      <c r="A128" s="14">
        <v>126</v>
      </c>
      <c r="B128" s="14" t="s">
        <v>168</v>
      </c>
      <c r="C128" s="14" t="s">
        <v>78</v>
      </c>
      <c r="D128" s="14">
        <v>0</v>
      </c>
      <c r="E128" s="14">
        <v>0</v>
      </c>
      <c r="F128" s="14">
        <v>89.58</v>
      </c>
      <c r="G128" s="14">
        <v>0</v>
      </c>
      <c r="H128" s="41">
        <v>43070</v>
      </c>
      <c r="K128" s="14" t="s">
        <v>291</v>
      </c>
      <c r="L128" s="15">
        <v>499.18</v>
      </c>
      <c r="M128" s="15" t="str">
        <f t="shared" si="1"/>
        <v>YES</v>
      </c>
      <c r="N128" s="34"/>
    </row>
    <row r="129" spans="1:14" ht="15.75" x14ac:dyDescent="0.2">
      <c r="A129" s="14">
        <v>127</v>
      </c>
      <c r="B129" s="14" t="s">
        <v>170</v>
      </c>
      <c r="C129" s="14" t="s">
        <v>171</v>
      </c>
      <c r="D129" s="14">
        <v>0</v>
      </c>
      <c r="E129" s="14">
        <v>0</v>
      </c>
      <c r="F129" s="14">
        <v>91.98</v>
      </c>
      <c r="G129" s="14">
        <v>0</v>
      </c>
      <c r="H129" s="41">
        <v>43074</v>
      </c>
      <c r="K129" s="14" t="s">
        <v>293</v>
      </c>
      <c r="L129" s="15">
        <v>936.96</v>
      </c>
      <c r="M129" s="15" t="str">
        <f t="shared" si="1"/>
        <v>YES</v>
      </c>
      <c r="N129" s="34"/>
    </row>
    <row r="130" spans="1:14" ht="15.75" x14ac:dyDescent="0.2">
      <c r="A130" s="14">
        <v>128</v>
      </c>
      <c r="B130" s="14" t="s">
        <v>170</v>
      </c>
      <c r="C130" s="14" t="s">
        <v>172</v>
      </c>
      <c r="D130" s="14">
        <v>0</v>
      </c>
      <c r="E130" s="14">
        <v>0</v>
      </c>
      <c r="F130" s="14">
        <v>97.14</v>
      </c>
      <c r="G130" s="14">
        <v>0</v>
      </c>
      <c r="H130" s="41">
        <v>43091</v>
      </c>
      <c r="K130" s="14" t="s">
        <v>296</v>
      </c>
      <c r="L130" s="15">
        <v>495.09000000000003</v>
      </c>
      <c r="M130" s="15" t="str">
        <f t="shared" si="1"/>
        <v>YES</v>
      </c>
      <c r="N130" s="34"/>
    </row>
    <row r="131" spans="1:14" ht="15.75" x14ac:dyDescent="0.2">
      <c r="A131" s="14">
        <v>129</v>
      </c>
      <c r="B131" s="14" t="s">
        <v>173</v>
      </c>
      <c r="C131" s="14" t="s">
        <v>174</v>
      </c>
      <c r="D131" s="14">
        <v>0</v>
      </c>
      <c r="E131" s="14">
        <v>0</v>
      </c>
      <c r="F131" s="14">
        <v>98.35</v>
      </c>
      <c r="G131" s="14">
        <v>0</v>
      </c>
      <c r="H131" s="41">
        <v>43070</v>
      </c>
      <c r="K131" s="14" t="s">
        <v>298</v>
      </c>
      <c r="L131" s="15">
        <v>951.92000000000007</v>
      </c>
      <c r="M131" s="15" t="str">
        <f t="shared" si="1"/>
        <v>YES</v>
      </c>
      <c r="N131" s="34"/>
    </row>
    <row r="132" spans="1:14" ht="15.75" x14ac:dyDescent="0.2">
      <c r="A132" s="14">
        <v>130</v>
      </c>
      <c r="B132" s="14" t="s">
        <v>173</v>
      </c>
      <c r="C132" s="14" t="s">
        <v>78</v>
      </c>
      <c r="D132" s="14">
        <v>0</v>
      </c>
      <c r="E132" s="14">
        <v>0</v>
      </c>
      <c r="F132" s="14">
        <v>98.78</v>
      </c>
      <c r="G132" s="14">
        <v>0</v>
      </c>
      <c r="H132" s="41">
        <v>43070</v>
      </c>
      <c r="K132" s="14" t="s">
        <v>300</v>
      </c>
      <c r="L132" s="15">
        <v>511.57</v>
      </c>
      <c r="M132" s="15" t="str">
        <f t="shared" ref="M132:M195" si="2">IF(L132&gt;100,"YES","No")</f>
        <v>YES</v>
      </c>
      <c r="N132" s="34"/>
    </row>
    <row r="133" spans="1:14" ht="15.75" x14ac:dyDescent="0.2">
      <c r="A133" s="14">
        <v>131</v>
      </c>
      <c r="B133" s="14" t="s">
        <v>175</v>
      </c>
      <c r="C133" s="14" t="s">
        <v>77</v>
      </c>
      <c r="D133" s="14">
        <v>0</v>
      </c>
      <c r="E133" s="14">
        <v>0</v>
      </c>
      <c r="F133" s="14">
        <v>101.05</v>
      </c>
      <c r="G133" s="14">
        <v>0</v>
      </c>
      <c r="H133" s="41">
        <v>43090</v>
      </c>
      <c r="K133" s="14" t="s">
        <v>301</v>
      </c>
      <c r="L133" s="15">
        <v>1027.1099999999999</v>
      </c>
      <c r="M133" s="15" t="str">
        <f t="shared" si="2"/>
        <v>YES</v>
      </c>
      <c r="N133" s="34"/>
    </row>
    <row r="134" spans="1:14" ht="15.75" x14ac:dyDescent="0.2">
      <c r="A134" s="14">
        <v>132</v>
      </c>
      <c r="B134" s="14" t="s">
        <v>175</v>
      </c>
      <c r="C134" s="14" t="s">
        <v>176</v>
      </c>
      <c r="D134" s="14">
        <v>0</v>
      </c>
      <c r="E134" s="14">
        <v>0</v>
      </c>
      <c r="F134" s="14">
        <v>0</v>
      </c>
      <c r="G134" s="14">
        <v>204.03</v>
      </c>
      <c r="H134" s="41">
        <v>43083</v>
      </c>
      <c r="K134" s="14" t="s">
        <v>302</v>
      </c>
      <c r="L134" s="15">
        <v>1091.81</v>
      </c>
      <c r="M134" s="15" t="str">
        <f t="shared" si="2"/>
        <v>YES</v>
      </c>
      <c r="N134" s="34"/>
    </row>
    <row r="135" spans="1:14" ht="15.75" x14ac:dyDescent="0.2">
      <c r="A135" s="14">
        <v>133</v>
      </c>
      <c r="B135" s="14" t="s">
        <v>177</v>
      </c>
      <c r="C135" s="14" t="s">
        <v>178</v>
      </c>
      <c r="D135" s="14">
        <v>0</v>
      </c>
      <c r="E135" s="14">
        <v>0</v>
      </c>
      <c r="F135" s="14">
        <v>96.24</v>
      </c>
      <c r="G135" s="14">
        <v>5.28</v>
      </c>
      <c r="H135" s="41">
        <v>43073</v>
      </c>
      <c r="K135" s="14" t="s">
        <v>304</v>
      </c>
      <c r="L135" s="15">
        <v>1320.3100000000002</v>
      </c>
      <c r="M135" s="15" t="str">
        <f t="shared" si="2"/>
        <v>YES</v>
      </c>
      <c r="N135" s="34"/>
    </row>
    <row r="136" spans="1:14" ht="15.75" x14ac:dyDescent="0.2">
      <c r="A136" s="14">
        <v>134</v>
      </c>
      <c r="B136" s="14" t="s">
        <v>177</v>
      </c>
      <c r="C136" s="14" t="s">
        <v>73</v>
      </c>
      <c r="D136" s="14">
        <v>74.84</v>
      </c>
      <c r="E136" s="14">
        <v>0</v>
      </c>
      <c r="F136" s="14">
        <v>29.57</v>
      </c>
      <c r="G136" s="14">
        <v>0</v>
      </c>
      <c r="H136" s="41">
        <v>43097</v>
      </c>
      <c r="K136" s="14" t="s">
        <v>306</v>
      </c>
      <c r="L136" s="15">
        <v>1440.55</v>
      </c>
      <c r="M136" s="15" t="str">
        <f t="shared" si="2"/>
        <v>YES</v>
      </c>
      <c r="N136" s="34"/>
    </row>
    <row r="137" spans="1:14" ht="15.75" x14ac:dyDescent="0.2">
      <c r="A137" s="14">
        <v>135</v>
      </c>
      <c r="B137" s="14" t="s">
        <v>179</v>
      </c>
      <c r="C137" s="14" t="s">
        <v>180</v>
      </c>
      <c r="D137" s="14">
        <v>0</v>
      </c>
      <c r="E137" s="14">
        <v>0</v>
      </c>
      <c r="F137" s="14">
        <v>60.53</v>
      </c>
      <c r="G137" s="14">
        <v>44.7</v>
      </c>
      <c r="H137" s="41">
        <v>43076</v>
      </c>
      <c r="K137" s="14" t="s">
        <v>307</v>
      </c>
      <c r="L137" s="15">
        <v>1486.97</v>
      </c>
      <c r="M137" s="15" t="str">
        <f t="shared" si="2"/>
        <v>YES</v>
      </c>
      <c r="N137" s="34"/>
    </row>
    <row r="138" spans="1:14" ht="15.75" x14ac:dyDescent="0.2">
      <c r="A138" s="14">
        <v>136</v>
      </c>
      <c r="B138" s="14" t="s">
        <v>179</v>
      </c>
      <c r="C138" s="14" t="s">
        <v>181</v>
      </c>
      <c r="D138" s="14">
        <v>0</v>
      </c>
      <c r="E138" s="14">
        <v>0</v>
      </c>
      <c r="F138" s="14">
        <v>107.93</v>
      </c>
      <c r="G138" s="14">
        <v>0</v>
      </c>
      <c r="H138" s="41">
        <v>43070</v>
      </c>
      <c r="K138" s="14" t="s">
        <v>309</v>
      </c>
      <c r="L138" s="15">
        <v>1512.83</v>
      </c>
      <c r="M138" s="15" t="str">
        <f t="shared" si="2"/>
        <v>YES</v>
      </c>
      <c r="N138" s="34"/>
    </row>
    <row r="139" spans="1:14" ht="15.75" x14ac:dyDescent="0.2">
      <c r="A139" s="14">
        <v>137</v>
      </c>
      <c r="B139" s="14" t="s">
        <v>182</v>
      </c>
      <c r="C139" s="14" t="s">
        <v>162</v>
      </c>
      <c r="D139" s="14">
        <v>0</v>
      </c>
      <c r="E139" s="14">
        <v>0</v>
      </c>
      <c r="F139" s="14">
        <v>110.99</v>
      </c>
      <c r="G139" s="14">
        <v>0</v>
      </c>
      <c r="H139" s="41">
        <v>43070</v>
      </c>
      <c r="K139" s="14" t="s">
        <v>311</v>
      </c>
      <c r="L139" s="15">
        <v>804.2399999999999</v>
      </c>
      <c r="M139" s="15" t="str">
        <f t="shared" si="2"/>
        <v>YES</v>
      </c>
      <c r="N139" s="34"/>
    </row>
    <row r="140" spans="1:14" ht="15.75" x14ac:dyDescent="0.2">
      <c r="A140" s="14">
        <v>138</v>
      </c>
      <c r="B140" s="14" t="s">
        <v>182</v>
      </c>
      <c r="C140" s="14" t="s">
        <v>32</v>
      </c>
      <c r="D140" s="14">
        <v>0</v>
      </c>
      <c r="E140" s="14">
        <v>0</v>
      </c>
      <c r="F140" s="14">
        <v>112.18</v>
      </c>
      <c r="G140" s="14">
        <v>0</v>
      </c>
      <c r="H140" s="41">
        <v>43095</v>
      </c>
      <c r="K140" s="14" t="s">
        <v>312</v>
      </c>
      <c r="L140" s="15">
        <v>1576.83</v>
      </c>
      <c r="M140" s="15" t="str">
        <f t="shared" si="2"/>
        <v>YES</v>
      </c>
      <c r="N140" s="34"/>
    </row>
    <row r="141" spans="1:14" ht="15.75" x14ac:dyDescent="0.2">
      <c r="A141" s="14">
        <v>139</v>
      </c>
      <c r="B141" s="14" t="s">
        <v>183</v>
      </c>
      <c r="C141" s="14" t="s">
        <v>184</v>
      </c>
      <c r="D141" s="14">
        <v>0</v>
      </c>
      <c r="E141" s="14">
        <v>0</v>
      </c>
      <c r="F141" s="14">
        <v>113.5</v>
      </c>
      <c r="G141" s="14">
        <v>0</v>
      </c>
      <c r="H141" s="41">
        <v>43078</v>
      </c>
      <c r="K141" s="14" t="s">
        <v>314</v>
      </c>
      <c r="L141" s="15">
        <v>1606.3600000000001</v>
      </c>
      <c r="M141" s="15" t="str">
        <f t="shared" si="2"/>
        <v>YES</v>
      </c>
      <c r="N141" s="34"/>
    </row>
    <row r="142" spans="1:14" ht="15.75" x14ac:dyDescent="0.2">
      <c r="A142" s="14">
        <v>140</v>
      </c>
      <c r="B142" s="14" t="s">
        <v>183</v>
      </c>
      <c r="C142" s="14" t="s">
        <v>55</v>
      </c>
      <c r="D142" s="14">
        <v>0</v>
      </c>
      <c r="E142" s="14">
        <v>0</v>
      </c>
      <c r="F142" s="14">
        <v>116.89</v>
      </c>
      <c r="G142" s="14">
        <v>0</v>
      </c>
      <c r="H142" s="41">
        <v>43070</v>
      </c>
      <c r="K142" s="14" t="s">
        <v>317</v>
      </c>
      <c r="L142" s="15">
        <v>40.980000000000004</v>
      </c>
      <c r="M142" s="15" t="str">
        <f t="shared" si="2"/>
        <v>No</v>
      </c>
      <c r="N142" s="34"/>
    </row>
    <row r="143" spans="1:14" ht="15.75" x14ac:dyDescent="0.2">
      <c r="A143" s="14">
        <v>141</v>
      </c>
      <c r="B143" s="14" t="s">
        <v>185</v>
      </c>
      <c r="C143" s="14" t="s">
        <v>186</v>
      </c>
      <c r="D143" s="14">
        <v>0</v>
      </c>
      <c r="E143" s="14">
        <v>24.83</v>
      </c>
      <c r="F143" s="14">
        <v>91.92</v>
      </c>
      <c r="G143" s="14">
        <v>1.87</v>
      </c>
      <c r="H143" s="41">
        <v>43076</v>
      </c>
      <c r="K143" s="14" t="s">
        <v>318</v>
      </c>
      <c r="L143" s="15">
        <v>877.76</v>
      </c>
      <c r="M143" s="15" t="str">
        <f t="shared" si="2"/>
        <v>YES</v>
      </c>
      <c r="N143" s="34"/>
    </row>
    <row r="144" spans="1:14" ht="15.75" x14ac:dyDescent="0.2">
      <c r="A144" s="14">
        <v>142</v>
      </c>
      <c r="B144" s="14" t="s">
        <v>185</v>
      </c>
      <c r="C144" s="14" t="s">
        <v>187</v>
      </c>
      <c r="D144" s="14">
        <v>0</v>
      </c>
      <c r="E144" s="14">
        <v>0</v>
      </c>
      <c r="F144" s="14">
        <v>119.31</v>
      </c>
      <c r="G144" s="14">
        <v>0</v>
      </c>
      <c r="H144" s="41">
        <v>43070</v>
      </c>
      <c r="K144" s="14" t="s">
        <v>319</v>
      </c>
      <c r="L144" s="15">
        <v>917.64</v>
      </c>
      <c r="M144" s="15" t="str">
        <f t="shared" si="2"/>
        <v>YES</v>
      </c>
      <c r="N144" s="34"/>
    </row>
    <row r="145" spans="1:14" ht="15.75" x14ac:dyDescent="0.2">
      <c r="A145" s="14">
        <v>143</v>
      </c>
      <c r="B145" s="14" t="s">
        <v>188</v>
      </c>
      <c r="C145" s="14" t="s">
        <v>189</v>
      </c>
      <c r="D145" s="14">
        <v>0</v>
      </c>
      <c r="E145" s="14">
        <v>0</v>
      </c>
      <c r="F145" s="14">
        <v>120.41</v>
      </c>
      <c r="G145" s="14">
        <v>0</v>
      </c>
      <c r="H145" s="41">
        <v>43080</v>
      </c>
      <c r="K145" s="14" t="s">
        <v>320</v>
      </c>
      <c r="L145" s="15">
        <v>35.869999999999997</v>
      </c>
      <c r="M145" s="15" t="str">
        <f t="shared" si="2"/>
        <v>No</v>
      </c>
      <c r="N145" s="34"/>
    </row>
    <row r="146" spans="1:14" ht="15.75" x14ac:dyDescent="0.2">
      <c r="A146" s="14">
        <v>144</v>
      </c>
      <c r="B146" s="14" t="s">
        <v>188</v>
      </c>
      <c r="C146" s="14" t="s">
        <v>190</v>
      </c>
      <c r="D146" s="14">
        <v>0</v>
      </c>
      <c r="E146" s="14">
        <v>0</v>
      </c>
      <c r="F146" s="14">
        <v>121.48</v>
      </c>
      <c r="G146" s="14">
        <v>0</v>
      </c>
      <c r="H146" s="41">
        <v>43070</v>
      </c>
      <c r="K146" s="14" t="s">
        <v>322</v>
      </c>
      <c r="L146" s="15">
        <v>928.91</v>
      </c>
      <c r="M146" s="15" t="str">
        <f t="shared" si="2"/>
        <v>YES</v>
      </c>
      <c r="N146" s="34"/>
    </row>
    <row r="147" spans="1:14" ht="15.75" x14ac:dyDescent="0.2">
      <c r="A147" s="14">
        <v>145</v>
      </c>
      <c r="B147" s="14" t="s">
        <v>191</v>
      </c>
      <c r="C147" s="14" t="s">
        <v>55</v>
      </c>
      <c r="D147" s="14">
        <v>0</v>
      </c>
      <c r="E147" s="14">
        <v>1.83</v>
      </c>
      <c r="F147" s="14">
        <v>121.44</v>
      </c>
      <c r="G147" s="14">
        <v>0</v>
      </c>
      <c r="H147" s="41">
        <v>43070</v>
      </c>
      <c r="K147" s="14" t="s">
        <v>323</v>
      </c>
      <c r="L147" s="15">
        <v>1886.6299999999999</v>
      </c>
      <c r="M147" s="15" t="str">
        <f t="shared" si="2"/>
        <v>YES</v>
      </c>
      <c r="N147" s="34"/>
    </row>
    <row r="148" spans="1:14" ht="15.75" x14ac:dyDescent="0.2">
      <c r="A148" s="14">
        <v>146</v>
      </c>
      <c r="B148" s="14" t="s">
        <v>191</v>
      </c>
      <c r="C148" s="14" t="s">
        <v>192</v>
      </c>
      <c r="D148" s="14">
        <v>0</v>
      </c>
      <c r="E148" s="14">
        <v>100.61</v>
      </c>
      <c r="F148" s="14">
        <v>0</v>
      </c>
      <c r="G148" s="14">
        <v>28.38</v>
      </c>
      <c r="H148" s="41">
        <v>43080</v>
      </c>
      <c r="K148" s="14" t="s">
        <v>325</v>
      </c>
      <c r="L148" s="15">
        <v>2035.6299999999999</v>
      </c>
      <c r="M148" s="15" t="str">
        <f t="shared" si="2"/>
        <v>YES</v>
      </c>
      <c r="N148" s="34"/>
    </row>
    <row r="149" spans="1:14" ht="15.75" x14ac:dyDescent="0.2">
      <c r="A149" s="14">
        <v>147</v>
      </c>
      <c r="B149" s="14" t="s">
        <v>193</v>
      </c>
      <c r="C149" s="14" t="s">
        <v>169</v>
      </c>
      <c r="D149" s="14">
        <v>0</v>
      </c>
      <c r="E149" s="14">
        <v>46.56</v>
      </c>
      <c r="F149" s="14">
        <v>83.41</v>
      </c>
      <c r="G149" s="14">
        <v>0</v>
      </c>
      <c r="H149" s="41">
        <v>43070</v>
      </c>
      <c r="K149" s="14" t="s">
        <v>326</v>
      </c>
      <c r="L149" s="15">
        <v>1051.42</v>
      </c>
      <c r="M149" s="15" t="str">
        <f t="shared" si="2"/>
        <v>YES</v>
      </c>
      <c r="N149" s="34"/>
    </row>
    <row r="150" spans="1:14" ht="15.75" x14ac:dyDescent="0.2">
      <c r="A150" s="14">
        <v>148</v>
      </c>
      <c r="B150" s="14" t="s">
        <v>193</v>
      </c>
      <c r="C150" s="14" t="s">
        <v>129</v>
      </c>
      <c r="D150" s="14">
        <v>0</v>
      </c>
      <c r="E150" s="14">
        <v>0</v>
      </c>
      <c r="F150" s="14">
        <v>132.12</v>
      </c>
      <c r="G150" s="14">
        <v>0</v>
      </c>
      <c r="H150" s="41">
        <v>43089</v>
      </c>
      <c r="K150" s="14" t="s">
        <v>328</v>
      </c>
      <c r="L150" s="15">
        <v>1059.32</v>
      </c>
      <c r="M150" s="15" t="str">
        <f t="shared" si="2"/>
        <v>YES</v>
      </c>
      <c r="N150" s="34"/>
    </row>
    <row r="151" spans="1:14" ht="15.75" x14ac:dyDescent="0.2">
      <c r="A151" s="14">
        <v>149</v>
      </c>
      <c r="B151" s="14" t="s">
        <v>194</v>
      </c>
      <c r="C151" s="14" t="s">
        <v>38</v>
      </c>
      <c r="D151" s="14">
        <v>0</v>
      </c>
      <c r="E151" s="14">
        <v>0</v>
      </c>
      <c r="F151" s="14">
        <v>132.28</v>
      </c>
      <c r="G151" s="14">
        <v>0</v>
      </c>
      <c r="H151" s="41">
        <v>43070</v>
      </c>
      <c r="K151" s="14" t="s">
        <v>329</v>
      </c>
      <c r="L151" s="15">
        <v>1185.3500000000001</v>
      </c>
      <c r="M151" s="15" t="str">
        <f t="shared" si="2"/>
        <v>YES</v>
      </c>
      <c r="N151" s="34"/>
    </row>
    <row r="152" spans="1:14" ht="15.75" x14ac:dyDescent="0.2">
      <c r="A152" s="14">
        <v>150</v>
      </c>
      <c r="B152" s="14" t="s">
        <v>194</v>
      </c>
      <c r="C152" s="14" t="s">
        <v>195</v>
      </c>
      <c r="D152" s="14">
        <v>0</v>
      </c>
      <c r="E152" s="14">
        <v>5.41</v>
      </c>
      <c r="F152" s="14">
        <v>121.3</v>
      </c>
      <c r="G152" s="14">
        <v>10.29</v>
      </c>
      <c r="H152" s="41">
        <v>43077</v>
      </c>
      <c r="K152" s="14" t="s">
        <v>332</v>
      </c>
      <c r="L152" s="15">
        <v>1184.26</v>
      </c>
      <c r="M152" s="15" t="str">
        <f t="shared" si="2"/>
        <v>YES</v>
      </c>
      <c r="N152" s="34"/>
    </row>
    <row r="153" spans="1:14" ht="15.75" x14ac:dyDescent="0.2">
      <c r="A153" s="14">
        <v>151</v>
      </c>
      <c r="B153" s="14" t="s">
        <v>196</v>
      </c>
      <c r="C153" s="14" t="s">
        <v>101</v>
      </c>
      <c r="D153" s="14">
        <v>0</v>
      </c>
      <c r="E153" s="14">
        <v>0</v>
      </c>
      <c r="F153" s="14">
        <v>137.46</v>
      </c>
      <c r="G153" s="14">
        <v>0</v>
      </c>
      <c r="H153" s="41">
        <v>43070</v>
      </c>
      <c r="K153" s="14" t="s">
        <v>333</v>
      </c>
      <c r="L153" s="15">
        <v>26.54</v>
      </c>
      <c r="M153" s="15" t="str">
        <f t="shared" si="2"/>
        <v>No</v>
      </c>
      <c r="N153" s="34"/>
    </row>
    <row r="154" spans="1:14" ht="15.75" x14ac:dyDescent="0.2">
      <c r="A154" s="14">
        <v>152</v>
      </c>
      <c r="B154" s="14" t="s">
        <v>196</v>
      </c>
      <c r="C154" s="14" t="s">
        <v>129</v>
      </c>
      <c r="D154" s="14">
        <v>0</v>
      </c>
      <c r="E154" s="14">
        <v>0</v>
      </c>
      <c r="F154" s="14">
        <v>139.82</v>
      </c>
      <c r="G154" s="14">
        <v>0</v>
      </c>
      <c r="H154" s="41">
        <v>43089</v>
      </c>
      <c r="K154" s="14" t="s">
        <v>335</v>
      </c>
      <c r="L154" s="15">
        <v>1181</v>
      </c>
      <c r="M154" s="15" t="str">
        <f t="shared" si="2"/>
        <v>YES</v>
      </c>
      <c r="N154" s="34"/>
    </row>
    <row r="155" spans="1:14" ht="15.75" x14ac:dyDescent="0.2">
      <c r="A155" s="14">
        <v>153</v>
      </c>
      <c r="B155" s="14" t="s">
        <v>197</v>
      </c>
      <c r="C155" s="14" t="s">
        <v>116</v>
      </c>
      <c r="D155" s="14">
        <v>0</v>
      </c>
      <c r="E155" s="14">
        <v>0</v>
      </c>
      <c r="F155" s="14">
        <v>138.77000000000001</v>
      </c>
      <c r="G155" s="14">
        <v>0</v>
      </c>
      <c r="H155" s="41">
        <v>43070</v>
      </c>
      <c r="K155" s="14" t="s">
        <v>338</v>
      </c>
      <c r="L155" s="15">
        <v>23.42</v>
      </c>
      <c r="M155" s="15" t="str">
        <f t="shared" si="2"/>
        <v>No</v>
      </c>
      <c r="N155" s="34"/>
    </row>
    <row r="156" spans="1:14" ht="15.75" x14ac:dyDescent="0.2">
      <c r="A156" s="14">
        <v>154</v>
      </c>
      <c r="B156" s="14" t="s">
        <v>197</v>
      </c>
      <c r="C156" s="14" t="s">
        <v>57</v>
      </c>
      <c r="D156" s="14">
        <v>0</v>
      </c>
      <c r="E156" s="14">
        <v>70.569999999999993</v>
      </c>
      <c r="F156" s="14">
        <v>72.23</v>
      </c>
      <c r="G156" s="14">
        <v>0</v>
      </c>
      <c r="H156" s="41">
        <v>43099</v>
      </c>
      <c r="K156" s="14" t="s">
        <v>340</v>
      </c>
      <c r="L156" s="15">
        <v>1194.3300000000002</v>
      </c>
      <c r="M156" s="15" t="str">
        <f t="shared" si="2"/>
        <v>YES</v>
      </c>
      <c r="N156" s="34"/>
    </row>
    <row r="157" spans="1:14" ht="15.75" x14ac:dyDescent="0.2">
      <c r="A157" s="14">
        <v>155</v>
      </c>
      <c r="B157" s="14" t="s">
        <v>198</v>
      </c>
      <c r="C157" s="14" t="s">
        <v>149</v>
      </c>
      <c r="D157" s="14">
        <v>0</v>
      </c>
      <c r="E157" s="14">
        <v>0</v>
      </c>
      <c r="F157" s="14">
        <v>143.87</v>
      </c>
      <c r="G157" s="14">
        <v>0</v>
      </c>
      <c r="H157" s="41">
        <v>43070</v>
      </c>
      <c r="K157" s="14" t="s">
        <v>341</v>
      </c>
      <c r="L157" s="15">
        <v>1367.8600000000001</v>
      </c>
      <c r="M157" s="15" t="str">
        <f t="shared" si="2"/>
        <v>YES</v>
      </c>
      <c r="N157" s="34"/>
    </row>
    <row r="158" spans="1:14" ht="15.75" x14ac:dyDescent="0.2">
      <c r="A158" s="14">
        <v>156</v>
      </c>
      <c r="B158" s="14" t="s">
        <v>198</v>
      </c>
      <c r="C158" s="14" t="s">
        <v>199</v>
      </c>
      <c r="D158" s="14">
        <v>0</v>
      </c>
      <c r="E158" s="14">
        <v>0</v>
      </c>
      <c r="F158" s="14">
        <v>145.86000000000001</v>
      </c>
      <c r="G158" s="14">
        <v>0</v>
      </c>
      <c r="H158" s="41">
        <v>43074</v>
      </c>
      <c r="K158" s="14" t="s">
        <v>342</v>
      </c>
      <c r="L158" s="15">
        <v>1482.55</v>
      </c>
      <c r="M158" s="15" t="str">
        <f t="shared" si="2"/>
        <v>YES</v>
      </c>
      <c r="N158" s="34"/>
    </row>
    <row r="159" spans="1:14" ht="15.75" x14ac:dyDescent="0.2">
      <c r="A159" s="14">
        <v>157</v>
      </c>
      <c r="B159" s="14" t="s">
        <v>200</v>
      </c>
      <c r="C159" s="14" t="s">
        <v>201</v>
      </c>
      <c r="D159" s="14">
        <v>0</v>
      </c>
      <c r="E159" s="14">
        <v>0</v>
      </c>
      <c r="F159" s="14">
        <v>146.53</v>
      </c>
      <c r="G159" s="14">
        <v>0.31</v>
      </c>
      <c r="H159" s="41">
        <v>43081</v>
      </c>
      <c r="K159" s="14" t="s">
        <v>344</v>
      </c>
      <c r="L159" s="15">
        <v>1516.02</v>
      </c>
      <c r="M159" s="15" t="str">
        <f t="shared" si="2"/>
        <v>YES</v>
      </c>
      <c r="N159" s="34"/>
    </row>
    <row r="160" spans="1:14" ht="15.75" x14ac:dyDescent="0.2">
      <c r="A160" s="14">
        <v>158</v>
      </c>
      <c r="B160" s="14" t="s">
        <v>200</v>
      </c>
      <c r="C160" s="14" t="s">
        <v>190</v>
      </c>
      <c r="D160" s="14">
        <v>0</v>
      </c>
      <c r="E160" s="14">
        <v>0</v>
      </c>
      <c r="F160" s="14">
        <v>146.97999999999999</v>
      </c>
      <c r="G160" s="14">
        <v>0</v>
      </c>
      <c r="H160" s="41">
        <v>43070</v>
      </c>
      <c r="K160" s="14" t="s">
        <v>345</v>
      </c>
      <c r="L160" s="15">
        <v>1569.9599999999998</v>
      </c>
      <c r="M160" s="15" t="str">
        <f t="shared" si="2"/>
        <v>YES</v>
      </c>
      <c r="N160" s="34"/>
    </row>
    <row r="161" spans="1:14" ht="15.75" x14ac:dyDescent="0.2">
      <c r="A161" s="14">
        <v>159</v>
      </c>
      <c r="B161" s="14" t="s">
        <v>202</v>
      </c>
      <c r="C161" s="14" t="s">
        <v>203</v>
      </c>
      <c r="D161" s="14">
        <v>0</v>
      </c>
      <c r="E161" s="14">
        <v>0</v>
      </c>
      <c r="F161" s="14">
        <v>156.59</v>
      </c>
      <c r="G161" s="14">
        <v>0</v>
      </c>
      <c r="H161" s="41">
        <v>43086</v>
      </c>
      <c r="K161" s="14" t="s">
        <v>346</v>
      </c>
      <c r="L161" s="15">
        <v>1570.44</v>
      </c>
      <c r="M161" s="15" t="str">
        <f t="shared" si="2"/>
        <v>YES</v>
      </c>
      <c r="N161" s="34"/>
    </row>
    <row r="162" spans="1:14" ht="15.75" x14ac:dyDescent="0.2">
      <c r="A162" s="14">
        <v>160</v>
      </c>
      <c r="B162" s="14" t="s">
        <v>202</v>
      </c>
      <c r="C162" s="14" t="s">
        <v>204</v>
      </c>
      <c r="D162" s="14">
        <v>0</v>
      </c>
      <c r="E162" s="14">
        <v>49.72</v>
      </c>
      <c r="F162" s="14">
        <v>107.23</v>
      </c>
      <c r="G162" s="14">
        <v>0</v>
      </c>
      <c r="H162" s="41">
        <v>43071</v>
      </c>
      <c r="K162" s="14" t="s">
        <v>349</v>
      </c>
      <c r="L162" s="15">
        <v>16.22</v>
      </c>
      <c r="M162" s="15" t="str">
        <f t="shared" si="2"/>
        <v>No</v>
      </c>
      <c r="N162" s="34"/>
    </row>
    <row r="163" spans="1:14" ht="15.75" x14ac:dyDescent="0.2">
      <c r="A163" s="14">
        <v>161</v>
      </c>
      <c r="B163" s="14" t="s">
        <v>205</v>
      </c>
      <c r="C163" s="14" t="s">
        <v>162</v>
      </c>
      <c r="D163" s="14">
        <v>0</v>
      </c>
      <c r="E163" s="14">
        <v>0</v>
      </c>
      <c r="F163" s="14">
        <v>160.80000000000001</v>
      </c>
      <c r="G163" s="14">
        <v>0.31</v>
      </c>
      <c r="H163" s="41">
        <v>43070</v>
      </c>
      <c r="K163" s="14" t="s">
        <v>352</v>
      </c>
      <c r="L163" s="15">
        <v>15.56</v>
      </c>
      <c r="M163" s="15" t="str">
        <f t="shared" si="2"/>
        <v>No</v>
      </c>
      <c r="N163" s="34"/>
    </row>
    <row r="164" spans="1:14" ht="15.75" x14ac:dyDescent="0.2">
      <c r="A164" s="14">
        <v>162</v>
      </c>
      <c r="B164" s="14" t="s">
        <v>205</v>
      </c>
      <c r="C164" s="14" t="s">
        <v>55</v>
      </c>
      <c r="D164" s="14">
        <v>0</v>
      </c>
      <c r="E164" s="14">
        <v>0</v>
      </c>
      <c r="F164" s="14">
        <v>161.51</v>
      </c>
      <c r="G164" s="14">
        <v>0</v>
      </c>
      <c r="H164" s="41">
        <v>43070</v>
      </c>
      <c r="K164" s="14" t="s">
        <v>354</v>
      </c>
      <c r="L164" s="15">
        <v>14.7</v>
      </c>
      <c r="M164" s="15" t="str">
        <f t="shared" si="2"/>
        <v>No</v>
      </c>
      <c r="N164" s="34"/>
    </row>
    <row r="165" spans="1:14" ht="15.75" x14ac:dyDescent="0.2">
      <c r="A165" s="14">
        <v>163</v>
      </c>
      <c r="B165" s="14" t="s">
        <v>206</v>
      </c>
      <c r="C165" s="14" t="s">
        <v>207</v>
      </c>
      <c r="D165" s="14">
        <v>0</v>
      </c>
      <c r="E165" s="14">
        <v>4.84</v>
      </c>
      <c r="F165" s="14">
        <v>157.72</v>
      </c>
      <c r="G165" s="14">
        <v>0</v>
      </c>
      <c r="H165" s="41">
        <v>43071</v>
      </c>
      <c r="K165" s="14" t="s">
        <v>357</v>
      </c>
      <c r="L165" s="15">
        <v>1595.3700000000001</v>
      </c>
      <c r="M165" s="15" t="str">
        <f t="shared" si="2"/>
        <v>YES</v>
      </c>
      <c r="N165" s="34"/>
    </row>
    <row r="166" spans="1:14" ht="15.75" x14ac:dyDescent="0.2">
      <c r="A166" s="14">
        <v>164</v>
      </c>
      <c r="B166" s="14" t="s">
        <v>206</v>
      </c>
      <c r="C166" s="14" t="s">
        <v>36</v>
      </c>
      <c r="D166" s="14">
        <v>0</v>
      </c>
      <c r="E166" s="14">
        <v>8.2899999999999991</v>
      </c>
      <c r="F166" s="14">
        <v>156.16</v>
      </c>
      <c r="G166" s="14">
        <v>0</v>
      </c>
      <c r="H166" s="41">
        <v>43098</v>
      </c>
      <c r="K166" s="14" t="s">
        <v>359</v>
      </c>
      <c r="L166" s="15">
        <v>1666.1</v>
      </c>
      <c r="M166" s="15" t="str">
        <f t="shared" si="2"/>
        <v>YES</v>
      </c>
      <c r="N166" s="34"/>
    </row>
    <row r="167" spans="1:14" ht="15.75" x14ac:dyDescent="0.2">
      <c r="A167" s="14">
        <v>165</v>
      </c>
      <c r="B167" s="14" t="s">
        <v>208</v>
      </c>
      <c r="C167" s="14" t="s">
        <v>158</v>
      </c>
      <c r="D167" s="14">
        <v>0</v>
      </c>
      <c r="E167" s="14">
        <v>0</v>
      </c>
      <c r="F167" s="14">
        <v>164.6</v>
      </c>
      <c r="G167" s="14">
        <v>0</v>
      </c>
      <c r="H167" s="41">
        <v>43070</v>
      </c>
      <c r="K167" s="14" t="s">
        <v>360</v>
      </c>
      <c r="L167" s="15">
        <v>11.76</v>
      </c>
      <c r="M167" s="15" t="str">
        <f t="shared" si="2"/>
        <v>No</v>
      </c>
      <c r="N167" s="34"/>
    </row>
    <row r="168" spans="1:14" ht="15.75" x14ac:dyDescent="0.2">
      <c r="A168" s="14">
        <v>166</v>
      </c>
      <c r="B168" s="14" t="s">
        <v>208</v>
      </c>
      <c r="C168" s="14" t="s">
        <v>209</v>
      </c>
      <c r="D168" s="14">
        <v>0</v>
      </c>
      <c r="E168" s="14">
        <v>0</v>
      </c>
      <c r="F168" s="14">
        <v>167.46</v>
      </c>
      <c r="G168" s="14">
        <v>1.87</v>
      </c>
      <c r="H168" s="41">
        <v>43084</v>
      </c>
      <c r="K168" s="14" t="s">
        <v>362</v>
      </c>
      <c r="L168" s="15">
        <v>11.39</v>
      </c>
      <c r="M168" s="15" t="str">
        <f t="shared" si="2"/>
        <v>No</v>
      </c>
      <c r="N168" s="34"/>
    </row>
    <row r="169" spans="1:14" ht="15.75" x14ac:dyDescent="0.2">
      <c r="A169" s="14">
        <v>167</v>
      </c>
      <c r="B169" s="14" t="s">
        <v>210</v>
      </c>
      <c r="C169" s="14" t="s">
        <v>55</v>
      </c>
      <c r="D169" s="14">
        <v>0</v>
      </c>
      <c r="E169" s="14">
        <v>0</v>
      </c>
      <c r="F169" s="14">
        <v>169.98</v>
      </c>
      <c r="G169" s="14">
        <v>0</v>
      </c>
      <c r="H169" s="41">
        <v>43070</v>
      </c>
      <c r="K169" s="14" t="s">
        <v>365</v>
      </c>
      <c r="L169" s="15">
        <v>10.65</v>
      </c>
      <c r="M169" s="15" t="str">
        <f t="shared" si="2"/>
        <v>No</v>
      </c>
      <c r="N169" s="34"/>
    </row>
    <row r="170" spans="1:14" ht="15.75" x14ac:dyDescent="0.2">
      <c r="A170" s="14">
        <v>168</v>
      </c>
      <c r="B170" s="14" t="s">
        <v>210</v>
      </c>
      <c r="C170" s="14" t="s">
        <v>211</v>
      </c>
      <c r="D170" s="14">
        <v>0</v>
      </c>
      <c r="E170" s="14">
        <v>0</v>
      </c>
      <c r="F170" s="14">
        <v>172.24</v>
      </c>
      <c r="G170" s="14">
        <v>0</v>
      </c>
      <c r="H170" s="41">
        <v>43090</v>
      </c>
      <c r="K170" s="14" t="s">
        <v>367</v>
      </c>
      <c r="L170" s="15">
        <v>1994.0500000000002</v>
      </c>
      <c r="M170" s="15" t="str">
        <f t="shared" si="2"/>
        <v>YES</v>
      </c>
      <c r="N170" s="34"/>
    </row>
    <row r="171" spans="1:14" ht="15.75" x14ac:dyDescent="0.2">
      <c r="A171" s="14">
        <v>169</v>
      </c>
      <c r="B171" s="14" t="s">
        <v>212</v>
      </c>
      <c r="C171" s="14" t="s">
        <v>190</v>
      </c>
      <c r="D171" s="14">
        <v>170.76</v>
      </c>
      <c r="E171" s="14">
        <v>0</v>
      </c>
      <c r="F171" s="14">
        <v>0</v>
      </c>
      <c r="G171" s="14">
        <v>0</v>
      </c>
      <c r="H171" s="41">
        <v>43070</v>
      </c>
      <c r="K171" s="14" t="s">
        <v>369</v>
      </c>
      <c r="L171" s="15">
        <v>9.89</v>
      </c>
      <c r="M171" s="15" t="str">
        <f t="shared" si="2"/>
        <v>No</v>
      </c>
      <c r="N171" s="34"/>
    </row>
    <row r="172" spans="1:14" ht="15.75" x14ac:dyDescent="0.2">
      <c r="A172" s="14">
        <v>170</v>
      </c>
      <c r="B172" s="14" t="s">
        <v>212</v>
      </c>
      <c r="C172" s="14" t="s">
        <v>213</v>
      </c>
      <c r="D172" s="14">
        <v>139.34</v>
      </c>
      <c r="E172" s="14">
        <v>0</v>
      </c>
      <c r="F172" s="14">
        <v>38.46</v>
      </c>
      <c r="G172" s="14">
        <v>0</v>
      </c>
      <c r="H172" s="41">
        <v>43070</v>
      </c>
      <c r="K172" s="14" t="s">
        <v>370</v>
      </c>
      <c r="L172" s="15">
        <v>9.33</v>
      </c>
      <c r="M172" s="15" t="str">
        <f t="shared" si="2"/>
        <v>No</v>
      </c>
      <c r="N172" s="34"/>
    </row>
    <row r="173" spans="1:14" ht="15.75" x14ac:dyDescent="0.2">
      <c r="A173" s="14">
        <v>171</v>
      </c>
      <c r="B173" s="14" t="s">
        <v>214</v>
      </c>
      <c r="C173" s="14" t="s">
        <v>162</v>
      </c>
      <c r="D173" s="14">
        <v>0</v>
      </c>
      <c r="E173" s="14">
        <v>0</v>
      </c>
      <c r="F173" s="14">
        <v>177.51</v>
      </c>
      <c r="G173" s="14">
        <v>0</v>
      </c>
      <c r="H173" s="41">
        <v>43070</v>
      </c>
      <c r="K173" s="14" t="s">
        <v>371</v>
      </c>
      <c r="L173" s="15">
        <v>8.6999999999999993</v>
      </c>
      <c r="M173" s="15" t="str">
        <f t="shared" si="2"/>
        <v>No</v>
      </c>
      <c r="N173" s="34"/>
    </row>
    <row r="174" spans="1:14" ht="15.75" x14ac:dyDescent="0.2">
      <c r="A174" s="14">
        <v>172</v>
      </c>
      <c r="B174" s="14" t="s">
        <v>214</v>
      </c>
      <c r="C174" s="14" t="s">
        <v>215</v>
      </c>
      <c r="D174" s="14">
        <v>0</v>
      </c>
      <c r="E174" s="14">
        <v>0</v>
      </c>
      <c r="F174" s="14">
        <v>179.61</v>
      </c>
      <c r="G174" s="14">
        <v>0</v>
      </c>
      <c r="H174" s="41">
        <v>43079</v>
      </c>
      <c r="K174" s="14" t="s">
        <v>374</v>
      </c>
      <c r="L174" s="15">
        <v>8.69</v>
      </c>
      <c r="M174" s="15" t="str">
        <f t="shared" si="2"/>
        <v>No</v>
      </c>
      <c r="N174" s="34"/>
    </row>
    <row r="175" spans="1:14" ht="15.75" x14ac:dyDescent="0.2">
      <c r="A175" s="14">
        <v>173</v>
      </c>
      <c r="B175" s="14" t="s">
        <v>216</v>
      </c>
      <c r="C175" s="14" t="s">
        <v>217</v>
      </c>
      <c r="D175" s="14">
        <v>0</v>
      </c>
      <c r="E175" s="14">
        <v>3.5</v>
      </c>
      <c r="F175" s="14">
        <v>178.5</v>
      </c>
      <c r="G175" s="14">
        <v>0</v>
      </c>
      <c r="H175" s="41">
        <v>43088</v>
      </c>
      <c r="K175" s="14" t="s">
        <v>375</v>
      </c>
      <c r="L175" s="15">
        <v>2075.9</v>
      </c>
      <c r="M175" s="15" t="str">
        <f t="shared" si="2"/>
        <v>YES</v>
      </c>
      <c r="N175" s="34"/>
    </row>
    <row r="176" spans="1:14" ht="15.75" x14ac:dyDescent="0.2">
      <c r="A176" s="14">
        <v>174</v>
      </c>
      <c r="B176" s="14" t="s">
        <v>216</v>
      </c>
      <c r="C176" s="14" t="s">
        <v>154</v>
      </c>
      <c r="D176" s="14">
        <v>0</v>
      </c>
      <c r="E176" s="14">
        <v>97.25</v>
      </c>
      <c r="F176" s="14">
        <v>90.62</v>
      </c>
      <c r="G176" s="14">
        <v>0</v>
      </c>
      <c r="H176" s="41">
        <v>43096</v>
      </c>
      <c r="K176" s="14" t="s">
        <v>377</v>
      </c>
      <c r="L176" s="15">
        <v>8.129999999999999</v>
      </c>
      <c r="M176" s="15" t="str">
        <f t="shared" si="2"/>
        <v>No</v>
      </c>
      <c r="N176" s="34"/>
    </row>
    <row r="177" spans="1:14" ht="15.75" x14ac:dyDescent="0.2">
      <c r="A177" s="14">
        <v>175</v>
      </c>
      <c r="B177" s="14" t="s">
        <v>218</v>
      </c>
      <c r="C177" s="14" t="s">
        <v>169</v>
      </c>
      <c r="D177" s="14">
        <v>0</v>
      </c>
      <c r="E177" s="14">
        <v>0</v>
      </c>
      <c r="F177" s="14">
        <v>187.1</v>
      </c>
      <c r="G177" s="14">
        <v>0</v>
      </c>
      <c r="H177" s="41">
        <v>43070</v>
      </c>
      <c r="K177" s="14" t="s">
        <v>379</v>
      </c>
      <c r="L177" s="15">
        <v>7.9399999999999995</v>
      </c>
      <c r="M177" s="15" t="str">
        <f t="shared" si="2"/>
        <v>No</v>
      </c>
      <c r="N177" s="34"/>
    </row>
    <row r="178" spans="1:14" ht="15.75" x14ac:dyDescent="0.2">
      <c r="A178" s="14">
        <v>176</v>
      </c>
      <c r="B178" s="14" t="s">
        <v>218</v>
      </c>
      <c r="C178" s="14" t="s">
        <v>169</v>
      </c>
      <c r="D178" s="14">
        <v>0</v>
      </c>
      <c r="E178" s="14">
        <v>192.96</v>
      </c>
      <c r="F178" s="14">
        <v>0</v>
      </c>
      <c r="G178" s="14">
        <v>0</v>
      </c>
      <c r="H178" s="41">
        <v>43070</v>
      </c>
      <c r="K178" s="14" t="s">
        <v>380</v>
      </c>
      <c r="L178" s="15">
        <v>7.48</v>
      </c>
      <c r="M178" s="15" t="str">
        <f t="shared" si="2"/>
        <v>No</v>
      </c>
      <c r="N178" s="34"/>
    </row>
    <row r="179" spans="1:14" ht="15.75" x14ac:dyDescent="0.2">
      <c r="A179" s="14">
        <v>177</v>
      </c>
      <c r="B179" s="14" t="s">
        <v>219</v>
      </c>
      <c r="C179" s="14" t="s">
        <v>169</v>
      </c>
      <c r="D179" s="14">
        <v>0</v>
      </c>
      <c r="E179" s="14">
        <v>0</v>
      </c>
      <c r="F179" s="14">
        <v>179.89</v>
      </c>
      <c r="G179" s="14">
        <v>13.08</v>
      </c>
      <c r="H179" s="41">
        <v>43070</v>
      </c>
      <c r="K179" s="14" t="s">
        <v>381</v>
      </c>
      <c r="L179" s="15">
        <v>7.16</v>
      </c>
      <c r="M179" s="15" t="str">
        <f t="shared" si="2"/>
        <v>No</v>
      </c>
      <c r="N179" s="34"/>
    </row>
    <row r="180" spans="1:14" ht="15.75" x14ac:dyDescent="0.2">
      <c r="A180" s="14">
        <v>178</v>
      </c>
      <c r="B180" s="14" t="s">
        <v>219</v>
      </c>
      <c r="C180" s="14" t="s">
        <v>220</v>
      </c>
      <c r="D180" s="14">
        <v>0</v>
      </c>
      <c r="E180" s="14">
        <v>192.45</v>
      </c>
      <c r="F180" s="14">
        <v>0</v>
      </c>
      <c r="G180" s="14">
        <v>0</v>
      </c>
      <c r="H180" s="41">
        <v>43073</v>
      </c>
      <c r="K180" s="14" t="s">
        <v>382</v>
      </c>
      <c r="L180" s="15">
        <v>6.9</v>
      </c>
      <c r="M180" s="15" t="str">
        <f t="shared" si="2"/>
        <v>No</v>
      </c>
      <c r="N180" s="34"/>
    </row>
    <row r="181" spans="1:14" ht="15.75" x14ac:dyDescent="0.2">
      <c r="A181" s="14">
        <v>179</v>
      </c>
      <c r="B181" s="14" t="s">
        <v>221</v>
      </c>
      <c r="C181" s="14" t="s">
        <v>109</v>
      </c>
      <c r="D181" s="14">
        <v>0</v>
      </c>
      <c r="E181" s="14">
        <v>0</v>
      </c>
      <c r="F181" s="14">
        <v>192.59</v>
      </c>
      <c r="G181" s="14">
        <v>0</v>
      </c>
      <c r="H181" s="41">
        <v>43070</v>
      </c>
      <c r="K181" s="14" t="s">
        <v>384</v>
      </c>
      <c r="L181" s="15">
        <v>6.55</v>
      </c>
      <c r="M181" s="15" t="str">
        <f t="shared" si="2"/>
        <v>No</v>
      </c>
      <c r="N181" s="34"/>
    </row>
    <row r="182" spans="1:14" ht="15.75" x14ac:dyDescent="0.2">
      <c r="A182" s="14">
        <v>180</v>
      </c>
      <c r="B182" s="14" t="s">
        <v>221</v>
      </c>
      <c r="C182" s="14" t="s">
        <v>222</v>
      </c>
      <c r="D182" s="14">
        <v>0</v>
      </c>
      <c r="E182" s="14">
        <v>0</v>
      </c>
      <c r="F182" s="14">
        <v>200.83</v>
      </c>
      <c r="G182" s="14">
        <v>0</v>
      </c>
      <c r="H182" s="41">
        <v>43070</v>
      </c>
      <c r="K182" s="14" t="s">
        <v>386</v>
      </c>
      <c r="L182" s="15">
        <v>6.24</v>
      </c>
      <c r="M182" s="15" t="str">
        <f t="shared" si="2"/>
        <v>No</v>
      </c>
      <c r="N182" s="34"/>
    </row>
    <row r="183" spans="1:14" ht="15.75" x14ac:dyDescent="0.2">
      <c r="A183" s="14">
        <v>181</v>
      </c>
      <c r="B183" s="14" t="s">
        <v>223</v>
      </c>
      <c r="C183" s="14" t="s">
        <v>181</v>
      </c>
      <c r="D183" s="14">
        <v>0</v>
      </c>
      <c r="E183" s="14">
        <v>0</v>
      </c>
      <c r="F183" s="14">
        <v>210.43</v>
      </c>
      <c r="G183" s="14">
        <v>0</v>
      </c>
      <c r="H183" s="41">
        <v>43070</v>
      </c>
      <c r="K183" s="14" t="s">
        <v>389</v>
      </c>
      <c r="L183" s="15">
        <v>2106.5</v>
      </c>
      <c r="M183" s="15" t="str">
        <f t="shared" si="2"/>
        <v>YES</v>
      </c>
      <c r="N183" s="34"/>
    </row>
    <row r="184" spans="1:14" ht="15.75" x14ac:dyDescent="0.2">
      <c r="A184" s="14">
        <v>182</v>
      </c>
      <c r="B184" s="14" t="s">
        <v>223</v>
      </c>
      <c r="C184" s="14" t="s">
        <v>224</v>
      </c>
      <c r="D184" s="14">
        <v>0</v>
      </c>
      <c r="E184" s="14">
        <v>0</v>
      </c>
      <c r="F184" s="14">
        <v>212.94</v>
      </c>
      <c r="G184" s="14">
        <v>0</v>
      </c>
      <c r="H184" s="41">
        <v>43082</v>
      </c>
      <c r="K184" s="14" t="s">
        <v>391</v>
      </c>
      <c r="L184" s="15">
        <v>2371.89</v>
      </c>
      <c r="M184" s="15" t="str">
        <f t="shared" si="2"/>
        <v>YES</v>
      </c>
      <c r="N184" s="34"/>
    </row>
    <row r="185" spans="1:14" ht="15.75" x14ac:dyDescent="0.2">
      <c r="A185" s="14">
        <v>183</v>
      </c>
      <c r="B185" s="14" t="s">
        <v>225</v>
      </c>
      <c r="C185" s="14" t="s">
        <v>226</v>
      </c>
      <c r="D185" s="14">
        <v>0</v>
      </c>
      <c r="E185" s="14">
        <v>0</v>
      </c>
      <c r="F185" s="14">
        <v>214.48</v>
      </c>
      <c r="G185" s="14">
        <v>0</v>
      </c>
      <c r="H185" s="41">
        <v>43084</v>
      </c>
      <c r="K185" s="14" t="s">
        <v>392</v>
      </c>
      <c r="L185" s="15">
        <v>5.6</v>
      </c>
      <c r="M185" s="15" t="str">
        <f t="shared" si="2"/>
        <v>No</v>
      </c>
      <c r="N185" s="34"/>
    </row>
    <row r="186" spans="1:14" ht="15.75" x14ac:dyDescent="0.2">
      <c r="A186" s="14">
        <v>184</v>
      </c>
      <c r="B186" s="14" t="s">
        <v>225</v>
      </c>
      <c r="C186" s="14" t="s">
        <v>137</v>
      </c>
      <c r="D186" s="14">
        <v>0</v>
      </c>
      <c r="E186" s="14">
        <v>0</v>
      </c>
      <c r="F186" s="14">
        <v>65.89</v>
      </c>
      <c r="G186" s="14">
        <v>152.68</v>
      </c>
      <c r="H186" s="41">
        <v>43070</v>
      </c>
      <c r="K186" s="14" t="s">
        <v>393</v>
      </c>
      <c r="L186" s="15">
        <v>2844.6900000000005</v>
      </c>
      <c r="M186" s="15" t="str">
        <f t="shared" si="2"/>
        <v>YES</v>
      </c>
      <c r="N186" s="34"/>
    </row>
    <row r="187" spans="1:14" ht="15.75" x14ac:dyDescent="0.2">
      <c r="A187" s="14">
        <v>185</v>
      </c>
      <c r="B187" s="14" t="s">
        <v>227</v>
      </c>
      <c r="C187" s="14" t="s">
        <v>228</v>
      </c>
      <c r="D187" s="14">
        <v>0</v>
      </c>
      <c r="E187" s="14">
        <v>0</v>
      </c>
      <c r="F187" s="14">
        <v>231.98</v>
      </c>
      <c r="G187" s="14">
        <v>0</v>
      </c>
      <c r="H187" s="41">
        <v>43087</v>
      </c>
      <c r="K187" s="14" t="s">
        <v>394</v>
      </c>
      <c r="L187" s="15">
        <v>4.99</v>
      </c>
      <c r="M187" s="15" t="str">
        <f t="shared" si="2"/>
        <v>No</v>
      </c>
      <c r="N187" s="34"/>
    </row>
    <row r="188" spans="1:14" ht="15.75" x14ac:dyDescent="0.2">
      <c r="A188" s="14">
        <v>186</v>
      </c>
      <c r="B188" s="14" t="s">
        <v>227</v>
      </c>
      <c r="C188" s="14" t="s">
        <v>229</v>
      </c>
      <c r="D188" s="14">
        <v>89.71</v>
      </c>
      <c r="E188" s="14">
        <v>0</v>
      </c>
      <c r="F188" s="14">
        <v>142.31</v>
      </c>
      <c r="G188" s="14">
        <v>0</v>
      </c>
      <c r="H188" s="41">
        <v>43075</v>
      </c>
      <c r="K188" s="14" t="s">
        <v>397</v>
      </c>
      <c r="L188" s="15">
        <v>4.9700000000000006</v>
      </c>
      <c r="M188" s="15" t="str">
        <f t="shared" si="2"/>
        <v>No</v>
      </c>
      <c r="N188" s="34"/>
    </row>
    <row r="189" spans="1:14" ht="15.75" x14ac:dyDescent="0.2">
      <c r="A189" s="14">
        <v>187</v>
      </c>
      <c r="B189" s="14" t="s">
        <v>230</v>
      </c>
      <c r="C189" s="14" t="s">
        <v>231</v>
      </c>
      <c r="D189" s="14">
        <v>0</v>
      </c>
      <c r="E189" s="14">
        <v>0</v>
      </c>
      <c r="F189" s="14">
        <v>236.69</v>
      </c>
      <c r="G189" s="14">
        <v>0</v>
      </c>
      <c r="H189" s="41">
        <v>43080</v>
      </c>
      <c r="K189" s="14" t="s">
        <v>398</v>
      </c>
      <c r="L189" s="15">
        <v>2986.18</v>
      </c>
      <c r="M189" s="15" t="str">
        <f t="shared" si="2"/>
        <v>YES</v>
      </c>
      <c r="N189" s="34"/>
    </row>
    <row r="190" spans="1:14" ht="15.75" x14ac:dyDescent="0.2">
      <c r="A190" s="14">
        <v>188</v>
      </c>
      <c r="B190" s="14" t="s">
        <v>230</v>
      </c>
      <c r="C190" s="14" t="s">
        <v>190</v>
      </c>
      <c r="D190" s="14">
        <v>0</v>
      </c>
      <c r="E190" s="14">
        <v>0</v>
      </c>
      <c r="F190" s="14">
        <v>238.18</v>
      </c>
      <c r="G190" s="14">
        <v>0</v>
      </c>
      <c r="H190" s="41">
        <v>43070</v>
      </c>
      <c r="K190" s="14" t="s">
        <v>399</v>
      </c>
      <c r="L190" s="15">
        <v>4.3499999999999996</v>
      </c>
      <c r="M190" s="15" t="str">
        <f t="shared" si="2"/>
        <v>No</v>
      </c>
      <c r="N190" s="34"/>
    </row>
    <row r="191" spans="1:14" ht="15.75" x14ac:dyDescent="0.2">
      <c r="A191" s="14">
        <v>189</v>
      </c>
      <c r="B191" s="14" t="s">
        <v>232</v>
      </c>
      <c r="C191" s="14" t="s">
        <v>144</v>
      </c>
      <c r="D191" s="14">
        <v>0</v>
      </c>
      <c r="E191" s="14">
        <v>0</v>
      </c>
      <c r="F191" s="14">
        <v>243.22</v>
      </c>
      <c r="G191" s="14">
        <v>0</v>
      </c>
      <c r="H191" s="41">
        <v>43084</v>
      </c>
      <c r="K191" s="14" t="s">
        <v>401</v>
      </c>
      <c r="L191" s="15">
        <v>4.34</v>
      </c>
      <c r="M191" s="15" t="str">
        <f t="shared" si="2"/>
        <v>No</v>
      </c>
      <c r="N191" s="34"/>
    </row>
    <row r="192" spans="1:14" ht="15.75" x14ac:dyDescent="0.2">
      <c r="A192" s="14">
        <v>190</v>
      </c>
      <c r="B192" s="14" t="s">
        <v>232</v>
      </c>
      <c r="C192" s="14" t="s">
        <v>55</v>
      </c>
      <c r="D192" s="14">
        <v>0</v>
      </c>
      <c r="E192" s="14">
        <v>0</v>
      </c>
      <c r="F192" s="14">
        <v>243.02</v>
      </c>
      <c r="G192" s="14">
        <v>0</v>
      </c>
      <c r="H192" s="41">
        <v>43070</v>
      </c>
      <c r="K192" s="14" t="s">
        <v>403</v>
      </c>
      <c r="L192" s="15">
        <v>3.92</v>
      </c>
      <c r="M192" s="15" t="str">
        <f t="shared" si="2"/>
        <v>No</v>
      </c>
      <c r="N192" s="34"/>
    </row>
    <row r="193" spans="1:14" ht="15.75" x14ac:dyDescent="0.2">
      <c r="A193" s="14">
        <v>191</v>
      </c>
      <c r="B193" s="14" t="s">
        <v>233</v>
      </c>
      <c r="C193" s="14" t="s">
        <v>169</v>
      </c>
      <c r="D193" s="14">
        <v>0</v>
      </c>
      <c r="E193" s="14">
        <v>0</v>
      </c>
      <c r="F193" s="14">
        <v>245.75</v>
      </c>
      <c r="G193" s="14">
        <v>0</v>
      </c>
      <c r="H193" s="41">
        <v>43070</v>
      </c>
      <c r="K193" s="14" t="s">
        <v>404</v>
      </c>
      <c r="L193" s="15">
        <v>3.8</v>
      </c>
      <c r="M193" s="15" t="str">
        <f t="shared" si="2"/>
        <v>No</v>
      </c>
      <c r="N193" s="34"/>
    </row>
    <row r="194" spans="1:14" ht="15.75" x14ac:dyDescent="0.2">
      <c r="A194" s="14">
        <v>192</v>
      </c>
      <c r="B194" s="14" t="s">
        <v>233</v>
      </c>
      <c r="C194" s="14" t="s">
        <v>146</v>
      </c>
      <c r="D194" s="14">
        <v>246.13</v>
      </c>
      <c r="E194" s="14">
        <v>0</v>
      </c>
      <c r="F194" s="14">
        <v>0</v>
      </c>
      <c r="G194" s="14">
        <v>0</v>
      </c>
      <c r="H194" s="41">
        <v>43070</v>
      </c>
      <c r="K194" s="14" t="s">
        <v>406</v>
      </c>
      <c r="L194" s="15">
        <v>3.75</v>
      </c>
      <c r="M194" s="15" t="str">
        <f t="shared" si="2"/>
        <v>No</v>
      </c>
      <c r="N194" s="34"/>
    </row>
    <row r="195" spans="1:14" ht="15.75" x14ac:dyDescent="0.2">
      <c r="A195" s="14">
        <v>193</v>
      </c>
      <c r="B195" s="14" t="s">
        <v>234</v>
      </c>
      <c r="C195" s="14" t="s">
        <v>201</v>
      </c>
      <c r="D195" s="14">
        <v>0</v>
      </c>
      <c r="E195" s="14">
        <v>0</v>
      </c>
      <c r="F195" s="14">
        <v>248.85</v>
      </c>
      <c r="G195" s="14">
        <v>0</v>
      </c>
      <c r="H195" s="41">
        <v>43081</v>
      </c>
      <c r="K195" s="14" t="s">
        <v>408</v>
      </c>
      <c r="L195" s="15">
        <v>3.7300000000000004</v>
      </c>
      <c r="M195" s="15" t="str">
        <f t="shared" si="2"/>
        <v>No</v>
      </c>
      <c r="N195" s="34"/>
    </row>
    <row r="196" spans="1:14" ht="15.75" x14ac:dyDescent="0.2">
      <c r="A196" s="14">
        <v>194</v>
      </c>
      <c r="B196" s="14" t="s">
        <v>234</v>
      </c>
      <c r="C196" s="14" t="s">
        <v>58</v>
      </c>
      <c r="D196" s="14">
        <v>0</v>
      </c>
      <c r="E196" s="14">
        <v>252.21</v>
      </c>
      <c r="F196" s="14">
        <v>0</v>
      </c>
      <c r="G196" s="14">
        <v>0</v>
      </c>
      <c r="H196" s="41">
        <v>43070</v>
      </c>
      <c r="K196" s="14" t="s">
        <v>411</v>
      </c>
      <c r="L196" s="15">
        <v>3.14</v>
      </c>
      <c r="M196" s="15" t="str">
        <f t="shared" ref="M196:M229" si="3">IF(L196&gt;100,"YES","No")</f>
        <v>No</v>
      </c>
      <c r="N196" s="34"/>
    </row>
    <row r="197" spans="1:14" ht="15.75" x14ac:dyDescent="0.2">
      <c r="A197" s="14">
        <v>195</v>
      </c>
      <c r="B197" s="14" t="s">
        <v>235</v>
      </c>
      <c r="C197" s="14" t="s">
        <v>236</v>
      </c>
      <c r="D197" s="14">
        <v>0</v>
      </c>
      <c r="E197" s="14">
        <v>0</v>
      </c>
      <c r="F197" s="14">
        <v>264.76</v>
      </c>
      <c r="G197" s="14">
        <v>0</v>
      </c>
      <c r="H197" s="41">
        <v>43085</v>
      </c>
      <c r="K197" s="14" t="s">
        <v>413</v>
      </c>
      <c r="L197" s="15">
        <v>3.13</v>
      </c>
      <c r="M197" s="15" t="str">
        <f t="shared" si="3"/>
        <v>No</v>
      </c>
      <c r="N197" s="34"/>
    </row>
    <row r="198" spans="1:14" ht="15.75" x14ac:dyDescent="0.2">
      <c r="A198" s="14">
        <v>196</v>
      </c>
      <c r="B198" s="14" t="s">
        <v>235</v>
      </c>
      <c r="C198" s="14" t="s">
        <v>38</v>
      </c>
      <c r="D198" s="14">
        <v>0</v>
      </c>
      <c r="E198" s="14">
        <v>0</v>
      </c>
      <c r="F198" s="14">
        <v>266.3</v>
      </c>
      <c r="G198" s="14">
        <v>0</v>
      </c>
      <c r="H198" s="41">
        <v>43070</v>
      </c>
      <c r="K198" s="14" t="s">
        <v>416</v>
      </c>
      <c r="L198" s="15">
        <v>3.12</v>
      </c>
      <c r="M198" s="15" t="str">
        <f t="shared" si="3"/>
        <v>No</v>
      </c>
      <c r="N198" s="34"/>
    </row>
    <row r="199" spans="1:14" ht="15.75" x14ac:dyDescent="0.2">
      <c r="A199" s="14">
        <v>197</v>
      </c>
      <c r="B199" s="14" t="s">
        <v>237</v>
      </c>
      <c r="C199" s="14" t="s">
        <v>222</v>
      </c>
      <c r="D199" s="14">
        <v>0</v>
      </c>
      <c r="E199" s="14">
        <v>0</v>
      </c>
      <c r="F199" s="14">
        <v>269.45999999999998</v>
      </c>
      <c r="G199" s="14">
        <v>0</v>
      </c>
      <c r="H199" s="41">
        <v>43070</v>
      </c>
      <c r="K199" s="14" t="s">
        <v>419</v>
      </c>
      <c r="L199" s="15">
        <v>3552.36</v>
      </c>
      <c r="M199" s="15" t="str">
        <f t="shared" si="3"/>
        <v>YES</v>
      </c>
      <c r="N199" s="34"/>
    </row>
    <row r="200" spans="1:14" ht="15.75" x14ac:dyDescent="0.2">
      <c r="A200" s="14">
        <v>198</v>
      </c>
      <c r="B200" s="14" t="s">
        <v>237</v>
      </c>
      <c r="C200" s="14" t="s">
        <v>146</v>
      </c>
      <c r="D200" s="14">
        <v>0</v>
      </c>
      <c r="E200" s="14">
        <v>0</v>
      </c>
      <c r="F200" s="14">
        <v>270.02</v>
      </c>
      <c r="G200" s="14">
        <v>0</v>
      </c>
      <c r="H200" s="41">
        <v>43070</v>
      </c>
      <c r="K200" s="14" t="s">
        <v>421</v>
      </c>
      <c r="L200" s="15">
        <v>2.62</v>
      </c>
      <c r="M200" s="15" t="str">
        <f t="shared" si="3"/>
        <v>No</v>
      </c>
      <c r="N200" s="34"/>
    </row>
    <row r="201" spans="1:14" ht="15.75" x14ac:dyDescent="0.2">
      <c r="A201" s="14">
        <v>199</v>
      </c>
      <c r="B201" s="14" t="s">
        <v>238</v>
      </c>
      <c r="C201" s="14" t="s">
        <v>55</v>
      </c>
      <c r="D201" s="14">
        <v>0</v>
      </c>
      <c r="E201" s="14">
        <v>95.01</v>
      </c>
      <c r="F201" s="14">
        <v>177.66</v>
      </c>
      <c r="G201" s="14">
        <v>0</v>
      </c>
      <c r="H201" s="41">
        <v>43070</v>
      </c>
      <c r="K201" s="14" t="s">
        <v>423</v>
      </c>
      <c r="L201" s="15">
        <v>2.48</v>
      </c>
      <c r="M201" s="15" t="str">
        <f t="shared" si="3"/>
        <v>No</v>
      </c>
      <c r="N201" s="34"/>
    </row>
    <row r="202" spans="1:14" ht="15.75" x14ac:dyDescent="0.2">
      <c r="A202" s="14">
        <v>200</v>
      </c>
      <c r="B202" s="14" t="s">
        <v>238</v>
      </c>
      <c r="C202" s="14" t="s">
        <v>239</v>
      </c>
      <c r="D202" s="14">
        <v>0</v>
      </c>
      <c r="E202" s="14">
        <v>0</v>
      </c>
      <c r="F202" s="14">
        <v>271.29000000000002</v>
      </c>
      <c r="G202" s="14">
        <v>1.88</v>
      </c>
      <c r="H202" s="41">
        <v>43084</v>
      </c>
      <c r="K202" s="14" t="s">
        <v>425</v>
      </c>
      <c r="L202" s="15">
        <v>2.48</v>
      </c>
      <c r="M202" s="15" t="str">
        <f t="shared" si="3"/>
        <v>No</v>
      </c>
      <c r="N202" s="34"/>
    </row>
    <row r="203" spans="1:14" ht="15.75" x14ac:dyDescent="0.2">
      <c r="A203" s="14">
        <v>201</v>
      </c>
      <c r="B203" s="14" t="s">
        <v>240</v>
      </c>
      <c r="C203" s="14" t="s">
        <v>120</v>
      </c>
      <c r="D203" s="14">
        <v>0</v>
      </c>
      <c r="E203" s="14">
        <v>0</v>
      </c>
      <c r="F203" s="14">
        <v>277.77999999999997</v>
      </c>
      <c r="G203" s="14">
        <v>0</v>
      </c>
      <c r="H203" s="41">
        <v>43070</v>
      </c>
      <c r="K203" s="14" t="s">
        <v>427</v>
      </c>
      <c r="L203" s="15">
        <v>3615.41</v>
      </c>
      <c r="M203" s="15" t="str">
        <f t="shared" si="3"/>
        <v>YES</v>
      </c>
      <c r="N203" s="34"/>
    </row>
    <row r="204" spans="1:14" ht="15.75" x14ac:dyDescent="0.2">
      <c r="A204" s="14">
        <v>202</v>
      </c>
      <c r="B204" s="14" t="s">
        <v>240</v>
      </c>
      <c r="C204" s="14" t="s">
        <v>152</v>
      </c>
      <c r="D204" s="14">
        <v>0</v>
      </c>
      <c r="E204" s="14">
        <v>0</v>
      </c>
      <c r="F204" s="14">
        <v>279.47000000000003</v>
      </c>
      <c r="G204" s="14">
        <v>0</v>
      </c>
      <c r="H204" s="41">
        <v>43070</v>
      </c>
      <c r="K204" s="14" t="s">
        <v>428</v>
      </c>
      <c r="L204" s="15">
        <v>4918.7699999999995</v>
      </c>
      <c r="M204" s="15" t="str">
        <f t="shared" si="3"/>
        <v>YES</v>
      </c>
      <c r="N204" s="34"/>
    </row>
    <row r="205" spans="1:14" ht="15.75" x14ac:dyDescent="0.2">
      <c r="A205" s="14">
        <v>203</v>
      </c>
      <c r="B205" s="14" t="s">
        <v>241</v>
      </c>
      <c r="C205" s="14" t="s">
        <v>242</v>
      </c>
      <c r="D205" s="14">
        <v>0</v>
      </c>
      <c r="E205" s="14">
        <v>0</v>
      </c>
      <c r="F205" s="14">
        <v>0</v>
      </c>
      <c r="G205" s="14">
        <v>75.180000000000007</v>
      </c>
      <c r="H205" s="41">
        <v>43089</v>
      </c>
      <c r="K205" s="14" t="s">
        <v>429</v>
      </c>
      <c r="L205" s="15">
        <v>1.98</v>
      </c>
      <c r="M205" s="15" t="str">
        <f t="shared" si="3"/>
        <v>No</v>
      </c>
      <c r="N205" s="34"/>
    </row>
    <row r="206" spans="1:14" ht="15.75" x14ac:dyDescent="0.2">
      <c r="A206" s="14">
        <v>204</v>
      </c>
      <c r="B206" s="14" t="s">
        <v>241</v>
      </c>
      <c r="C206" s="14" t="s">
        <v>55</v>
      </c>
      <c r="D206" s="14">
        <v>0</v>
      </c>
      <c r="E206" s="14">
        <v>127.97</v>
      </c>
      <c r="F206" s="14">
        <v>153.83000000000001</v>
      </c>
      <c r="G206" s="14">
        <v>0</v>
      </c>
      <c r="H206" s="41">
        <v>43070</v>
      </c>
      <c r="K206" s="14" t="s">
        <v>430</v>
      </c>
      <c r="L206" s="15">
        <v>1.92</v>
      </c>
      <c r="M206" s="15" t="str">
        <f t="shared" si="3"/>
        <v>No</v>
      </c>
      <c r="N206" s="34"/>
    </row>
    <row r="207" spans="1:14" ht="15.75" x14ac:dyDescent="0.2">
      <c r="A207" s="14">
        <v>205</v>
      </c>
      <c r="B207" s="14" t="s">
        <v>243</v>
      </c>
      <c r="C207" s="14" t="s">
        <v>190</v>
      </c>
      <c r="D207" s="14">
        <v>0</v>
      </c>
      <c r="E207" s="14">
        <v>0</v>
      </c>
      <c r="F207" s="14">
        <v>282.8</v>
      </c>
      <c r="G207" s="14">
        <v>0</v>
      </c>
      <c r="H207" s="41">
        <v>43070</v>
      </c>
      <c r="K207" s="14" t="s">
        <v>432</v>
      </c>
      <c r="L207" s="15">
        <v>1.88</v>
      </c>
      <c r="M207" s="15" t="str">
        <f t="shared" si="3"/>
        <v>No</v>
      </c>
      <c r="N207" s="34"/>
    </row>
    <row r="208" spans="1:14" ht="15.75" x14ac:dyDescent="0.2">
      <c r="A208" s="14">
        <v>206</v>
      </c>
      <c r="B208" s="14" t="s">
        <v>243</v>
      </c>
      <c r="C208" s="14" t="s">
        <v>244</v>
      </c>
      <c r="D208" s="14">
        <v>0</v>
      </c>
      <c r="E208" s="14">
        <v>0</v>
      </c>
      <c r="F208" s="14">
        <v>285.45999999999998</v>
      </c>
      <c r="G208" s="14">
        <v>0</v>
      </c>
      <c r="H208" s="41">
        <v>43075</v>
      </c>
      <c r="K208" s="14" t="s">
        <v>434</v>
      </c>
      <c r="L208" s="15">
        <v>1.88</v>
      </c>
      <c r="M208" s="15" t="str">
        <f t="shared" si="3"/>
        <v>No</v>
      </c>
      <c r="N208" s="34"/>
    </row>
    <row r="209" spans="1:14" ht="15.75" x14ac:dyDescent="0.2">
      <c r="A209" s="14">
        <v>207</v>
      </c>
      <c r="B209" s="14" t="s">
        <v>245</v>
      </c>
      <c r="C209" s="14" t="s">
        <v>246</v>
      </c>
      <c r="D209" s="14">
        <v>0</v>
      </c>
      <c r="E209" s="14">
        <v>0</v>
      </c>
      <c r="F209" s="14">
        <v>291.49</v>
      </c>
      <c r="G209" s="14">
        <v>0</v>
      </c>
      <c r="H209" s="41">
        <v>43079</v>
      </c>
      <c r="K209" s="14" t="s">
        <v>435</v>
      </c>
      <c r="L209" s="15">
        <v>1.86</v>
      </c>
      <c r="M209" s="15" t="str">
        <f t="shared" si="3"/>
        <v>No</v>
      </c>
      <c r="N209" s="34"/>
    </row>
    <row r="210" spans="1:14" ht="15.75" x14ac:dyDescent="0.2">
      <c r="A210" s="14">
        <v>208</v>
      </c>
      <c r="B210" s="14" t="s">
        <v>245</v>
      </c>
      <c r="C210" s="14" t="s">
        <v>247</v>
      </c>
      <c r="D210" s="14">
        <v>0</v>
      </c>
      <c r="E210" s="14">
        <v>0</v>
      </c>
      <c r="F210" s="14">
        <v>285.27</v>
      </c>
      <c r="G210" s="14">
        <v>9.19</v>
      </c>
      <c r="H210" s="41">
        <v>43090</v>
      </c>
      <c r="K210" s="14" t="s">
        <v>437</v>
      </c>
      <c r="L210" s="15">
        <v>1.6</v>
      </c>
      <c r="M210" s="15" t="str">
        <f t="shared" si="3"/>
        <v>No</v>
      </c>
      <c r="N210" s="34"/>
    </row>
    <row r="211" spans="1:14" ht="15.75" x14ac:dyDescent="0.2">
      <c r="A211" s="14">
        <v>209</v>
      </c>
      <c r="B211" s="14" t="s">
        <v>248</v>
      </c>
      <c r="C211" s="14" t="s">
        <v>224</v>
      </c>
      <c r="D211" s="14">
        <v>0</v>
      </c>
      <c r="E211" s="14">
        <v>0</v>
      </c>
      <c r="F211" s="14">
        <v>302.52</v>
      </c>
      <c r="G211" s="14">
        <v>0</v>
      </c>
      <c r="H211" s="41">
        <v>43082</v>
      </c>
      <c r="K211" s="14" t="s">
        <v>438</v>
      </c>
      <c r="L211" s="15">
        <v>1.42</v>
      </c>
      <c r="M211" s="15" t="str">
        <f t="shared" si="3"/>
        <v>No</v>
      </c>
      <c r="N211" s="34"/>
    </row>
    <row r="212" spans="1:14" ht="15.75" x14ac:dyDescent="0.2">
      <c r="A212" s="14">
        <v>210</v>
      </c>
      <c r="B212" s="14" t="s">
        <v>248</v>
      </c>
      <c r="C212" s="14" t="s">
        <v>101</v>
      </c>
      <c r="D212" s="14">
        <v>0</v>
      </c>
      <c r="E212" s="14">
        <v>0</v>
      </c>
      <c r="F212" s="14">
        <v>305.73</v>
      </c>
      <c r="G212" s="14">
        <v>0</v>
      </c>
      <c r="H212" s="41">
        <v>43070</v>
      </c>
      <c r="K212" s="14" t="s">
        <v>439</v>
      </c>
      <c r="L212" s="15">
        <v>1.26</v>
      </c>
      <c r="M212" s="15" t="str">
        <f t="shared" si="3"/>
        <v>No</v>
      </c>
      <c r="N212" s="34"/>
    </row>
    <row r="213" spans="1:14" ht="15.75" x14ac:dyDescent="0.2">
      <c r="A213" s="14">
        <v>211</v>
      </c>
      <c r="B213" s="14" t="s">
        <v>249</v>
      </c>
      <c r="C213" s="14" t="s">
        <v>250</v>
      </c>
      <c r="D213" s="14">
        <v>0</v>
      </c>
      <c r="E213" s="14">
        <v>0</v>
      </c>
      <c r="F213" s="14">
        <v>52.39</v>
      </c>
      <c r="G213" s="14">
        <v>14.76</v>
      </c>
      <c r="H213" s="41">
        <v>43092</v>
      </c>
      <c r="K213" s="14" t="s">
        <v>441</v>
      </c>
      <c r="L213" s="15">
        <v>1.26</v>
      </c>
      <c r="M213" s="15" t="str">
        <f t="shared" si="3"/>
        <v>No</v>
      </c>
      <c r="N213" s="34"/>
    </row>
    <row r="214" spans="1:14" ht="15.75" x14ac:dyDescent="0.2">
      <c r="A214" s="14">
        <v>212</v>
      </c>
      <c r="B214" s="14" t="s">
        <v>249</v>
      </c>
      <c r="C214" s="14" t="s">
        <v>251</v>
      </c>
      <c r="D214" s="14">
        <v>0</v>
      </c>
      <c r="E214" s="14">
        <v>1.75</v>
      </c>
      <c r="F214" s="14">
        <v>310.11</v>
      </c>
      <c r="G214" s="14">
        <v>0</v>
      </c>
      <c r="H214" s="41">
        <v>43092</v>
      </c>
      <c r="K214" s="14" t="s">
        <v>443</v>
      </c>
      <c r="L214" s="15">
        <v>1.24</v>
      </c>
      <c r="M214" s="15" t="str">
        <f t="shared" si="3"/>
        <v>No</v>
      </c>
      <c r="N214" s="34"/>
    </row>
    <row r="215" spans="1:14" ht="15.75" x14ac:dyDescent="0.2">
      <c r="A215" s="14">
        <v>213</v>
      </c>
      <c r="B215" s="14" t="s">
        <v>252</v>
      </c>
      <c r="C215" s="14" t="s">
        <v>253</v>
      </c>
      <c r="D215" s="14">
        <v>0</v>
      </c>
      <c r="E215" s="14">
        <v>0</v>
      </c>
      <c r="F215" s="14">
        <v>311.39999999999998</v>
      </c>
      <c r="G215" s="14">
        <v>0</v>
      </c>
      <c r="H215" s="41">
        <v>43087</v>
      </c>
      <c r="K215" s="14" t="s">
        <v>444</v>
      </c>
      <c r="L215" s="15">
        <v>1.24</v>
      </c>
      <c r="M215" s="15" t="str">
        <f t="shared" si="3"/>
        <v>No</v>
      </c>
      <c r="N215" s="34"/>
    </row>
    <row r="216" spans="1:14" ht="15.75" x14ac:dyDescent="0.2">
      <c r="A216" s="14">
        <v>214</v>
      </c>
      <c r="B216" s="14" t="s">
        <v>252</v>
      </c>
      <c r="C216" s="14" t="s">
        <v>253</v>
      </c>
      <c r="D216" s="14">
        <v>0</v>
      </c>
      <c r="E216" s="14">
        <v>0</v>
      </c>
      <c r="F216" s="14">
        <v>311.32</v>
      </c>
      <c r="G216" s="14">
        <v>0</v>
      </c>
      <c r="H216" s="41">
        <v>43087</v>
      </c>
      <c r="K216" s="14" t="s">
        <v>446</v>
      </c>
      <c r="L216" s="15">
        <v>1.24</v>
      </c>
      <c r="M216" s="15" t="str">
        <f t="shared" si="3"/>
        <v>No</v>
      </c>
      <c r="N216" s="34"/>
    </row>
    <row r="217" spans="1:14" ht="15.75" x14ac:dyDescent="0.2">
      <c r="A217" s="14">
        <v>215</v>
      </c>
      <c r="B217" s="14" t="s">
        <v>254</v>
      </c>
      <c r="C217" s="14" t="s">
        <v>255</v>
      </c>
      <c r="D217" s="14">
        <v>0</v>
      </c>
      <c r="E217" s="14">
        <v>0</v>
      </c>
      <c r="F217" s="14">
        <v>65.13</v>
      </c>
      <c r="G217" s="14">
        <v>0</v>
      </c>
      <c r="H217" s="41">
        <v>43091</v>
      </c>
      <c r="K217" s="14" t="s">
        <v>447</v>
      </c>
      <c r="L217" s="15">
        <v>6209.0599999999995</v>
      </c>
      <c r="M217" s="15" t="str">
        <f t="shared" si="3"/>
        <v>YES</v>
      </c>
      <c r="N217" s="34"/>
    </row>
    <row r="218" spans="1:14" ht="15.75" x14ac:dyDescent="0.2">
      <c r="A218" s="14">
        <v>216</v>
      </c>
      <c r="B218" s="14" t="s">
        <v>254</v>
      </c>
      <c r="C218" s="14" t="s">
        <v>256</v>
      </c>
      <c r="D218" s="14">
        <v>0</v>
      </c>
      <c r="E218" s="14">
        <v>0</v>
      </c>
      <c r="F218" s="14">
        <v>310.36</v>
      </c>
      <c r="G218" s="14">
        <v>0</v>
      </c>
      <c r="H218" s="41">
        <v>43080</v>
      </c>
      <c r="K218" s="14" t="s">
        <v>448</v>
      </c>
      <c r="L218" s="15">
        <v>6853.3600000000006</v>
      </c>
      <c r="M218" s="15" t="str">
        <f t="shared" si="3"/>
        <v>YES</v>
      </c>
      <c r="N218" s="34"/>
    </row>
    <row r="219" spans="1:14" ht="15.75" x14ac:dyDescent="0.2">
      <c r="A219" s="14">
        <v>217</v>
      </c>
      <c r="B219" s="14" t="s">
        <v>257</v>
      </c>
      <c r="C219" s="14" t="s">
        <v>258</v>
      </c>
      <c r="D219" s="14">
        <v>0</v>
      </c>
      <c r="E219" s="14">
        <v>0</v>
      </c>
      <c r="F219" s="14">
        <v>0</v>
      </c>
      <c r="G219" s="14">
        <v>64.13</v>
      </c>
      <c r="H219" s="41">
        <v>43074</v>
      </c>
      <c r="K219" s="14" t="s">
        <v>449</v>
      </c>
      <c r="L219" s="15">
        <v>0.62</v>
      </c>
      <c r="M219" s="15" t="str">
        <f t="shared" si="3"/>
        <v>No</v>
      </c>
      <c r="N219" s="34"/>
    </row>
    <row r="220" spans="1:14" ht="15.75" x14ac:dyDescent="0.2">
      <c r="A220" s="14">
        <v>218</v>
      </c>
      <c r="B220" s="14" t="s">
        <v>257</v>
      </c>
      <c r="C220" s="14" t="s">
        <v>259</v>
      </c>
      <c r="D220" s="14">
        <v>0</v>
      </c>
      <c r="E220" s="14">
        <v>0</v>
      </c>
      <c r="F220" s="14">
        <v>310.33</v>
      </c>
      <c r="G220" s="14">
        <v>0</v>
      </c>
      <c r="H220" s="41">
        <v>43082</v>
      </c>
      <c r="K220" s="14" t="s">
        <v>451</v>
      </c>
      <c r="L220" s="15">
        <v>0.62</v>
      </c>
      <c r="M220" s="15" t="str">
        <f t="shared" si="3"/>
        <v>No</v>
      </c>
      <c r="N220" s="34"/>
    </row>
    <row r="221" spans="1:14" ht="15.75" x14ac:dyDescent="0.2">
      <c r="A221" s="14">
        <v>219</v>
      </c>
      <c r="B221" s="14" t="s">
        <v>260</v>
      </c>
      <c r="C221" s="14" t="s">
        <v>261</v>
      </c>
      <c r="D221" s="14">
        <v>0</v>
      </c>
      <c r="E221" s="14">
        <v>0</v>
      </c>
      <c r="F221" s="14">
        <v>62.34</v>
      </c>
      <c r="G221" s="14">
        <v>0</v>
      </c>
      <c r="H221" s="41">
        <v>43091</v>
      </c>
      <c r="K221" s="14" t="s">
        <v>452</v>
      </c>
      <c r="L221" s="15">
        <v>0.62</v>
      </c>
      <c r="M221" s="15" t="str">
        <f t="shared" si="3"/>
        <v>No</v>
      </c>
      <c r="N221" s="34"/>
    </row>
    <row r="222" spans="1:14" ht="15.75" x14ac:dyDescent="0.2">
      <c r="A222" s="14">
        <v>220</v>
      </c>
      <c r="B222" s="14" t="s">
        <v>260</v>
      </c>
      <c r="C222" s="14" t="s">
        <v>262</v>
      </c>
      <c r="D222" s="14">
        <v>0</v>
      </c>
      <c r="E222" s="14">
        <v>0</v>
      </c>
      <c r="F222" s="14">
        <v>310.01</v>
      </c>
      <c r="G222" s="14">
        <v>0</v>
      </c>
      <c r="H222" s="41">
        <v>43076</v>
      </c>
      <c r="K222" s="14" t="s">
        <v>454</v>
      </c>
      <c r="L222" s="15">
        <v>0.62</v>
      </c>
      <c r="M222" s="15" t="str">
        <f t="shared" si="3"/>
        <v>No</v>
      </c>
      <c r="N222" s="34"/>
    </row>
    <row r="223" spans="1:14" ht="15.75" x14ac:dyDescent="0.2">
      <c r="A223" s="14">
        <v>221</v>
      </c>
      <c r="B223" s="14" t="s">
        <v>260</v>
      </c>
      <c r="C223" s="14" t="s">
        <v>263</v>
      </c>
      <c r="D223" s="14">
        <v>0</v>
      </c>
      <c r="E223" s="14">
        <v>8.27</v>
      </c>
      <c r="F223" s="14">
        <v>301.72000000000003</v>
      </c>
      <c r="G223" s="14">
        <v>0</v>
      </c>
      <c r="H223" s="41">
        <v>43081</v>
      </c>
      <c r="K223" s="14" t="s">
        <v>456</v>
      </c>
      <c r="L223" s="15">
        <v>0.62</v>
      </c>
      <c r="M223" s="15" t="str">
        <f t="shared" si="3"/>
        <v>No</v>
      </c>
      <c r="N223" s="34"/>
    </row>
    <row r="224" spans="1:14" ht="15.75" x14ac:dyDescent="0.2">
      <c r="A224" s="14">
        <v>222</v>
      </c>
      <c r="B224" s="14" t="s">
        <v>260</v>
      </c>
      <c r="C224" s="14" t="s">
        <v>264</v>
      </c>
      <c r="D224" s="14">
        <v>0</v>
      </c>
      <c r="E224" s="14">
        <v>0</v>
      </c>
      <c r="F224" s="14">
        <v>312.99</v>
      </c>
      <c r="G224" s="14">
        <v>0</v>
      </c>
      <c r="H224" s="41">
        <v>43088</v>
      </c>
      <c r="K224" s="14" t="s">
        <v>458</v>
      </c>
      <c r="L224" s="15">
        <v>0.62</v>
      </c>
      <c r="M224" s="15" t="str">
        <f t="shared" si="3"/>
        <v>No</v>
      </c>
      <c r="N224" s="34"/>
    </row>
    <row r="225" spans="1:14" ht="15.75" x14ac:dyDescent="0.2">
      <c r="A225" s="14">
        <v>223</v>
      </c>
      <c r="B225" s="14" t="s">
        <v>260</v>
      </c>
      <c r="C225" s="14" t="s">
        <v>224</v>
      </c>
      <c r="D225" s="14">
        <v>0</v>
      </c>
      <c r="E225" s="14">
        <v>0</v>
      </c>
      <c r="F225" s="14">
        <v>312.48</v>
      </c>
      <c r="G225" s="14">
        <v>0</v>
      </c>
      <c r="H225" s="41">
        <v>43082</v>
      </c>
      <c r="K225" s="14" t="s">
        <v>460</v>
      </c>
      <c r="L225" s="15">
        <v>0.62</v>
      </c>
      <c r="M225" s="15" t="str">
        <f t="shared" si="3"/>
        <v>No</v>
      </c>
      <c r="N225" s="34"/>
    </row>
    <row r="226" spans="1:14" ht="15.75" x14ac:dyDescent="0.2">
      <c r="A226" s="14">
        <v>224</v>
      </c>
      <c r="B226" s="14" t="s">
        <v>260</v>
      </c>
      <c r="C226" s="14" t="s">
        <v>105</v>
      </c>
      <c r="D226" s="14">
        <v>0</v>
      </c>
      <c r="E226" s="14">
        <v>10.44</v>
      </c>
      <c r="F226" s="14">
        <v>300.81</v>
      </c>
      <c r="G226" s="14">
        <v>0</v>
      </c>
      <c r="H226" s="41">
        <v>43076</v>
      </c>
      <c r="K226" s="14" t="s">
        <v>462</v>
      </c>
      <c r="L226" s="15">
        <v>0.62</v>
      </c>
      <c r="M226" s="15" t="str">
        <f t="shared" si="3"/>
        <v>No</v>
      </c>
      <c r="N226" s="34"/>
    </row>
    <row r="227" spans="1:14" ht="15.75" x14ac:dyDescent="0.2">
      <c r="A227" s="14">
        <v>225</v>
      </c>
      <c r="B227" s="14" t="s">
        <v>260</v>
      </c>
      <c r="C227" s="14" t="s">
        <v>231</v>
      </c>
      <c r="D227" s="14">
        <v>0</v>
      </c>
      <c r="E227" s="14">
        <v>0</v>
      </c>
      <c r="F227" s="14">
        <v>312.25</v>
      </c>
      <c r="G227" s="14">
        <v>0</v>
      </c>
      <c r="H227" s="41">
        <v>43080</v>
      </c>
      <c r="K227" s="14" t="s">
        <v>464</v>
      </c>
      <c r="L227" s="15">
        <v>0.6</v>
      </c>
      <c r="M227" s="15" t="str">
        <f t="shared" si="3"/>
        <v>No</v>
      </c>
      <c r="N227" s="34"/>
    </row>
    <row r="228" spans="1:14" ht="15.75" x14ac:dyDescent="0.2">
      <c r="A228" s="14">
        <v>226</v>
      </c>
      <c r="B228" s="14" t="s">
        <v>260</v>
      </c>
      <c r="C228" s="14" t="s">
        <v>152</v>
      </c>
      <c r="D228" s="14">
        <v>0</v>
      </c>
      <c r="E228" s="14">
        <v>0</v>
      </c>
      <c r="F228" s="14">
        <v>290.75</v>
      </c>
      <c r="G228" s="14">
        <v>28.19</v>
      </c>
      <c r="H228" s="41">
        <v>43070</v>
      </c>
      <c r="K228" s="14" t="s">
        <v>466</v>
      </c>
      <c r="L228" s="15">
        <v>0.54</v>
      </c>
      <c r="M228" s="15" t="str">
        <f t="shared" si="3"/>
        <v>No</v>
      </c>
      <c r="N228" s="34"/>
    </row>
    <row r="229" spans="1:14" ht="15.75" x14ac:dyDescent="0.2">
      <c r="A229" s="14">
        <v>227</v>
      </c>
      <c r="B229" s="14" t="s">
        <v>260</v>
      </c>
      <c r="C229" s="14" t="s">
        <v>265</v>
      </c>
      <c r="D229" s="14">
        <v>0</v>
      </c>
      <c r="E229" s="14">
        <v>0</v>
      </c>
      <c r="F229" s="14">
        <v>0</v>
      </c>
      <c r="G229" s="14">
        <v>57.98</v>
      </c>
      <c r="H229" s="41">
        <v>43074</v>
      </c>
      <c r="K229" s="14" t="s">
        <v>468</v>
      </c>
      <c r="L229" s="15">
        <v>10418.810000000001</v>
      </c>
      <c r="M229" s="15" t="str">
        <f t="shared" si="3"/>
        <v>YES</v>
      </c>
      <c r="N229" s="34"/>
    </row>
    <row r="230" spans="1:14" ht="15.75" x14ac:dyDescent="0.2">
      <c r="A230" s="14">
        <v>228</v>
      </c>
      <c r="B230" s="14" t="s">
        <v>260</v>
      </c>
      <c r="C230" s="14" t="s">
        <v>55</v>
      </c>
      <c r="D230" s="14">
        <v>0</v>
      </c>
      <c r="E230" s="14">
        <v>0</v>
      </c>
      <c r="F230" s="14">
        <v>328.67</v>
      </c>
      <c r="G230" s="14">
        <v>0</v>
      </c>
      <c r="H230" s="41">
        <v>43070</v>
      </c>
    </row>
    <row r="231" spans="1:14" ht="15.75" x14ac:dyDescent="0.2">
      <c r="A231" s="14">
        <v>229</v>
      </c>
      <c r="B231" s="14" t="s">
        <v>260</v>
      </c>
      <c r="C231" s="14" t="s">
        <v>222</v>
      </c>
      <c r="D231" s="14">
        <v>0</v>
      </c>
      <c r="E231" s="14">
        <v>0</v>
      </c>
      <c r="F231" s="14">
        <v>331.34</v>
      </c>
      <c r="G231" s="14">
        <v>0.31</v>
      </c>
      <c r="H231" s="41">
        <v>43070</v>
      </c>
    </row>
    <row r="232" spans="1:14" ht="15.75" x14ac:dyDescent="0.2">
      <c r="A232" s="14">
        <v>230</v>
      </c>
      <c r="B232" s="14" t="s">
        <v>266</v>
      </c>
      <c r="C232" s="14" t="s">
        <v>267</v>
      </c>
      <c r="D232" s="14">
        <v>330.83</v>
      </c>
      <c r="E232" s="14">
        <v>0</v>
      </c>
      <c r="F232" s="14">
        <v>0</v>
      </c>
      <c r="G232" s="14">
        <v>0</v>
      </c>
      <c r="H232" s="41">
        <v>43070</v>
      </c>
    </row>
    <row r="233" spans="1:14" ht="15.75" x14ac:dyDescent="0.2">
      <c r="A233" s="14">
        <v>231</v>
      </c>
      <c r="B233" s="14" t="s">
        <v>268</v>
      </c>
      <c r="C233" s="14" t="s">
        <v>101</v>
      </c>
      <c r="D233" s="14">
        <v>0</v>
      </c>
      <c r="E233" s="14">
        <v>0</v>
      </c>
      <c r="F233" s="14">
        <v>334.37</v>
      </c>
      <c r="G233" s="14">
        <v>0</v>
      </c>
      <c r="H233" s="41">
        <v>43070</v>
      </c>
    </row>
    <row r="234" spans="1:14" ht="15.75" x14ac:dyDescent="0.2">
      <c r="A234" s="14">
        <v>232</v>
      </c>
      <c r="B234" s="14" t="s">
        <v>268</v>
      </c>
      <c r="C234" s="14" t="s">
        <v>171</v>
      </c>
      <c r="D234" s="14">
        <v>0</v>
      </c>
      <c r="E234" s="14">
        <v>0</v>
      </c>
      <c r="F234" s="14">
        <v>339.49</v>
      </c>
      <c r="G234" s="14">
        <v>0</v>
      </c>
      <c r="H234" s="41">
        <v>43074</v>
      </c>
    </row>
    <row r="235" spans="1:14" ht="15.75" x14ac:dyDescent="0.2">
      <c r="A235" s="14">
        <v>233</v>
      </c>
      <c r="B235" s="14" t="s">
        <v>269</v>
      </c>
      <c r="C235" s="14" t="s">
        <v>213</v>
      </c>
      <c r="D235" s="14">
        <v>0</v>
      </c>
      <c r="E235" s="14">
        <v>0</v>
      </c>
      <c r="F235" s="14">
        <v>341.89</v>
      </c>
      <c r="G235" s="14">
        <v>0</v>
      </c>
      <c r="H235" s="41">
        <v>43070</v>
      </c>
    </row>
    <row r="236" spans="1:14" ht="15.75" x14ac:dyDescent="0.2">
      <c r="A236" s="14">
        <v>234</v>
      </c>
      <c r="B236" s="14" t="s">
        <v>269</v>
      </c>
      <c r="C236" s="14" t="s">
        <v>169</v>
      </c>
      <c r="D236" s="14">
        <v>342.5</v>
      </c>
      <c r="E236" s="14">
        <v>0</v>
      </c>
      <c r="F236" s="14">
        <v>0</v>
      </c>
      <c r="G236" s="14">
        <v>0</v>
      </c>
      <c r="H236" s="41">
        <v>43070</v>
      </c>
    </row>
    <row r="237" spans="1:14" ht="15.75" x14ac:dyDescent="0.2">
      <c r="A237" s="14">
        <v>235</v>
      </c>
      <c r="B237" s="14" t="s">
        <v>270</v>
      </c>
      <c r="C237" s="14" t="s">
        <v>109</v>
      </c>
      <c r="D237" s="14">
        <v>0</v>
      </c>
      <c r="E237" s="14">
        <v>0</v>
      </c>
      <c r="F237" s="14">
        <v>349.6</v>
      </c>
      <c r="G237" s="14">
        <v>0</v>
      </c>
      <c r="H237" s="41">
        <v>43070</v>
      </c>
    </row>
    <row r="238" spans="1:14" ht="15.75" x14ac:dyDescent="0.2">
      <c r="A238" s="14">
        <v>236</v>
      </c>
      <c r="B238" s="14" t="s">
        <v>270</v>
      </c>
      <c r="C238" s="14" t="s">
        <v>271</v>
      </c>
      <c r="D238" s="14">
        <v>0</v>
      </c>
      <c r="E238" s="14">
        <v>0</v>
      </c>
      <c r="F238" s="14">
        <v>350.66</v>
      </c>
      <c r="G238" s="14">
        <v>0</v>
      </c>
      <c r="H238" s="41">
        <v>43070</v>
      </c>
    </row>
    <row r="239" spans="1:14" ht="15.75" x14ac:dyDescent="0.2">
      <c r="A239" s="14">
        <v>237</v>
      </c>
      <c r="B239" s="14" t="s">
        <v>272</v>
      </c>
      <c r="C239" s="14" t="s">
        <v>146</v>
      </c>
      <c r="D239" s="14">
        <v>0</v>
      </c>
      <c r="E239" s="14">
        <v>0</v>
      </c>
      <c r="F239" s="14">
        <v>355.26</v>
      </c>
      <c r="G239" s="14">
        <v>0</v>
      </c>
      <c r="H239" s="41">
        <v>43070</v>
      </c>
    </row>
    <row r="240" spans="1:14" ht="15.75" x14ac:dyDescent="0.2">
      <c r="A240" s="14">
        <v>238</v>
      </c>
      <c r="B240" s="14" t="s">
        <v>272</v>
      </c>
      <c r="C240" s="14" t="s">
        <v>261</v>
      </c>
      <c r="D240" s="14">
        <v>0</v>
      </c>
      <c r="E240" s="14">
        <v>0</v>
      </c>
      <c r="F240" s="14">
        <v>51.19</v>
      </c>
      <c r="G240" s="14">
        <v>0</v>
      </c>
      <c r="H240" s="41">
        <v>43091</v>
      </c>
    </row>
    <row r="241" spans="1:8" ht="15.75" x14ac:dyDescent="0.2">
      <c r="A241" s="14">
        <v>239</v>
      </c>
      <c r="B241" s="14" t="s">
        <v>273</v>
      </c>
      <c r="C241" s="14" t="s">
        <v>169</v>
      </c>
      <c r="D241" s="14">
        <v>0</v>
      </c>
      <c r="E241" s="14">
        <v>0</v>
      </c>
      <c r="F241" s="14">
        <v>359.32</v>
      </c>
      <c r="G241" s="14">
        <v>0</v>
      </c>
      <c r="H241" s="41">
        <v>43070</v>
      </c>
    </row>
    <row r="242" spans="1:8" ht="15.75" x14ac:dyDescent="0.2">
      <c r="A242" s="14">
        <v>240</v>
      </c>
      <c r="B242" s="14" t="s">
        <v>273</v>
      </c>
      <c r="C242" s="14" t="s">
        <v>169</v>
      </c>
      <c r="D242" s="14">
        <v>0</v>
      </c>
      <c r="E242" s="14">
        <v>0</v>
      </c>
      <c r="F242" s="14">
        <v>360.11</v>
      </c>
      <c r="G242" s="14">
        <v>0.31</v>
      </c>
      <c r="H242" s="41">
        <v>43070</v>
      </c>
    </row>
    <row r="243" spans="1:8" ht="15.75" x14ac:dyDescent="0.2">
      <c r="A243" s="14">
        <v>241</v>
      </c>
      <c r="B243" s="14" t="s">
        <v>274</v>
      </c>
      <c r="C243" s="14" t="s">
        <v>38</v>
      </c>
      <c r="D243" s="14">
        <v>362.68</v>
      </c>
      <c r="E243" s="14">
        <v>0</v>
      </c>
      <c r="F243" s="14">
        <v>0</v>
      </c>
      <c r="G243" s="14">
        <v>0</v>
      </c>
      <c r="H243" s="41">
        <v>43070</v>
      </c>
    </row>
    <row r="244" spans="1:8" ht="15.75" x14ac:dyDescent="0.2">
      <c r="A244" s="14">
        <v>242</v>
      </c>
      <c r="B244" s="14" t="s">
        <v>274</v>
      </c>
      <c r="C244" s="14" t="s">
        <v>190</v>
      </c>
      <c r="D244" s="14">
        <v>0</v>
      </c>
      <c r="E244" s="14">
        <v>373.21</v>
      </c>
      <c r="F244" s="14">
        <v>0</v>
      </c>
      <c r="G244" s="14">
        <v>0</v>
      </c>
      <c r="H244" s="41">
        <v>43070</v>
      </c>
    </row>
    <row r="245" spans="1:8" ht="15.75" x14ac:dyDescent="0.2">
      <c r="A245" s="14">
        <v>243</v>
      </c>
      <c r="B245" s="14" t="s">
        <v>275</v>
      </c>
      <c r="C245" s="14" t="s">
        <v>276</v>
      </c>
      <c r="D245" s="14">
        <v>0</v>
      </c>
      <c r="E245" s="14">
        <v>379.28</v>
      </c>
      <c r="F245" s="14">
        <v>0</v>
      </c>
      <c r="G245" s="14">
        <v>0</v>
      </c>
      <c r="H245" s="41">
        <v>43075</v>
      </c>
    </row>
    <row r="246" spans="1:8" ht="15.75" x14ac:dyDescent="0.2">
      <c r="A246" s="14">
        <v>244</v>
      </c>
      <c r="B246" s="14" t="s">
        <v>275</v>
      </c>
      <c r="C246" s="14" t="s">
        <v>48</v>
      </c>
      <c r="D246" s="14">
        <v>0</v>
      </c>
      <c r="E246" s="14">
        <v>0</v>
      </c>
      <c r="F246" s="14">
        <v>47.31</v>
      </c>
      <c r="G246" s="14">
        <v>0</v>
      </c>
      <c r="H246" s="41">
        <v>43076</v>
      </c>
    </row>
    <row r="247" spans="1:8" ht="15.75" x14ac:dyDescent="0.2">
      <c r="A247" s="14">
        <v>245</v>
      </c>
      <c r="B247" s="14" t="s">
        <v>277</v>
      </c>
      <c r="C247" s="14" t="s">
        <v>144</v>
      </c>
      <c r="D247" s="14">
        <v>0</v>
      </c>
      <c r="E247" s="14">
        <v>0</v>
      </c>
      <c r="F247" s="14">
        <v>384.19</v>
      </c>
      <c r="G247" s="14">
        <v>0</v>
      </c>
      <c r="H247" s="41">
        <v>43084</v>
      </c>
    </row>
    <row r="248" spans="1:8" ht="15.75" x14ac:dyDescent="0.2">
      <c r="A248" s="14">
        <v>246</v>
      </c>
      <c r="B248" s="14" t="s">
        <v>277</v>
      </c>
      <c r="C248" s="14" t="s">
        <v>169</v>
      </c>
      <c r="D248" s="14">
        <v>0</v>
      </c>
      <c r="E248" s="14">
        <v>383.27</v>
      </c>
      <c r="F248" s="14">
        <v>0</v>
      </c>
      <c r="G248" s="14">
        <v>0</v>
      </c>
      <c r="H248" s="41">
        <v>43070</v>
      </c>
    </row>
    <row r="249" spans="1:8" ht="15.75" x14ac:dyDescent="0.2">
      <c r="A249" s="14">
        <v>247</v>
      </c>
      <c r="B249" s="14" t="s">
        <v>278</v>
      </c>
      <c r="C249" s="14" t="s">
        <v>169</v>
      </c>
      <c r="D249" s="14">
        <v>0</v>
      </c>
      <c r="E249" s="14">
        <v>216</v>
      </c>
      <c r="F249" s="14">
        <v>169.81</v>
      </c>
      <c r="G249" s="14">
        <v>0</v>
      </c>
      <c r="H249" s="41">
        <v>43070</v>
      </c>
    </row>
    <row r="250" spans="1:8" ht="15.75" x14ac:dyDescent="0.2">
      <c r="A250" s="14">
        <v>248</v>
      </c>
      <c r="B250" s="14" t="s">
        <v>278</v>
      </c>
      <c r="C250" s="14" t="s">
        <v>279</v>
      </c>
      <c r="D250" s="14">
        <v>0</v>
      </c>
      <c r="E250" s="14">
        <v>0</v>
      </c>
      <c r="F250" s="14">
        <v>0</v>
      </c>
      <c r="G250" s="14">
        <v>41.3</v>
      </c>
      <c r="H250" s="41">
        <v>43076</v>
      </c>
    </row>
    <row r="251" spans="1:8" ht="15.75" x14ac:dyDescent="0.2">
      <c r="A251" s="14">
        <v>249</v>
      </c>
      <c r="B251" s="14" t="s">
        <v>280</v>
      </c>
      <c r="C251" s="14" t="s">
        <v>255</v>
      </c>
      <c r="D251" s="14">
        <v>0</v>
      </c>
      <c r="E251" s="14">
        <v>0</v>
      </c>
      <c r="F251" s="14">
        <v>39.74</v>
      </c>
      <c r="G251" s="14">
        <v>0</v>
      </c>
      <c r="H251" s="41">
        <v>43091</v>
      </c>
    </row>
    <row r="252" spans="1:8" ht="15.75" x14ac:dyDescent="0.2">
      <c r="A252" s="14">
        <v>250</v>
      </c>
      <c r="B252" s="14" t="s">
        <v>280</v>
      </c>
      <c r="C252" s="14" t="s">
        <v>187</v>
      </c>
      <c r="D252" s="14">
        <v>0</v>
      </c>
      <c r="E252" s="14">
        <v>386.11</v>
      </c>
      <c r="F252" s="14">
        <v>0</v>
      </c>
      <c r="G252" s="14">
        <v>0</v>
      </c>
      <c r="H252" s="41">
        <v>43070</v>
      </c>
    </row>
    <row r="253" spans="1:8" ht="15.75" x14ac:dyDescent="0.2">
      <c r="A253" s="14">
        <v>251</v>
      </c>
      <c r="B253" s="14" t="s">
        <v>281</v>
      </c>
      <c r="C253" s="14" t="s">
        <v>282</v>
      </c>
      <c r="D253" s="14">
        <v>0</v>
      </c>
      <c r="E253" s="14">
        <v>0</v>
      </c>
      <c r="F253" s="14">
        <v>39.56</v>
      </c>
      <c r="G253" s="14">
        <v>0</v>
      </c>
      <c r="H253" s="41">
        <v>43091</v>
      </c>
    </row>
    <row r="254" spans="1:8" ht="15.75" x14ac:dyDescent="0.2">
      <c r="A254" s="14">
        <v>252</v>
      </c>
      <c r="B254" s="14" t="s">
        <v>281</v>
      </c>
      <c r="C254" s="14" t="s">
        <v>135</v>
      </c>
      <c r="D254" s="14">
        <v>0</v>
      </c>
      <c r="E254" s="14">
        <v>0</v>
      </c>
      <c r="F254" s="14">
        <v>389.36</v>
      </c>
      <c r="G254" s="14">
        <v>0</v>
      </c>
      <c r="H254" s="41">
        <v>43089</v>
      </c>
    </row>
    <row r="255" spans="1:8" ht="15.75" x14ac:dyDescent="0.2">
      <c r="A255" s="14">
        <v>253</v>
      </c>
      <c r="B255" s="14" t="s">
        <v>283</v>
      </c>
      <c r="C255" s="14" t="s">
        <v>181</v>
      </c>
      <c r="D255" s="14">
        <v>0</v>
      </c>
      <c r="E255" s="14">
        <v>172.79</v>
      </c>
      <c r="F255" s="14">
        <v>240.49</v>
      </c>
      <c r="G255" s="14">
        <v>0</v>
      </c>
      <c r="H255" s="41">
        <v>43070</v>
      </c>
    </row>
    <row r="256" spans="1:8" ht="15.75" x14ac:dyDescent="0.2">
      <c r="A256" s="14">
        <v>254</v>
      </c>
      <c r="B256" s="14" t="s">
        <v>283</v>
      </c>
      <c r="C256" s="14" t="s">
        <v>169</v>
      </c>
      <c r="D256" s="14">
        <v>302.88</v>
      </c>
      <c r="E256" s="14">
        <v>15.64</v>
      </c>
      <c r="F256" s="14">
        <v>99.26</v>
      </c>
      <c r="G256" s="14">
        <v>0</v>
      </c>
      <c r="H256" s="41">
        <v>43070</v>
      </c>
    </row>
    <row r="257" spans="1:8" ht="15.75" x14ac:dyDescent="0.2">
      <c r="A257" s="14">
        <v>255</v>
      </c>
      <c r="B257" s="14" t="s">
        <v>284</v>
      </c>
      <c r="C257" s="14" t="s">
        <v>261</v>
      </c>
      <c r="D257" s="14">
        <v>0</v>
      </c>
      <c r="E257" s="14">
        <v>0</v>
      </c>
      <c r="F257" s="14">
        <v>36.42</v>
      </c>
      <c r="G257" s="14">
        <v>0</v>
      </c>
      <c r="H257" s="41">
        <v>43091</v>
      </c>
    </row>
    <row r="258" spans="1:8" ht="15.75" x14ac:dyDescent="0.2">
      <c r="A258" s="14">
        <v>256</v>
      </c>
      <c r="B258" s="14" t="s">
        <v>284</v>
      </c>
      <c r="C258" s="14" t="s">
        <v>172</v>
      </c>
      <c r="D258" s="14">
        <v>0</v>
      </c>
      <c r="E258" s="14">
        <v>0</v>
      </c>
      <c r="F258" s="14">
        <v>35.99</v>
      </c>
      <c r="G258" s="14">
        <v>0</v>
      </c>
      <c r="H258" s="41">
        <v>43091</v>
      </c>
    </row>
    <row r="259" spans="1:8" ht="15.75" x14ac:dyDescent="0.2">
      <c r="A259" s="14">
        <v>257</v>
      </c>
      <c r="B259" s="14" t="s">
        <v>285</v>
      </c>
      <c r="C259" s="14" t="s">
        <v>181</v>
      </c>
      <c r="D259" s="14">
        <v>0</v>
      </c>
      <c r="E259" s="14">
        <v>418.24</v>
      </c>
      <c r="F259" s="14">
        <v>0</v>
      </c>
      <c r="G259" s="14">
        <v>0</v>
      </c>
      <c r="H259" s="41">
        <v>43070</v>
      </c>
    </row>
    <row r="260" spans="1:8" ht="15.75" x14ac:dyDescent="0.2">
      <c r="A260" s="14">
        <v>258</v>
      </c>
      <c r="B260" s="14" t="s">
        <v>285</v>
      </c>
      <c r="C260" s="14" t="s">
        <v>286</v>
      </c>
      <c r="D260" s="14">
        <v>0</v>
      </c>
      <c r="E260" s="14">
        <v>0</v>
      </c>
      <c r="F260" s="14">
        <v>422.78</v>
      </c>
      <c r="G260" s="14">
        <v>0</v>
      </c>
      <c r="H260" s="41">
        <v>43091</v>
      </c>
    </row>
    <row r="261" spans="1:8" ht="15.75" x14ac:dyDescent="0.2">
      <c r="A261" s="14">
        <v>259</v>
      </c>
      <c r="B261" s="14" t="s">
        <v>287</v>
      </c>
      <c r="C261" s="14" t="s">
        <v>181</v>
      </c>
      <c r="D261" s="14">
        <v>0</v>
      </c>
      <c r="E261" s="14">
        <v>0</v>
      </c>
      <c r="F261" s="14">
        <v>420.82</v>
      </c>
      <c r="G261" s="14">
        <v>0</v>
      </c>
      <c r="H261" s="41">
        <v>43070</v>
      </c>
    </row>
    <row r="262" spans="1:8" ht="15.75" x14ac:dyDescent="0.2">
      <c r="A262" s="14">
        <v>260</v>
      </c>
      <c r="B262" s="14" t="s">
        <v>287</v>
      </c>
      <c r="C262" s="14" t="s">
        <v>56</v>
      </c>
      <c r="D262" s="14">
        <v>0</v>
      </c>
      <c r="E262" s="14">
        <v>193.11</v>
      </c>
      <c r="F262" s="14">
        <v>115.78</v>
      </c>
      <c r="G262" s="14">
        <v>119.33</v>
      </c>
      <c r="H262" s="41">
        <v>43070</v>
      </c>
    </row>
    <row r="263" spans="1:8" ht="15.75" x14ac:dyDescent="0.2">
      <c r="A263" s="14">
        <v>261</v>
      </c>
      <c r="B263" s="14" t="s">
        <v>288</v>
      </c>
      <c r="C263" s="14" t="s">
        <v>55</v>
      </c>
      <c r="D263" s="14">
        <v>0</v>
      </c>
      <c r="E263" s="14">
        <v>0</v>
      </c>
      <c r="F263" s="14">
        <v>430.7</v>
      </c>
      <c r="G263" s="14">
        <v>0</v>
      </c>
      <c r="H263" s="41">
        <v>43070</v>
      </c>
    </row>
    <row r="264" spans="1:8" ht="15.75" x14ac:dyDescent="0.2">
      <c r="A264" s="14">
        <v>262</v>
      </c>
      <c r="B264" s="14" t="s">
        <v>288</v>
      </c>
      <c r="C264" s="14" t="s">
        <v>222</v>
      </c>
      <c r="D264" s="14">
        <v>0</v>
      </c>
      <c r="E264" s="14">
        <v>0</v>
      </c>
      <c r="F264" s="14">
        <v>451.88</v>
      </c>
      <c r="G264" s="14">
        <v>0</v>
      </c>
      <c r="H264" s="41">
        <v>43070</v>
      </c>
    </row>
    <row r="265" spans="1:8" ht="15.75" x14ac:dyDescent="0.2">
      <c r="A265" s="14">
        <v>263</v>
      </c>
      <c r="B265" s="14" t="s">
        <v>289</v>
      </c>
      <c r="C265" s="14" t="s">
        <v>187</v>
      </c>
      <c r="D265" s="14">
        <v>0</v>
      </c>
      <c r="E265" s="14">
        <v>0</v>
      </c>
      <c r="F265" s="14">
        <v>451.48</v>
      </c>
      <c r="G265" s="14">
        <v>0</v>
      </c>
      <c r="H265" s="41">
        <v>43070</v>
      </c>
    </row>
    <row r="266" spans="1:8" ht="15.75" x14ac:dyDescent="0.2">
      <c r="A266" s="14">
        <v>264</v>
      </c>
      <c r="B266" s="14" t="s">
        <v>289</v>
      </c>
      <c r="C266" s="14" t="s">
        <v>167</v>
      </c>
      <c r="D266" s="14">
        <v>0</v>
      </c>
      <c r="E266" s="14">
        <v>88.88</v>
      </c>
      <c r="F266" s="14">
        <v>374.38</v>
      </c>
      <c r="G266" s="14">
        <v>0</v>
      </c>
      <c r="H266" s="41">
        <v>43070</v>
      </c>
    </row>
    <row r="267" spans="1:8" ht="15.75" x14ac:dyDescent="0.2">
      <c r="A267" s="14">
        <v>265</v>
      </c>
      <c r="B267" s="14" t="s">
        <v>290</v>
      </c>
      <c r="C267" s="14" t="s">
        <v>109</v>
      </c>
      <c r="D267" s="14">
        <v>0</v>
      </c>
      <c r="E267" s="14">
        <v>462.46</v>
      </c>
      <c r="F267" s="14">
        <v>0</v>
      </c>
      <c r="G267" s="14">
        <v>0</v>
      </c>
      <c r="H267" s="41">
        <v>43070</v>
      </c>
    </row>
    <row r="268" spans="1:8" ht="15.75" x14ac:dyDescent="0.2">
      <c r="A268" s="14">
        <v>266</v>
      </c>
      <c r="B268" s="14" t="s">
        <v>290</v>
      </c>
      <c r="C268" s="14" t="s">
        <v>162</v>
      </c>
      <c r="D268" s="14">
        <v>0</v>
      </c>
      <c r="E268" s="14">
        <v>0</v>
      </c>
      <c r="F268" s="14">
        <v>463.91</v>
      </c>
      <c r="G268" s="14">
        <v>0</v>
      </c>
      <c r="H268" s="41">
        <v>43070</v>
      </c>
    </row>
    <row r="269" spans="1:8" ht="15.75" x14ac:dyDescent="0.2">
      <c r="A269" s="14">
        <v>267</v>
      </c>
      <c r="B269" s="14" t="s">
        <v>291</v>
      </c>
      <c r="C269" s="14" t="s">
        <v>292</v>
      </c>
      <c r="D269" s="14">
        <v>0</v>
      </c>
      <c r="E269" s="14">
        <v>0</v>
      </c>
      <c r="F269" s="14">
        <v>0</v>
      </c>
      <c r="G269" s="14">
        <v>28.99</v>
      </c>
      <c r="H269" s="41">
        <v>43083</v>
      </c>
    </row>
    <row r="270" spans="1:8" ht="15.75" x14ac:dyDescent="0.2">
      <c r="A270" s="14">
        <v>268</v>
      </c>
      <c r="B270" s="14" t="s">
        <v>291</v>
      </c>
      <c r="C270" s="14" t="s">
        <v>47</v>
      </c>
      <c r="D270" s="14">
        <v>0</v>
      </c>
      <c r="E270" s="14">
        <v>0</v>
      </c>
      <c r="F270" s="14">
        <v>470.19</v>
      </c>
      <c r="G270" s="14">
        <v>0</v>
      </c>
      <c r="H270" s="41">
        <v>43093</v>
      </c>
    </row>
    <row r="271" spans="1:8" ht="15.75" x14ac:dyDescent="0.2">
      <c r="A271" s="14">
        <v>269</v>
      </c>
      <c r="B271" s="14" t="s">
        <v>293</v>
      </c>
      <c r="C271" s="14" t="s">
        <v>294</v>
      </c>
      <c r="D271" s="14">
        <v>0</v>
      </c>
      <c r="E271" s="14">
        <v>0</v>
      </c>
      <c r="F271" s="14">
        <v>469.01</v>
      </c>
      <c r="G271" s="14">
        <v>0</v>
      </c>
      <c r="H271" s="41">
        <v>43081</v>
      </c>
    </row>
    <row r="272" spans="1:8" ht="15.75" x14ac:dyDescent="0.2">
      <c r="A272" s="14">
        <v>270</v>
      </c>
      <c r="B272" s="14" t="s">
        <v>293</v>
      </c>
      <c r="C272" s="14" t="s">
        <v>295</v>
      </c>
      <c r="D272" s="14">
        <v>96.05</v>
      </c>
      <c r="E272" s="14">
        <v>336.93</v>
      </c>
      <c r="F272" s="14">
        <v>34.97</v>
      </c>
      <c r="G272" s="14">
        <v>0</v>
      </c>
      <c r="H272" s="41">
        <v>43074</v>
      </c>
    </row>
    <row r="273" spans="1:8" ht="15.75" x14ac:dyDescent="0.2">
      <c r="A273" s="14">
        <v>271</v>
      </c>
      <c r="B273" s="14" t="s">
        <v>296</v>
      </c>
      <c r="C273" s="14" t="s">
        <v>297</v>
      </c>
      <c r="D273" s="14">
        <v>0</v>
      </c>
      <c r="E273" s="14">
        <v>0</v>
      </c>
      <c r="F273" s="14">
        <v>0</v>
      </c>
      <c r="G273" s="14">
        <v>26.8</v>
      </c>
      <c r="H273" s="41">
        <v>43075</v>
      </c>
    </row>
    <row r="274" spans="1:8" ht="15.75" x14ac:dyDescent="0.2">
      <c r="A274" s="14">
        <v>272</v>
      </c>
      <c r="B274" s="14" t="s">
        <v>296</v>
      </c>
      <c r="C274" s="14" t="s">
        <v>265</v>
      </c>
      <c r="D274" s="14">
        <v>0</v>
      </c>
      <c r="E274" s="14">
        <v>0</v>
      </c>
      <c r="F274" s="14">
        <v>468.29</v>
      </c>
      <c r="G274" s="14">
        <v>0</v>
      </c>
      <c r="H274" s="41">
        <v>43074</v>
      </c>
    </row>
    <row r="275" spans="1:8" ht="15.75" x14ac:dyDescent="0.2">
      <c r="A275" s="14">
        <v>273</v>
      </c>
      <c r="B275" s="14" t="s">
        <v>298</v>
      </c>
      <c r="C275" s="14" t="s">
        <v>262</v>
      </c>
      <c r="D275" s="14">
        <v>0</v>
      </c>
      <c r="E275" s="14">
        <v>34.979999999999997</v>
      </c>
      <c r="F275" s="14">
        <v>433.83</v>
      </c>
      <c r="G275" s="14">
        <v>0</v>
      </c>
      <c r="H275" s="41">
        <v>43076</v>
      </c>
    </row>
    <row r="276" spans="1:8" ht="15.75" x14ac:dyDescent="0.2">
      <c r="A276" s="14">
        <v>274</v>
      </c>
      <c r="B276" s="14" t="s">
        <v>298</v>
      </c>
      <c r="C276" s="14" t="s">
        <v>299</v>
      </c>
      <c r="D276" s="14">
        <v>386.84</v>
      </c>
      <c r="E276" s="14">
        <v>0</v>
      </c>
      <c r="F276" s="14">
        <v>96.27</v>
      </c>
      <c r="G276" s="14">
        <v>0</v>
      </c>
      <c r="H276" s="41">
        <v>43078</v>
      </c>
    </row>
    <row r="277" spans="1:8" ht="15.75" x14ac:dyDescent="0.2">
      <c r="A277" s="14">
        <v>275</v>
      </c>
      <c r="B277" s="14" t="s">
        <v>300</v>
      </c>
      <c r="C277" s="14" t="s">
        <v>55</v>
      </c>
      <c r="D277" s="14">
        <v>0</v>
      </c>
      <c r="E277" s="14">
        <v>0</v>
      </c>
      <c r="F277" s="14">
        <v>485.57</v>
      </c>
      <c r="G277" s="14">
        <v>0</v>
      </c>
      <c r="H277" s="41">
        <v>43070</v>
      </c>
    </row>
    <row r="278" spans="1:8" ht="15.75" x14ac:dyDescent="0.2">
      <c r="A278" s="14">
        <v>276</v>
      </c>
      <c r="B278" s="14" t="s">
        <v>300</v>
      </c>
      <c r="C278" s="14" t="s">
        <v>33</v>
      </c>
      <c r="D278" s="14">
        <v>0</v>
      </c>
      <c r="E278" s="14">
        <v>0</v>
      </c>
      <c r="F278" s="14">
        <v>0</v>
      </c>
      <c r="G278" s="14">
        <v>26</v>
      </c>
      <c r="H278" s="41">
        <v>43088</v>
      </c>
    </row>
    <row r="279" spans="1:8" ht="15.75" x14ac:dyDescent="0.2">
      <c r="A279" s="14">
        <v>277</v>
      </c>
      <c r="B279" s="14" t="s">
        <v>301</v>
      </c>
      <c r="C279" s="14" t="s">
        <v>222</v>
      </c>
      <c r="D279" s="14">
        <v>0</v>
      </c>
      <c r="E279" s="14">
        <v>0</v>
      </c>
      <c r="F279" s="14">
        <v>511.51</v>
      </c>
      <c r="G279" s="14">
        <v>0</v>
      </c>
      <c r="H279" s="41">
        <v>43070</v>
      </c>
    </row>
    <row r="280" spans="1:8" ht="15.75" x14ac:dyDescent="0.2">
      <c r="A280" s="14">
        <v>278</v>
      </c>
      <c r="B280" s="14" t="s">
        <v>301</v>
      </c>
      <c r="C280" s="14" t="s">
        <v>55</v>
      </c>
      <c r="D280" s="14">
        <v>0</v>
      </c>
      <c r="E280" s="14">
        <v>105.97</v>
      </c>
      <c r="F280" s="14">
        <v>408.64</v>
      </c>
      <c r="G280" s="14">
        <v>0.99</v>
      </c>
      <c r="H280" s="41">
        <v>43070</v>
      </c>
    </row>
    <row r="281" spans="1:8" ht="15.75" x14ac:dyDescent="0.2">
      <c r="A281" s="14">
        <v>279</v>
      </c>
      <c r="B281" s="14" t="s">
        <v>302</v>
      </c>
      <c r="C281" s="14" t="s">
        <v>303</v>
      </c>
      <c r="D281" s="14">
        <v>0</v>
      </c>
      <c r="E281" s="14">
        <v>509.52</v>
      </c>
      <c r="F281" s="14">
        <v>33.47</v>
      </c>
      <c r="G281" s="14">
        <v>0</v>
      </c>
      <c r="H281" s="41">
        <v>43083</v>
      </c>
    </row>
    <row r="282" spans="1:8" ht="15.75" x14ac:dyDescent="0.2">
      <c r="A282" s="14">
        <v>280</v>
      </c>
      <c r="B282" s="14" t="s">
        <v>302</v>
      </c>
      <c r="C282" s="14" t="s">
        <v>55</v>
      </c>
      <c r="D282" s="14">
        <v>0</v>
      </c>
      <c r="E282" s="14">
        <v>0</v>
      </c>
      <c r="F282" s="14">
        <v>539.13</v>
      </c>
      <c r="G282" s="14">
        <v>9.69</v>
      </c>
      <c r="H282" s="41">
        <v>43070</v>
      </c>
    </row>
    <row r="283" spans="1:8" ht="15.75" x14ac:dyDescent="0.2">
      <c r="A283" s="14">
        <v>281</v>
      </c>
      <c r="B283" s="14" t="s">
        <v>304</v>
      </c>
      <c r="C283" s="14" t="s">
        <v>222</v>
      </c>
      <c r="D283" s="14">
        <v>0</v>
      </c>
      <c r="E283" s="14">
        <v>264.29000000000002</v>
      </c>
      <c r="F283" s="14">
        <v>367.12</v>
      </c>
      <c r="G283" s="14">
        <v>0</v>
      </c>
      <c r="H283" s="41">
        <v>43070</v>
      </c>
    </row>
    <row r="284" spans="1:8" ht="15.75" x14ac:dyDescent="0.2">
      <c r="A284" s="14">
        <v>282</v>
      </c>
      <c r="B284" s="14" t="s">
        <v>304</v>
      </c>
      <c r="C284" s="14" t="s">
        <v>305</v>
      </c>
      <c r="D284" s="14">
        <v>0</v>
      </c>
      <c r="E284" s="14">
        <v>3.14</v>
      </c>
      <c r="F284" s="14">
        <v>685.76</v>
      </c>
      <c r="G284" s="14">
        <v>0</v>
      </c>
      <c r="H284" s="41">
        <v>43085</v>
      </c>
    </row>
    <row r="285" spans="1:8" ht="15.75" x14ac:dyDescent="0.2">
      <c r="A285" s="14">
        <v>283</v>
      </c>
      <c r="B285" s="14" t="s">
        <v>306</v>
      </c>
      <c r="C285" s="14" t="s">
        <v>209</v>
      </c>
      <c r="D285" s="14">
        <v>0</v>
      </c>
      <c r="E285" s="14">
        <v>0</v>
      </c>
      <c r="F285" s="14">
        <v>699.81</v>
      </c>
      <c r="G285" s="14">
        <v>0</v>
      </c>
      <c r="H285" s="41">
        <v>43084</v>
      </c>
    </row>
    <row r="286" spans="1:8" ht="15.75" x14ac:dyDescent="0.2">
      <c r="A286" s="14">
        <v>284</v>
      </c>
      <c r="B286" s="14" t="s">
        <v>306</v>
      </c>
      <c r="C286" s="14" t="s">
        <v>169</v>
      </c>
      <c r="D286" s="14">
        <v>0</v>
      </c>
      <c r="E286" s="14">
        <v>46.53</v>
      </c>
      <c r="F286" s="14">
        <v>694.21</v>
      </c>
      <c r="G286" s="14">
        <v>0</v>
      </c>
      <c r="H286" s="41">
        <v>43070</v>
      </c>
    </row>
    <row r="287" spans="1:8" ht="15.75" x14ac:dyDescent="0.2">
      <c r="A287" s="14">
        <v>285</v>
      </c>
      <c r="B287" s="14" t="s">
        <v>307</v>
      </c>
      <c r="C287" s="14" t="s">
        <v>308</v>
      </c>
      <c r="D287" s="14">
        <v>0</v>
      </c>
      <c r="E287" s="14">
        <v>0</v>
      </c>
      <c r="F287" s="14">
        <v>743.39</v>
      </c>
      <c r="G287" s="14">
        <v>0</v>
      </c>
      <c r="H287" s="41">
        <v>43074</v>
      </c>
    </row>
    <row r="288" spans="1:8" ht="15.75" x14ac:dyDescent="0.2">
      <c r="A288" s="14">
        <v>286</v>
      </c>
      <c r="B288" s="14" t="s">
        <v>307</v>
      </c>
      <c r="C288" s="14" t="s">
        <v>55</v>
      </c>
      <c r="D288" s="14">
        <v>0</v>
      </c>
      <c r="E288" s="14">
        <v>0</v>
      </c>
      <c r="F288" s="14">
        <v>743.58</v>
      </c>
      <c r="G288" s="14">
        <v>0</v>
      </c>
      <c r="H288" s="41">
        <v>43070</v>
      </c>
    </row>
    <row r="289" spans="1:8" ht="15.75" x14ac:dyDescent="0.2">
      <c r="A289" s="14">
        <v>287</v>
      </c>
      <c r="B289" s="14" t="s">
        <v>309</v>
      </c>
      <c r="C289" s="14" t="s">
        <v>38</v>
      </c>
      <c r="D289" s="14">
        <v>0</v>
      </c>
      <c r="E289" s="14">
        <v>743.79</v>
      </c>
      <c r="F289" s="14">
        <v>0</v>
      </c>
      <c r="G289" s="14">
        <v>0</v>
      </c>
      <c r="H289" s="41">
        <v>43070</v>
      </c>
    </row>
    <row r="290" spans="1:8" ht="15.75" x14ac:dyDescent="0.2">
      <c r="A290" s="14">
        <v>288</v>
      </c>
      <c r="B290" s="14" t="s">
        <v>309</v>
      </c>
      <c r="C290" s="14" t="s">
        <v>310</v>
      </c>
      <c r="D290" s="14">
        <v>0</v>
      </c>
      <c r="E290" s="14">
        <v>399.4</v>
      </c>
      <c r="F290" s="14">
        <v>369.64</v>
      </c>
      <c r="G290" s="14">
        <v>0</v>
      </c>
      <c r="H290" s="41">
        <v>43070</v>
      </c>
    </row>
    <row r="291" spans="1:8" ht="15.75" x14ac:dyDescent="0.2">
      <c r="A291" s="14">
        <v>289</v>
      </c>
      <c r="B291" s="14" t="s">
        <v>311</v>
      </c>
      <c r="C291" s="14" t="s">
        <v>213</v>
      </c>
      <c r="D291" s="14">
        <v>0</v>
      </c>
      <c r="E291" s="14">
        <v>0</v>
      </c>
      <c r="F291" s="14">
        <v>0</v>
      </c>
      <c r="G291" s="14">
        <v>23.31</v>
      </c>
      <c r="H291" s="41">
        <v>43070</v>
      </c>
    </row>
    <row r="292" spans="1:8" ht="15.75" x14ac:dyDescent="0.2">
      <c r="A292" s="14">
        <v>290</v>
      </c>
      <c r="B292" s="14" t="s">
        <v>311</v>
      </c>
      <c r="C292" s="14" t="s">
        <v>55</v>
      </c>
      <c r="D292" s="14">
        <v>0</v>
      </c>
      <c r="E292" s="14">
        <v>0</v>
      </c>
      <c r="F292" s="14">
        <v>780.93</v>
      </c>
      <c r="G292" s="14">
        <v>0</v>
      </c>
      <c r="H292" s="41">
        <v>43070</v>
      </c>
    </row>
    <row r="293" spans="1:8" ht="15.75" x14ac:dyDescent="0.2">
      <c r="A293" s="14">
        <v>291</v>
      </c>
      <c r="B293" s="14" t="s">
        <v>312</v>
      </c>
      <c r="C293" s="14" t="s">
        <v>55</v>
      </c>
      <c r="D293" s="14">
        <v>0</v>
      </c>
      <c r="E293" s="14">
        <v>0</v>
      </c>
      <c r="F293" s="14">
        <v>787.07</v>
      </c>
      <c r="G293" s="14">
        <v>0</v>
      </c>
      <c r="H293" s="41">
        <v>43070</v>
      </c>
    </row>
    <row r="294" spans="1:8" ht="15.75" x14ac:dyDescent="0.2">
      <c r="A294" s="14">
        <v>292</v>
      </c>
      <c r="B294" s="14" t="s">
        <v>312</v>
      </c>
      <c r="C294" s="14" t="s">
        <v>313</v>
      </c>
      <c r="D294" s="14">
        <v>0</v>
      </c>
      <c r="E294" s="14">
        <v>789.76</v>
      </c>
      <c r="F294" s="14">
        <v>0</v>
      </c>
      <c r="G294" s="14">
        <v>0</v>
      </c>
      <c r="H294" s="41">
        <v>43088</v>
      </c>
    </row>
    <row r="295" spans="1:8" ht="15.75" x14ac:dyDescent="0.2">
      <c r="A295" s="14">
        <v>293</v>
      </c>
      <c r="B295" s="14" t="s">
        <v>314</v>
      </c>
      <c r="C295" s="14" t="s">
        <v>315</v>
      </c>
      <c r="D295" s="14">
        <v>0</v>
      </c>
      <c r="E295" s="14">
        <v>0</v>
      </c>
      <c r="F295" s="14">
        <v>791.07</v>
      </c>
      <c r="G295" s="14">
        <v>0</v>
      </c>
      <c r="H295" s="41">
        <v>43074</v>
      </c>
    </row>
    <row r="296" spans="1:8" ht="15.75" x14ac:dyDescent="0.2">
      <c r="A296" s="14">
        <v>294</v>
      </c>
      <c r="B296" s="14" t="s">
        <v>314</v>
      </c>
      <c r="C296" s="14" t="s">
        <v>316</v>
      </c>
      <c r="D296" s="14">
        <v>0</v>
      </c>
      <c r="E296" s="14">
        <v>0</v>
      </c>
      <c r="F296" s="14">
        <v>815.29</v>
      </c>
      <c r="G296" s="14">
        <v>0</v>
      </c>
      <c r="H296" s="41">
        <v>43097</v>
      </c>
    </row>
    <row r="297" spans="1:8" ht="15.75" x14ac:dyDescent="0.2">
      <c r="A297" s="14">
        <v>295</v>
      </c>
      <c r="B297" s="14" t="s">
        <v>317</v>
      </c>
      <c r="C297" s="14" t="s">
        <v>172</v>
      </c>
      <c r="D297" s="14">
        <v>0</v>
      </c>
      <c r="E297" s="14">
        <v>0</v>
      </c>
      <c r="F297" s="14">
        <v>20.79</v>
      </c>
      <c r="G297" s="14">
        <v>0</v>
      </c>
      <c r="H297" s="41">
        <v>43091</v>
      </c>
    </row>
    <row r="298" spans="1:8" ht="15.75" x14ac:dyDescent="0.2">
      <c r="A298" s="14">
        <v>296</v>
      </c>
      <c r="B298" s="14" t="s">
        <v>317</v>
      </c>
      <c r="C298" s="14" t="s">
        <v>55</v>
      </c>
      <c r="D298" s="14">
        <v>0</v>
      </c>
      <c r="E298" s="14">
        <v>0</v>
      </c>
      <c r="F298" s="14">
        <v>0</v>
      </c>
      <c r="G298" s="14">
        <v>20.190000000000001</v>
      </c>
      <c r="H298" s="41">
        <v>43070</v>
      </c>
    </row>
    <row r="299" spans="1:8" ht="15.75" x14ac:dyDescent="0.2">
      <c r="A299" s="14">
        <v>297</v>
      </c>
      <c r="B299" s="14" t="s">
        <v>318</v>
      </c>
      <c r="C299" s="14" t="s">
        <v>271</v>
      </c>
      <c r="D299" s="14">
        <v>0</v>
      </c>
      <c r="E299" s="14">
        <v>0</v>
      </c>
      <c r="F299" s="14">
        <v>0</v>
      </c>
      <c r="G299" s="14">
        <v>20.03</v>
      </c>
      <c r="H299" s="41">
        <v>43070</v>
      </c>
    </row>
    <row r="300" spans="1:8" ht="15.75" x14ac:dyDescent="0.2">
      <c r="A300" s="14">
        <v>298</v>
      </c>
      <c r="B300" s="14" t="s">
        <v>318</v>
      </c>
      <c r="C300" s="14" t="s">
        <v>181</v>
      </c>
      <c r="D300" s="14">
        <v>0</v>
      </c>
      <c r="E300" s="14">
        <v>768.42</v>
      </c>
      <c r="F300" s="14">
        <v>89.31</v>
      </c>
      <c r="G300" s="14">
        <v>0</v>
      </c>
      <c r="H300" s="41">
        <v>43070</v>
      </c>
    </row>
    <row r="301" spans="1:8" ht="15.75" x14ac:dyDescent="0.2">
      <c r="A301" s="14">
        <v>299</v>
      </c>
      <c r="B301" s="14" t="s">
        <v>319</v>
      </c>
      <c r="C301" s="14" t="s">
        <v>55</v>
      </c>
      <c r="D301" s="14">
        <v>0</v>
      </c>
      <c r="E301" s="14">
        <v>772.85</v>
      </c>
      <c r="F301" s="14">
        <v>126.21</v>
      </c>
      <c r="G301" s="14">
        <v>0</v>
      </c>
      <c r="H301" s="41">
        <v>43070</v>
      </c>
    </row>
    <row r="302" spans="1:8" ht="15.75" x14ac:dyDescent="0.2">
      <c r="A302" s="14">
        <v>300</v>
      </c>
      <c r="B302" s="14" t="s">
        <v>319</v>
      </c>
      <c r="C302" s="14" t="s">
        <v>172</v>
      </c>
      <c r="D302" s="14">
        <v>0</v>
      </c>
      <c r="E302" s="14">
        <v>0</v>
      </c>
      <c r="F302" s="14">
        <v>18.579999999999998</v>
      </c>
      <c r="G302" s="14">
        <v>0</v>
      </c>
      <c r="H302" s="41">
        <v>43091</v>
      </c>
    </row>
    <row r="303" spans="1:8" ht="15.75" x14ac:dyDescent="0.2">
      <c r="A303" s="14">
        <v>301</v>
      </c>
      <c r="B303" s="14" t="s">
        <v>320</v>
      </c>
      <c r="C303" s="14" t="s">
        <v>321</v>
      </c>
      <c r="D303" s="14">
        <v>0</v>
      </c>
      <c r="E303" s="14">
        <v>0</v>
      </c>
      <c r="F303" s="14">
        <v>0</v>
      </c>
      <c r="G303" s="14">
        <v>18.329999999999998</v>
      </c>
      <c r="H303" s="41">
        <v>43078</v>
      </c>
    </row>
    <row r="304" spans="1:8" ht="15.75" x14ac:dyDescent="0.2">
      <c r="A304" s="14">
        <v>302</v>
      </c>
      <c r="B304" s="14" t="s">
        <v>320</v>
      </c>
      <c r="C304" s="14" t="s">
        <v>36</v>
      </c>
      <c r="D304" s="14">
        <v>0</v>
      </c>
      <c r="E304" s="14">
        <v>0</v>
      </c>
      <c r="F304" s="14">
        <v>17.54</v>
      </c>
      <c r="G304" s="14">
        <v>0</v>
      </c>
      <c r="H304" s="41">
        <v>43098</v>
      </c>
    </row>
    <row r="305" spans="1:8" ht="15.75" x14ac:dyDescent="0.2">
      <c r="A305" s="14">
        <v>303</v>
      </c>
      <c r="B305" s="14" t="s">
        <v>322</v>
      </c>
      <c r="C305" s="14" t="s">
        <v>172</v>
      </c>
      <c r="D305" s="14">
        <v>0</v>
      </c>
      <c r="E305" s="14">
        <v>0</v>
      </c>
      <c r="F305" s="14">
        <v>16.28</v>
      </c>
      <c r="G305" s="14">
        <v>0</v>
      </c>
      <c r="H305" s="41">
        <v>43091</v>
      </c>
    </row>
    <row r="306" spans="1:8" ht="15.75" x14ac:dyDescent="0.2">
      <c r="A306" s="14">
        <v>304</v>
      </c>
      <c r="B306" s="14" t="s">
        <v>322</v>
      </c>
      <c r="C306" s="14" t="s">
        <v>55</v>
      </c>
      <c r="D306" s="14">
        <v>0</v>
      </c>
      <c r="E306" s="14">
        <v>0</v>
      </c>
      <c r="F306" s="14">
        <v>912.63</v>
      </c>
      <c r="G306" s="14">
        <v>0</v>
      </c>
      <c r="H306" s="41">
        <v>43070</v>
      </c>
    </row>
    <row r="307" spans="1:8" ht="15.75" x14ac:dyDescent="0.2">
      <c r="A307" s="14">
        <v>305</v>
      </c>
      <c r="B307" s="14" t="s">
        <v>323</v>
      </c>
      <c r="C307" s="14" t="s">
        <v>324</v>
      </c>
      <c r="D307" s="14">
        <v>389.43</v>
      </c>
      <c r="E307" s="14">
        <v>264.39</v>
      </c>
      <c r="F307" s="14">
        <v>281.8</v>
      </c>
      <c r="G307" s="14">
        <v>0</v>
      </c>
      <c r="H307" s="41">
        <v>43081</v>
      </c>
    </row>
    <row r="308" spans="1:8" ht="15.75" x14ac:dyDescent="0.2">
      <c r="A308" s="14">
        <v>306</v>
      </c>
      <c r="B308" s="14" t="s">
        <v>323</v>
      </c>
      <c r="C308" s="14" t="s">
        <v>222</v>
      </c>
      <c r="D308" s="14">
        <v>0</v>
      </c>
      <c r="E308" s="14">
        <v>0</v>
      </c>
      <c r="F308" s="14">
        <v>951.01</v>
      </c>
      <c r="G308" s="14">
        <v>0</v>
      </c>
      <c r="H308" s="41">
        <v>43070</v>
      </c>
    </row>
    <row r="309" spans="1:8" ht="15.75" x14ac:dyDescent="0.2">
      <c r="A309" s="14">
        <v>307</v>
      </c>
      <c r="B309" s="14" t="s">
        <v>325</v>
      </c>
      <c r="C309" s="14" t="s">
        <v>55</v>
      </c>
      <c r="D309" s="14">
        <v>0</v>
      </c>
      <c r="E309" s="14">
        <v>0</v>
      </c>
      <c r="F309" s="14">
        <v>1013.89</v>
      </c>
      <c r="G309" s="14">
        <v>0</v>
      </c>
      <c r="H309" s="41">
        <v>43070</v>
      </c>
    </row>
    <row r="310" spans="1:8" ht="15.75" x14ac:dyDescent="0.2">
      <c r="A310" s="14">
        <v>308</v>
      </c>
      <c r="B310" s="14" t="s">
        <v>325</v>
      </c>
      <c r="C310" s="14" t="s">
        <v>181</v>
      </c>
      <c r="D310" s="14">
        <v>0</v>
      </c>
      <c r="E310" s="14">
        <v>0</v>
      </c>
      <c r="F310" s="14">
        <v>1012.94</v>
      </c>
      <c r="G310" s="14">
        <v>8.8000000000000007</v>
      </c>
      <c r="H310" s="41">
        <v>43070</v>
      </c>
    </row>
    <row r="311" spans="1:8" ht="15.75" x14ac:dyDescent="0.2">
      <c r="A311" s="14">
        <v>309</v>
      </c>
      <c r="B311" s="14" t="s">
        <v>326</v>
      </c>
      <c r="C311" s="14" t="s">
        <v>327</v>
      </c>
      <c r="D311" s="14">
        <v>0</v>
      </c>
      <c r="E311" s="14">
        <v>0</v>
      </c>
      <c r="F311" s="14">
        <v>0</v>
      </c>
      <c r="G311" s="14">
        <v>15.54</v>
      </c>
      <c r="H311" s="41">
        <v>43075</v>
      </c>
    </row>
    <row r="312" spans="1:8" ht="15.75" x14ac:dyDescent="0.2">
      <c r="A312" s="14">
        <v>310</v>
      </c>
      <c r="B312" s="14" t="s">
        <v>326</v>
      </c>
      <c r="C312" s="14" t="s">
        <v>167</v>
      </c>
      <c r="D312" s="14">
        <v>0</v>
      </c>
      <c r="E312" s="14">
        <v>0</v>
      </c>
      <c r="F312" s="14">
        <v>871.33</v>
      </c>
      <c r="G312" s="14">
        <v>164.55</v>
      </c>
      <c r="H312" s="41">
        <v>43070</v>
      </c>
    </row>
    <row r="313" spans="1:8" ht="15.75" x14ac:dyDescent="0.2">
      <c r="A313" s="14">
        <v>311</v>
      </c>
      <c r="B313" s="14" t="s">
        <v>328</v>
      </c>
      <c r="C313" s="14" t="s">
        <v>38</v>
      </c>
      <c r="D313" s="14">
        <v>0</v>
      </c>
      <c r="E313" s="14">
        <v>101.15</v>
      </c>
      <c r="F313" s="14">
        <v>881.68</v>
      </c>
      <c r="G313" s="14">
        <v>62.08</v>
      </c>
      <c r="H313" s="41">
        <v>43070</v>
      </c>
    </row>
    <row r="314" spans="1:8" ht="15.75" x14ac:dyDescent="0.2">
      <c r="A314" s="14">
        <v>312</v>
      </c>
      <c r="B314" s="14" t="s">
        <v>328</v>
      </c>
      <c r="C314" s="14" t="s">
        <v>169</v>
      </c>
      <c r="D314" s="14">
        <v>0</v>
      </c>
      <c r="E314" s="14">
        <v>0</v>
      </c>
      <c r="F314" s="14">
        <v>0</v>
      </c>
      <c r="G314" s="14">
        <v>14.41</v>
      </c>
      <c r="H314" s="41">
        <v>43070</v>
      </c>
    </row>
    <row r="315" spans="1:8" ht="15.75" x14ac:dyDescent="0.2">
      <c r="A315" s="14">
        <v>313</v>
      </c>
      <c r="B315" s="14" t="s">
        <v>329</v>
      </c>
      <c r="C315" s="14" t="s">
        <v>330</v>
      </c>
      <c r="D315" s="14">
        <v>0</v>
      </c>
      <c r="E315" s="14">
        <v>1171.3800000000001</v>
      </c>
      <c r="F315" s="14">
        <v>0</v>
      </c>
      <c r="G315" s="14">
        <v>0</v>
      </c>
      <c r="H315" s="41">
        <v>43081</v>
      </c>
    </row>
    <row r="316" spans="1:8" ht="15.75" x14ac:dyDescent="0.2">
      <c r="A316" s="14">
        <v>314</v>
      </c>
      <c r="B316" s="14" t="s">
        <v>329</v>
      </c>
      <c r="C316" s="14" t="s">
        <v>331</v>
      </c>
      <c r="D316" s="14">
        <v>0</v>
      </c>
      <c r="E316" s="14">
        <v>0</v>
      </c>
      <c r="F316" s="14">
        <v>13.97</v>
      </c>
      <c r="G316" s="14">
        <v>0</v>
      </c>
      <c r="H316" s="41">
        <v>43095</v>
      </c>
    </row>
    <row r="317" spans="1:8" ht="15.75" x14ac:dyDescent="0.2">
      <c r="A317" s="14">
        <v>315</v>
      </c>
      <c r="B317" s="14" t="s">
        <v>332</v>
      </c>
      <c r="C317" s="14" t="s">
        <v>55</v>
      </c>
      <c r="D317" s="14">
        <v>0</v>
      </c>
      <c r="E317" s="14">
        <v>0</v>
      </c>
      <c r="F317" s="14">
        <v>1170.8</v>
      </c>
      <c r="G317" s="14">
        <v>0</v>
      </c>
      <c r="H317" s="41">
        <v>43070</v>
      </c>
    </row>
    <row r="318" spans="1:8" ht="15.75" x14ac:dyDescent="0.2">
      <c r="A318" s="14">
        <v>316</v>
      </c>
      <c r="B318" s="14" t="s">
        <v>332</v>
      </c>
      <c r="C318" s="14" t="s">
        <v>70</v>
      </c>
      <c r="D318" s="14">
        <v>0</v>
      </c>
      <c r="E318" s="14">
        <v>0</v>
      </c>
      <c r="F318" s="14">
        <v>0</v>
      </c>
      <c r="G318" s="14">
        <v>13.46</v>
      </c>
      <c r="H318" s="41">
        <v>43097</v>
      </c>
    </row>
    <row r="319" spans="1:8" ht="15.75" x14ac:dyDescent="0.2">
      <c r="A319" s="14">
        <v>317</v>
      </c>
      <c r="B319" s="14" t="s">
        <v>333</v>
      </c>
      <c r="C319" s="14" t="s">
        <v>334</v>
      </c>
      <c r="D319" s="14">
        <v>0</v>
      </c>
      <c r="E319" s="14">
        <v>0</v>
      </c>
      <c r="F319" s="14">
        <v>0</v>
      </c>
      <c r="G319" s="14">
        <v>13.37</v>
      </c>
      <c r="H319" s="41">
        <v>43073</v>
      </c>
    </row>
    <row r="320" spans="1:8" ht="15.75" x14ac:dyDescent="0.2">
      <c r="A320" s="14">
        <v>318</v>
      </c>
      <c r="B320" s="14" t="s">
        <v>333</v>
      </c>
      <c r="C320" s="14" t="s">
        <v>255</v>
      </c>
      <c r="D320" s="14">
        <v>0</v>
      </c>
      <c r="E320" s="14">
        <v>0</v>
      </c>
      <c r="F320" s="14">
        <v>13.17</v>
      </c>
      <c r="G320" s="14">
        <v>0</v>
      </c>
      <c r="H320" s="41">
        <v>43091</v>
      </c>
    </row>
    <row r="321" spans="1:8" ht="15.75" x14ac:dyDescent="0.2">
      <c r="A321" s="14">
        <v>319</v>
      </c>
      <c r="B321" s="14" t="s">
        <v>335</v>
      </c>
      <c r="C321" s="14" t="s">
        <v>336</v>
      </c>
      <c r="D321" s="14">
        <v>0</v>
      </c>
      <c r="E321" s="14">
        <v>1168.26</v>
      </c>
      <c r="F321" s="14">
        <v>0</v>
      </c>
      <c r="G321" s="14">
        <v>0</v>
      </c>
      <c r="H321" s="41">
        <v>43078</v>
      </c>
    </row>
    <row r="322" spans="1:8" ht="15.75" x14ac:dyDescent="0.2">
      <c r="A322" s="14">
        <v>320</v>
      </c>
      <c r="B322" s="14" t="s">
        <v>335</v>
      </c>
      <c r="C322" s="14" t="s">
        <v>337</v>
      </c>
      <c r="D322" s="14">
        <v>0</v>
      </c>
      <c r="E322" s="14">
        <v>0</v>
      </c>
      <c r="F322" s="14">
        <v>0</v>
      </c>
      <c r="G322" s="14">
        <v>12.74</v>
      </c>
      <c r="H322" s="41">
        <v>43080</v>
      </c>
    </row>
    <row r="323" spans="1:8" ht="15.75" x14ac:dyDescent="0.2">
      <c r="A323" s="14">
        <v>321</v>
      </c>
      <c r="B323" s="14" t="s">
        <v>338</v>
      </c>
      <c r="C323" s="14" t="s">
        <v>167</v>
      </c>
      <c r="D323" s="14">
        <v>0</v>
      </c>
      <c r="E323" s="14">
        <v>0</v>
      </c>
      <c r="F323" s="14">
        <v>0</v>
      </c>
      <c r="G323" s="14">
        <v>11.88</v>
      </c>
      <c r="H323" s="41">
        <v>43070</v>
      </c>
    </row>
    <row r="324" spans="1:8" ht="15.75" x14ac:dyDescent="0.2">
      <c r="A324" s="14">
        <v>322</v>
      </c>
      <c r="B324" s="14" t="s">
        <v>338</v>
      </c>
      <c r="C324" s="14" t="s">
        <v>339</v>
      </c>
      <c r="D324" s="14">
        <v>0</v>
      </c>
      <c r="E324" s="14">
        <v>0</v>
      </c>
      <c r="F324" s="14">
        <v>0</v>
      </c>
      <c r="G324" s="14">
        <v>11.54</v>
      </c>
      <c r="H324" s="41">
        <v>43077</v>
      </c>
    </row>
    <row r="325" spans="1:8" ht="15.75" x14ac:dyDescent="0.2">
      <c r="A325" s="14">
        <v>323</v>
      </c>
      <c r="B325" s="14" t="s">
        <v>340</v>
      </c>
      <c r="C325" s="14" t="s">
        <v>282</v>
      </c>
      <c r="D325" s="14">
        <v>0</v>
      </c>
      <c r="E325" s="14">
        <v>0</v>
      </c>
      <c r="F325" s="14">
        <v>11.41</v>
      </c>
      <c r="G325" s="14">
        <v>0</v>
      </c>
      <c r="H325" s="41">
        <v>43091</v>
      </c>
    </row>
    <row r="326" spans="1:8" ht="15.75" x14ac:dyDescent="0.2">
      <c r="A326" s="14">
        <v>324</v>
      </c>
      <c r="B326" s="14" t="s">
        <v>340</v>
      </c>
      <c r="C326" s="14" t="s">
        <v>181</v>
      </c>
      <c r="D326" s="14">
        <v>0</v>
      </c>
      <c r="E326" s="14">
        <v>0</v>
      </c>
      <c r="F326" s="14">
        <v>1131.69</v>
      </c>
      <c r="G326" s="14">
        <v>51.23</v>
      </c>
      <c r="H326" s="41">
        <v>43070</v>
      </c>
    </row>
    <row r="327" spans="1:8" ht="15.75" x14ac:dyDescent="0.2">
      <c r="A327" s="14">
        <v>325</v>
      </c>
      <c r="B327" s="14" t="s">
        <v>341</v>
      </c>
      <c r="C327" s="14" t="s">
        <v>55</v>
      </c>
      <c r="D327" s="14">
        <v>0</v>
      </c>
      <c r="E327" s="14">
        <v>0</v>
      </c>
      <c r="F327" s="14">
        <v>1356.93</v>
      </c>
      <c r="G327" s="14">
        <v>0</v>
      </c>
      <c r="H327" s="41">
        <v>43070</v>
      </c>
    </row>
    <row r="328" spans="1:8" ht="15.75" x14ac:dyDescent="0.2">
      <c r="A328" s="14">
        <v>326</v>
      </c>
      <c r="B328" s="14" t="s">
        <v>341</v>
      </c>
      <c r="C328" s="14" t="s">
        <v>192</v>
      </c>
      <c r="D328" s="14">
        <v>0</v>
      </c>
      <c r="E328" s="14">
        <v>0</v>
      </c>
      <c r="F328" s="14">
        <v>0</v>
      </c>
      <c r="G328" s="14">
        <v>10.93</v>
      </c>
      <c r="H328" s="41">
        <v>43080</v>
      </c>
    </row>
    <row r="329" spans="1:8" ht="15.75" x14ac:dyDescent="0.2">
      <c r="A329" s="14">
        <v>327</v>
      </c>
      <c r="B329" s="14" t="s">
        <v>342</v>
      </c>
      <c r="C329" s="14" t="s">
        <v>162</v>
      </c>
      <c r="D329" s="14">
        <v>0</v>
      </c>
      <c r="E329" s="14">
        <v>1472.29</v>
      </c>
      <c r="F329" s="14">
        <v>0</v>
      </c>
      <c r="G329" s="14">
        <v>0</v>
      </c>
      <c r="H329" s="41">
        <v>43070</v>
      </c>
    </row>
    <row r="330" spans="1:8" ht="15.75" x14ac:dyDescent="0.2">
      <c r="A330" s="14">
        <v>328</v>
      </c>
      <c r="B330" s="14" t="s">
        <v>342</v>
      </c>
      <c r="C330" s="14" t="s">
        <v>343</v>
      </c>
      <c r="D330" s="14">
        <v>0</v>
      </c>
      <c r="E330" s="14">
        <v>0</v>
      </c>
      <c r="F330" s="14">
        <v>0</v>
      </c>
      <c r="G330" s="14">
        <v>10.26</v>
      </c>
      <c r="H330" s="41">
        <v>43083</v>
      </c>
    </row>
    <row r="331" spans="1:8" ht="15.75" x14ac:dyDescent="0.2">
      <c r="A331" s="14">
        <v>329</v>
      </c>
      <c r="B331" s="14" t="s">
        <v>344</v>
      </c>
      <c r="C331" s="14" t="s">
        <v>38</v>
      </c>
      <c r="D331" s="14">
        <v>0</v>
      </c>
      <c r="E331" s="14">
        <v>0</v>
      </c>
      <c r="F331" s="14">
        <v>1506.3</v>
      </c>
      <c r="G331" s="14">
        <v>0</v>
      </c>
      <c r="H331" s="41">
        <v>43070</v>
      </c>
    </row>
    <row r="332" spans="1:8" ht="15.75" x14ac:dyDescent="0.2">
      <c r="A332" s="14">
        <v>330</v>
      </c>
      <c r="B332" s="14" t="s">
        <v>344</v>
      </c>
      <c r="C332" s="14" t="s">
        <v>36</v>
      </c>
      <c r="D332" s="14">
        <v>0</v>
      </c>
      <c r="E332" s="14">
        <v>0</v>
      </c>
      <c r="F332" s="14">
        <v>0</v>
      </c>
      <c r="G332" s="14">
        <v>9.7200000000000006</v>
      </c>
      <c r="H332" s="41">
        <v>43098</v>
      </c>
    </row>
    <row r="333" spans="1:8" ht="15.75" x14ac:dyDescent="0.2">
      <c r="A333" s="14">
        <v>331</v>
      </c>
      <c r="B333" s="14" t="s">
        <v>345</v>
      </c>
      <c r="C333" s="14" t="s">
        <v>55</v>
      </c>
      <c r="D333" s="14">
        <v>0</v>
      </c>
      <c r="E333" s="14">
        <v>0</v>
      </c>
      <c r="F333" s="14">
        <v>1561.1</v>
      </c>
      <c r="G333" s="14">
        <v>0</v>
      </c>
      <c r="H333" s="41">
        <v>43070</v>
      </c>
    </row>
    <row r="334" spans="1:8" ht="15.75" x14ac:dyDescent="0.2">
      <c r="A334" s="14">
        <v>332</v>
      </c>
      <c r="B334" s="14" t="s">
        <v>345</v>
      </c>
      <c r="C334" s="14" t="s">
        <v>261</v>
      </c>
      <c r="D334" s="14">
        <v>0</v>
      </c>
      <c r="E334" s="14">
        <v>0</v>
      </c>
      <c r="F334" s="14">
        <v>8.86</v>
      </c>
      <c r="G334" s="14">
        <v>0</v>
      </c>
      <c r="H334" s="41">
        <v>43091</v>
      </c>
    </row>
    <row r="335" spans="1:8" ht="15.75" x14ac:dyDescent="0.2">
      <c r="A335" s="14">
        <v>333</v>
      </c>
      <c r="B335" s="14" t="s">
        <v>346</v>
      </c>
      <c r="C335" s="14" t="s">
        <v>347</v>
      </c>
      <c r="D335" s="14">
        <v>0</v>
      </c>
      <c r="E335" s="14">
        <v>875.59</v>
      </c>
      <c r="F335" s="14">
        <v>686.3</v>
      </c>
      <c r="G335" s="14">
        <v>0</v>
      </c>
      <c r="H335" s="41">
        <v>43071</v>
      </c>
    </row>
    <row r="336" spans="1:8" ht="15.75" x14ac:dyDescent="0.2">
      <c r="A336" s="14">
        <v>334</v>
      </c>
      <c r="B336" s="14" t="s">
        <v>346</v>
      </c>
      <c r="C336" s="14" t="s">
        <v>348</v>
      </c>
      <c r="D336" s="14">
        <v>0</v>
      </c>
      <c r="E336" s="14">
        <v>0</v>
      </c>
      <c r="F336" s="14">
        <v>8.5500000000000007</v>
      </c>
      <c r="G336" s="14">
        <v>0</v>
      </c>
      <c r="H336" s="41">
        <v>43097</v>
      </c>
    </row>
    <row r="337" spans="1:8" ht="15.75" x14ac:dyDescent="0.2">
      <c r="A337" s="14">
        <v>335</v>
      </c>
      <c r="B337" s="14" t="s">
        <v>349</v>
      </c>
      <c r="C337" s="14" t="s">
        <v>350</v>
      </c>
      <c r="D337" s="14">
        <v>0</v>
      </c>
      <c r="E337" s="14">
        <v>0</v>
      </c>
      <c r="F337" s="14">
        <v>0</v>
      </c>
      <c r="G337" s="14">
        <v>8.15</v>
      </c>
      <c r="H337" s="41">
        <v>43094</v>
      </c>
    </row>
    <row r="338" spans="1:8" ht="15.75" x14ac:dyDescent="0.2">
      <c r="A338" s="14">
        <v>336</v>
      </c>
      <c r="B338" s="14" t="s">
        <v>349</v>
      </c>
      <c r="C338" s="14" t="s">
        <v>351</v>
      </c>
      <c r="D338" s="14">
        <v>0</v>
      </c>
      <c r="E338" s="14">
        <v>0</v>
      </c>
      <c r="F338" s="14">
        <v>0</v>
      </c>
      <c r="G338" s="14">
        <v>8.07</v>
      </c>
      <c r="H338" s="41">
        <v>43071</v>
      </c>
    </row>
    <row r="339" spans="1:8" ht="15.75" x14ac:dyDescent="0.2">
      <c r="A339" s="14">
        <v>337</v>
      </c>
      <c r="B339" s="14" t="s">
        <v>352</v>
      </c>
      <c r="C339" s="14" t="s">
        <v>353</v>
      </c>
      <c r="D339" s="14">
        <v>0</v>
      </c>
      <c r="E339" s="14">
        <v>0</v>
      </c>
      <c r="F339" s="14">
        <v>0</v>
      </c>
      <c r="G339" s="14">
        <v>7.78</v>
      </c>
      <c r="H339" s="41">
        <v>43075</v>
      </c>
    </row>
    <row r="340" spans="1:8" ht="15.75" x14ac:dyDescent="0.2">
      <c r="A340" s="14">
        <v>338</v>
      </c>
      <c r="B340" s="14" t="s">
        <v>352</v>
      </c>
      <c r="C340" s="14" t="s">
        <v>201</v>
      </c>
      <c r="D340" s="14">
        <v>0</v>
      </c>
      <c r="E340" s="14">
        <v>0</v>
      </c>
      <c r="F340" s="14">
        <v>0</v>
      </c>
      <c r="G340" s="14">
        <v>7.78</v>
      </c>
      <c r="H340" s="41">
        <v>43081</v>
      </c>
    </row>
    <row r="341" spans="1:8" ht="15.75" x14ac:dyDescent="0.2">
      <c r="A341" s="14">
        <v>339</v>
      </c>
      <c r="B341" s="14" t="s">
        <v>354</v>
      </c>
      <c r="C341" s="14" t="s">
        <v>355</v>
      </c>
      <c r="D341" s="14">
        <v>0</v>
      </c>
      <c r="E341" s="14">
        <v>0</v>
      </c>
      <c r="F341" s="14">
        <v>0</v>
      </c>
      <c r="G341" s="14">
        <v>7.51</v>
      </c>
      <c r="H341" s="41">
        <v>43088</v>
      </c>
    </row>
    <row r="342" spans="1:8" ht="15.75" x14ac:dyDescent="0.2">
      <c r="A342" s="14">
        <v>340</v>
      </c>
      <c r="B342" s="14" t="s">
        <v>354</v>
      </c>
      <c r="C342" s="14" t="s">
        <v>356</v>
      </c>
      <c r="D342" s="14">
        <v>0</v>
      </c>
      <c r="E342" s="14">
        <v>0</v>
      </c>
      <c r="F342" s="14">
        <v>0</v>
      </c>
      <c r="G342" s="14">
        <v>7.19</v>
      </c>
      <c r="H342" s="41">
        <v>43087</v>
      </c>
    </row>
    <row r="343" spans="1:8" ht="15.75" x14ac:dyDescent="0.2">
      <c r="A343" s="14">
        <v>341</v>
      </c>
      <c r="B343" s="14" t="s">
        <v>357</v>
      </c>
      <c r="C343" s="14" t="s">
        <v>358</v>
      </c>
      <c r="D343" s="14">
        <v>0</v>
      </c>
      <c r="E343" s="14">
        <v>0</v>
      </c>
      <c r="F343" s="14">
        <v>0</v>
      </c>
      <c r="G343" s="14">
        <v>6.89</v>
      </c>
      <c r="H343" s="41">
        <v>43075</v>
      </c>
    </row>
    <row r="344" spans="1:8" ht="15.75" x14ac:dyDescent="0.2">
      <c r="A344" s="14">
        <v>342</v>
      </c>
      <c r="B344" s="14" t="s">
        <v>357</v>
      </c>
      <c r="C344" s="14" t="s">
        <v>217</v>
      </c>
      <c r="D344" s="14">
        <v>0</v>
      </c>
      <c r="E344" s="14">
        <v>22.16</v>
      </c>
      <c r="F344" s="14">
        <v>1566.32</v>
      </c>
      <c r="G344" s="14">
        <v>0</v>
      </c>
      <c r="H344" s="41">
        <v>43088</v>
      </c>
    </row>
    <row r="345" spans="1:8" ht="15.75" x14ac:dyDescent="0.2">
      <c r="A345" s="14">
        <v>343</v>
      </c>
      <c r="B345" s="14" t="s">
        <v>359</v>
      </c>
      <c r="C345" s="14" t="s">
        <v>222</v>
      </c>
      <c r="D345" s="14">
        <v>0</v>
      </c>
      <c r="E345" s="14">
        <v>1268.3499999999999</v>
      </c>
      <c r="F345" s="14">
        <v>391.21</v>
      </c>
      <c r="G345" s="14">
        <v>0</v>
      </c>
      <c r="H345" s="41">
        <v>43070</v>
      </c>
    </row>
    <row r="346" spans="1:8" ht="15.75" x14ac:dyDescent="0.2">
      <c r="A346" s="14">
        <v>344</v>
      </c>
      <c r="B346" s="14" t="s">
        <v>359</v>
      </c>
      <c r="C346" s="14" t="s">
        <v>222</v>
      </c>
      <c r="D346" s="14">
        <v>0</v>
      </c>
      <c r="E346" s="14">
        <v>0</v>
      </c>
      <c r="F346" s="14">
        <v>0</v>
      </c>
      <c r="G346" s="14">
        <v>6.54</v>
      </c>
      <c r="H346" s="41">
        <v>43070</v>
      </c>
    </row>
    <row r="347" spans="1:8" ht="15.75" x14ac:dyDescent="0.2">
      <c r="A347" s="14">
        <v>345</v>
      </c>
      <c r="B347" s="14" t="s">
        <v>360</v>
      </c>
      <c r="C347" s="14" t="s">
        <v>361</v>
      </c>
      <c r="D347" s="14">
        <v>0</v>
      </c>
      <c r="E347" s="14">
        <v>0</v>
      </c>
      <c r="F347" s="14">
        <v>0</v>
      </c>
      <c r="G347" s="14">
        <v>5.92</v>
      </c>
      <c r="H347" s="41">
        <v>43096</v>
      </c>
    </row>
    <row r="348" spans="1:8" ht="15.75" x14ac:dyDescent="0.2">
      <c r="A348" s="14">
        <v>346</v>
      </c>
      <c r="B348" s="14" t="s">
        <v>360</v>
      </c>
      <c r="C348" s="14" t="s">
        <v>172</v>
      </c>
      <c r="D348" s="14">
        <v>0</v>
      </c>
      <c r="E348" s="14">
        <v>0</v>
      </c>
      <c r="F348" s="14">
        <v>5.84</v>
      </c>
      <c r="G348" s="14">
        <v>0</v>
      </c>
      <c r="H348" s="41">
        <v>43091</v>
      </c>
    </row>
    <row r="349" spans="1:8" ht="15.75" x14ac:dyDescent="0.2">
      <c r="A349" s="14">
        <v>347</v>
      </c>
      <c r="B349" s="14" t="s">
        <v>362</v>
      </c>
      <c r="C349" s="14" t="s">
        <v>363</v>
      </c>
      <c r="D349" s="14">
        <v>0</v>
      </c>
      <c r="E349" s="14">
        <v>0</v>
      </c>
      <c r="F349" s="14">
        <v>5.78</v>
      </c>
      <c r="G349" s="14">
        <v>0</v>
      </c>
      <c r="H349" s="41">
        <v>43091</v>
      </c>
    </row>
    <row r="350" spans="1:8" ht="15.75" x14ac:dyDescent="0.2">
      <c r="A350" s="14">
        <v>348</v>
      </c>
      <c r="B350" s="14" t="s">
        <v>362</v>
      </c>
      <c r="C350" s="14" t="s">
        <v>364</v>
      </c>
      <c r="D350" s="14">
        <v>0</v>
      </c>
      <c r="E350" s="14">
        <v>0</v>
      </c>
      <c r="F350" s="14">
        <v>0</v>
      </c>
      <c r="G350" s="14">
        <v>5.61</v>
      </c>
      <c r="H350" s="41">
        <v>43073</v>
      </c>
    </row>
    <row r="351" spans="1:8" ht="15.75" x14ac:dyDescent="0.2">
      <c r="A351" s="14">
        <v>349</v>
      </c>
      <c r="B351" s="14" t="s">
        <v>365</v>
      </c>
      <c r="C351" s="14" t="s">
        <v>366</v>
      </c>
      <c r="D351" s="14">
        <v>0</v>
      </c>
      <c r="E351" s="14">
        <v>0</v>
      </c>
      <c r="F351" s="14">
        <v>0</v>
      </c>
      <c r="G351" s="14">
        <v>5.33</v>
      </c>
      <c r="H351" s="41">
        <v>43092</v>
      </c>
    </row>
    <row r="352" spans="1:8" ht="15.75" x14ac:dyDescent="0.2">
      <c r="A352" s="14">
        <v>350</v>
      </c>
      <c r="B352" s="14" t="s">
        <v>365</v>
      </c>
      <c r="C352" s="14" t="s">
        <v>34</v>
      </c>
      <c r="D352" s="14">
        <v>0</v>
      </c>
      <c r="E352" s="14">
        <v>0</v>
      </c>
      <c r="F352" s="14">
        <v>0</v>
      </c>
      <c r="G352" s="14">
        <v>5.32</v>
      </c>
      <c r="H352" s="41">
        <v>43090</v>
      </c>
    </row>
    <row r="353" spans="1:8" ht="15.75" x14ac:dyDescent="0.2">
      <c r="A353" s="14">
        <v>351</v>
      </c>
      <c r="B353" s="14" t="s">
        <v>367</v>
      </c>
      <c r="C353" s="14" t="s">
        <v>368</v>
      </c>
      <c r="D353" s="14">
        <v>0</v>
      </c>
      <c r="E353" s="14">
        <v>0</v>
      </c>
      <c r="F353" s="14">
        <v>0</v>
      </c>
      <c r="G353" s="14">
        <v>5.31</v>
      </c>
      <c r="H353" s="41">
        <v>43081</v>
      </c>
    </row>
    <row r="354" spans="1:8" ht="15.75" x14ac:dyDescent="0.2">
      <c r="A354" s="14">
        <v>352</v>
      </c>
      <c r="B354" s="14" t="s">
        <v>367</v>
      </c>
      <c r="C354" s="14" t="s">
        <v>222</v>
      </c>
      <c r="D354" s="14">
        <v>0</v>
      </c>
      <c r="E354" s="14">
        <v>625.6</v>
      </c>
      <c r="F354" s="14">
        <v>1363.14</v>
      </c>
      <c r="G354" s="14">
        <v>0</v>
      </c>
      <c r="H354" s="41">
        <v>43070</v>
      </c>
    </row>
    <row r="355" spans="1:8" ht="15.75" x14ac:dyDescent="0.2">
      <c r="A355" s="14">
        <v>353</v>
      </c>
      <c r="B355" s="14" t="s">
        <v>369</v>
      </c>
      <c r="C355" s="14" t="s">
        <v>55</v>
      </c>
      <c r="D355" s="14">
        <v>0</v>
      </c>
      <c r="E355" s="14">
        <v>0</v>
      </c>
      <c r="F355" s="14">
        <v>0</v>
      </c>
      <c r="G355" s="14">
        <v>5</v>
      </c>
      <c r="H355" s="41">
        <v>43070</v>
      </c>
    </row>
    <row r="356" spans="1:8" ht="15.75" x14ac:dyDescent="0.2">
      <c r="A356" s="14">
        <v>354</v>
      </c>
      <c r="B356" s="14" t="s">
        <v>369</v>
      </c>
      <c r="C356" s="14" t="s">
        <v>169</v>
      </c>
      <c r="D356" s="14">
        <v>0</v>
      </c>
      <c r="E356" s="14">
        <v>0</v>
      </c>
      <c r="F356" s="14">
        <v>0</v>
      </c>
      <c r="G356" s="14">
        <v>4.8899999999999997</v>
      </c>
      <c r="H356" s="41">
        <v>43070</v>
      </c>
    </row>
    <row r="357" spans="1:8" ht="15.75" x14ac:dyDescent="0.2">
      <c r="A357" s="14">
        <v>355</v>
      </c>
      <c r="B357" s="14" t="s">
        <v>370</v>
      </c>
      <c r="C357" s="14" t="s">
        <v>231</v>
      </c>
      <c r="D357" s="14">
        <v>0</v>
      </c>
      <c r="E357" s="14">
        <v>0</v>
      </c>
      <c r="F357" s="14">
        <v>0</v>
      </c>
      <c r="G357" s="14">
        <v>4.67</v>
      </c>
      <c r="H357" s="41">
        <v>43080</v>
      </c>
    </row>
    <row r="358" spans="1:8" ht="15.75" x14ac:dyDescent="0.2">
      <c r="A358" s="14">
        <v>356</v>
      </c>
      <c r="B358" s="14" t="s">
        <v>370</v>
      </c>
      <c r="C358" s="14" t="s">
        <v>334</v>
      </c>
      <c r="D358" s="14">
        <v>0</v>
      </c>
      <c r="E358" s="14">
        <v>0</v>
      </c>
      <c r="F358" s="14">
        <v>0</v>
      </c>
      <c r="G358" s="14">
        <v>4.66</v>
      </c>
      <c r="H358" s="41">
        <v>43073</v>
      </c>
    </row>
    <row r="359" spans="1:8" ht="15.75" x14ac:dyDescent="0.2">
      <c r="A359" s="14">
        <v>357</v>
      </c>
      <c r="B359" s="14" t="s">
        <v>371</v>
      </c>
      <c r="C359" s="14" t="s">
        <v>372</v>
      </c>
      <c r="D359" s="14">
        <v>0</v>
      </c>
      <c r="E359" s="14">
        <v>0</v>
      </c>
      <c r="F359" s="14">
        <v>0</v>
      </c>
      <c r="G359" s="14">
        <v>4.3499999999999996</v>
      </c>
      <c r="H359" s="41">
        <v>43076</v>
      </c>
    </row>
    <row r="360" spans="1:8" ht="15.75" x14ac:dyDescent="0.2">
      <c r="A360" s="14">
        <v>358</v>
      </c>
      <c r="B360" s="14" t="s">
        <v>371</v>
      </c>
      <c r="C360" s="14" t="s">
        <v>373</v>
      </c>
      <c r="D360" s="14">
        <v>0</v>
      </c>
      <c r="E360" s="14">
        <v>0</v>
      </c>
      <c r="F360" s="14">
        <v>0</v>
      </c>
      <c r="G360" s="14">
        <v>4.3499999999999996</v>
      </c>
      <c r="H360" s="41">
        <v>43076</v>
      </c>
    </row>
    <row r="361" spans="1:8" ht="15.75" x14ac:dyDescent="0.2">
      <c r="A361" s="14">
        <v>359</v>
      </c>
      <c r="B361" s="14" t="s">
        <v>374</v>
      </c>
      <c r="C361" s="14" t="s">
        <v>220</v>
      </c>
      <c r="D361" s="14">
        <v>0</v>
      </c>
      <c r="E361" s="14">
        <v>0</v>
      </c>
      <c r="F361" s="14">
        <v>0</v>
      </c>
      <c r="G361" s="14">
        <v>4.3499999999999996</v>
      </c>
      <c r="H361" s="41">
        <v>43073</v>
      </c>
    </row>
    <row r="362" spans="1:8" ht="15.75" x14ac:dyDescent="0.2">
      <c r="A362" s="14">
        <v>360</v>
      </c>
      <c r="B362" s="14" t="s">
        <v>374</v>
      </c>
      <c r="C362" s="14" t="s">
        <v>44</v>
      </c>
      <c r="D362" s="14">
        <v>0</v>
      </c>
      <c r="E362" s="14">
        <v>0</v>
      </c>
      <c r="F362" s="14">
        <v>0</v>
      </c>
      <c r="G362" s="14">
        <v>4.34</v>
      </c>
      <c r="H362" s="41">
        <v>43070</v>
      </c>
    </row>
    <row r="363" spans="1:8" ht="15.75" x14ac:dyDescent="0.2">
      <c r="A363" s="14">
        <v>361</v>
      </c>
      <c r="B363" s="14" t="s">
        <v>375</v>
      </c>
      <c r="C363" s="14" t="s">
        <v>169</v>
      </c>
      <c r="D363" s="14">
        <v>0</v>
      </c>
      <c r="E363" s="14">
        <v>0</v>
      </c>
      <c r="F363" s="14">
        <v>2071.8200000000002</v>
      </c>
      <c r="G363" s="14">
        <v>0</v>
      </c>
      <c r="H363" s="41">
        <v>43070</v>
      </c>
    </row>
    <row r="364" spans="1:8" ht="15.75" x14ac:dyDescent="0.2">
      <c r="A364" s="14">
        <v>362</v>
      </c>
      <c r="B364" s="14" t="s">
        <v>375</v>
      </c>
      <c r="C364" s="14" t="s">
        <v>376</v>
      </c>
      <c r="D364" s="14">
        <v>0</v>
      </c>
      <c r="E364" s="14">
        <v>0</v>
      </c>
      <c r="F364" s="14">
        <v>0</v>
      </c>
      <c r="G364" s="14">
        <v>4.08</v>
      </c>
      <c r="H364" s="41">
        <v>43099</v>
      </c>
    </row>
    <row r="365" spans="1:8" ht="15.75" x14ac:dyDescent="0.2">
      <c r="A365" s="14">
        <v>363</v>
      </c>
      <c r="B365" s="14" t="s">
        <v>377</v>
      </c>
      <c r="C365" s="14" t="s">
        <v>282</v>
      </c>
      <c r="D365" s="14">
        <v>0</v>
      </c>
      <c r="E365" s="14">
        <v>0</v>
      </c>
      <c r="F365" s="14">
        <v>0</v>
      </c>
      <c r="G365" s="14">
        <v>4.07</v>
      </c>
      <c r="H365" s="41">
        <v>43091</v>
      </c>
    </row>
    <row r="366" spans="1:8" ht="15.75" x14ac:dyDescent="0.2">
      <c r="A366" s="14">
        <v>364</v>
      </c>
      <c r="B366" s="14" t="s">
        <v>377</v>
      </c>
      <c r="C366" s="14" t="s">
        <v>378</v>
      </c>
      <c r="D366" s="14">
        <v>0</v>
      </c>
      <c r="E366" s="14">
        <v>0</v>
      </c>
      <c r="F366" s="14">
        <v>0</v>
      </c>
      <c r="G366" s="14">
        <v>4.0599999999999996</v>
      </c>
      <c r="H366" s="41">
        <v>43075</v>
      </c>
    </row>
    <row r="367" spans="1:8" ht="15.75" x14ac:dyDescent="0.2">
      <c r="A367" s="14">
        <v>365</v>
      </c>
      <c r="B367" s="14" t="s">
        <v>379</v>
      </c>
      <c r="C367" s="14" t="s">
        <v>265</v>
      </c>
      <c r="D367" s="14">
        <v>0</v>
      </c>
      <c r="E367" s="14">
        <v>0</v>
      </c>
      <c r="F367" s="14">
        <v>0</v>
      </c>
      <c r="G367" s="14">
        <v>4.05</v>
      </c>
      <c r="H367" s="41">
        <v>43074</v>
      </c>
    </row>
    <row r="368" spans="1:8" ht="15.75" x14ac:dyDescent="0.2">
      <c r="A368" s="14">
        <v>366</v>
      </c>
      <c r="B368" s="14" t="s">
        <v>379</v>
      </c>
      <c r="C368" s="14" t="s">
        <v>154</v>
      </c>
      <c r="D368" s="14">
        <v>0</v>
      </c>
      <c r="E368" s="14">
        <v>0</v>
      </c>
      <c r="F368" s="14">
        <v>3.89</v>
      </c>
      <c r="G368" s="14">
        <v>0</v>
      </c>
      <c r="H368" s="41">
        <v>43096</v>
      </c>
    </row>
    <row r="369" spans="1:8" ht="15.75" x14ac:dyDescent="0.2">
      <c r="A369" s="14">
        <v>367</v>
      </c>
      <c r="B369" s="14" t="s">
        <v>380</v>
      </c>
      <c r="C369" s="14" t="s">
        <v>282</v>
      </c>
      <c r="D369" s="14">
        <v>0</v>
      </c>
      <c r="E369" s="14">
        <v>0</v>
      </c>
      <c r="F369" s="14">
        <v>0</v>
      </c>
      <c r="G369" s="14">
        <v>3.76</v>
      </c>
      <c r="H369" s="41">
        <v>43091</v>
      </c>
    </row>
    <row r="370" spans="1:8" ht="15.75" x14ac:dyDescent="0.2">
      <c r="A370" s="14">
        <v>368</v>
      </c>
      <c r="B370" s="14" t="s">
        <v>380</v>
      </c>
      <c r="C370" s="14" t="s">
        <v>24</v>
      </c>
      <c r="D370" s="14">
        <v>0</v>
      </c>
      <c r="E370" s="14">
        <v>0</v>
      </c>
      <c r="F370" s="14">
        <v>0</v>
      </c>
      <c r="G370" s="14">
        <v>3.72</v>
      </c>
      <c r="H370" s="41">
        <v>43070</v>
      </c>
    </row>
    <row r="371" spans="1:8" ht="15.75" x14ac:dyDescent="0.2">
      <c r="A371" s="14">
        <v>369</v>
      </c>
      <c r="B371" s="14" t="s">
        <v>381</v>
      </c>
      <c r="C371" s="14" t="s">
        <v>186</v>
      </c>
      <c r="D371" s="14">
        <v>0</v>
      </c>
      <c r="E371" s="14">
        <v>0</v>
      </c>
      <c r="F371" s="14">
        <v>0</v>
      </c>
      <c r="G371" s="14">
        <v>3.71</v>
      </c>
      <c r="H371" s="41">
        <v>43076</v>
      </c>
    </row>
    <row r="372" spans="1:8" ht="15.75" x14ac:dyDescent="0.2">
      <c r="A372" s="14">
        <v>370</v>
      </c>
      <c r="B372" s="14" t="s">
        <v>381</v>
      </c>
      <c r="C372" s="14" t="s">
        <v>376</v>
      </c>
      <c r="D372" s="14">
        <v>0</v>
      </c>
      <c r="E372" s="14">
        <v>0</v>
      </c>
      <c r="F372" s="14">
        <v>0</v>
      </c>
      <c r="G372" s="14">
        <v>3.45</v>
      </c>
      <c r="H372" s="41">
        <v>43099</v>
      </c>
    </row>
    <row r="373" spans="1:8" ht="15.75" x14ac:dyDescent="0.2">
      <c r="A373" s="14">
        <v>371</v>
      </c>
      <c r="B373" s="14" t="s">
        <v>382</v>
      </c>
      <c r="C373" s="14" t="s">
        <v>282</v>
      </c>
      <c r="D373" s="14">
        <v>0</v>
      </c>
      <c r="E373" s="14">
        <v>0</v>
      </c>
      <c r="F373" s="14">
        <v>0</v>
      </c>
      <c r="G373" s="14">
        <v>3.45</v>
      </c>
      <c r="H373" s="41">
        <v>43091</v>
      </c>
    </row>
    <row r="374" spans="1:8" ht="15.75" x14ac:dyDescent="0.2">
      <c r="A374" s="14">
        <v>372</v>
      </c>
      <c r="B374" s="14" t="s">
        <v>382</v>
      </c>
      <c r="C374" s="14" t="s">
        <v>383</v>
      </c>
      <c r="D374" s="14">
        <v>0</v>
      </c>
      <c r="E374" s="14">
        <v>0</v>
      </c>
      <c r="F374" s="14">
        <v>0</v>
      </c>
      <c r="G374" s="14">
        <v>3.45</v>
      </c>
      <c r="H374" s="41">
        <v>43090</v>
      </c>
    </row>
    <row r="375" spans="1:8" ht="15.75" x14ac:dyDescent="0.2">
      <c r="A375" s="14">
        <v>373</v>
      </c>
      <c r="B375" s="14" t="s">
        <v>384</v>
      </c>
      <c r="C375" s="14" t="s">
        <v>385</v>
      </c>
      <c r="D375" s="14">
        <v>0</v>
      </c>
      <c r="E375" s="14">
        <v>0</v>
      </c>
      <c r="F375" s="14">
        <v>0</v>
      </c>
      <c r="G375" s="14">
        <v>3.42</v>
      </c>
      <c r="H375" s="41">
        <v>43082</v>
      </c>
    </row>
    <row r="376" spans="1:8" ht="15.75" x14ac:dyDescent="0.2">
      <c r="A376" s="14">
        <v>374</v>
      </c>
      <c r="B376" s="14" t="s">
        <v>384</v>
      </c>
      <c r="C376" s="14" t="s">
        <v>36</v>
      </c>
      <c r="D376" s="14">
        <v>0</v>
      </c>
      <c r="E376" s="14">
        <v>0</v>
      </c>
      <c r="F376" s="14">
        <v>0</v>
      </c>
      <c r="G376" s="14">
        <v>3.13</v>
      </c>
      <c r="H376" s="41">
        <v>43098</v>
      </c>
    </row>
    <row r="377" spans="1:8" ht="15.75" x14ac:dyDescent="0.2">
      <c r="A377" s="14">
        <v>375</v>
      </c>
      <c r="B377" s="14" t="s">
        <v>386</v>
      </c>
      <c r="C377" s="14" t="s">
        <v>387</v>
      </c>
      <c r="D377" s="14">
        <v>0</v>
      </c>
      <c r="E377" s="14">
        <v>0</v>
      </c>
      <c r="F377" s="14">
        <v>0</v>
      </c>
      <c r="G377" s="14">
        <v>3.12</v>
      </c>
      <c r="H377" s="41">
        <v>43088</v>
      </c>
    </row>
    <row r="378" spans="1:8" ht="15.75" x14ac:dyDescent="0.2">
      <c r="A378" s="14">
        <v>376</v>
      </c>
      <c r="B378" s="14" t="s">
        <v>386</v>
      </c>
      <c r="C378" s="14" t="s">
        <v>388</v>
      </c>
      <c r="D378" s="14">
        <v>0</v>
      </c>
      <c r="E378" s="14">
        <v>0</v>
      </c>
      <c r="F378" s="14">
        <v>0</v>
      </c>
      <c r="G378" s="14">
        <v>3.12</v>
      </c>
      <c r="H378" s="41">
        <v>43082</v>
      </c>
    </row>
    <row r="379" spans="1:8" ht="15.75" x14ac:dyDescent="0.2">
      <c r="A379" s="14">
        <v>377</v>
      </c>
      <c r="B379" s="14" t="s">
        <v>389</v>
      </c>
      <c r="C379" s="14" t="s">
        <v>390</v>
      </c>
      <c r="D379" s="14">
        <v>0</v>
      </c>
      <c r="E379" s="14">
        <v>0</v>
      </c>
      <c r="F379" s="14">
        <v>0</v>
      </c>
      <c r="G379" s="14">
        <v>3.11</v>
      </c>
      <c r="H379" s="41">
        <v>43083</v>
      </c>
    </row>
    <row r="380" spans="1:8" ht="15.75" x14ac:dyDescent="0.2">
      <c r="A380" s="14">
        <v>378</v>
      </c>
      <c r="B380" s="14" t="s">
        <v>389</v>
      </c>
      <c r="C380" s="14" t="s">
        <v>271</v>
      </c>
      <c r="D380" s="14">
        <v>0</v>
      </c>
      <c r="E380" s="14">
        <v>2103.39</v>
      </c>
      <c r="F380" s="14">
        <v>0</v>
      </c>
      <c r="G380" s="14">
        <v>0</v>
      </c>
      <c r="H380" s="41">
        <v>43070</v>
      </c>
    </row>
    <row r="381" spans="1:8" ht="15.75" x14ac:dyDescent="0.2">
      <c r="A381" s="14">
        <v>379</v>
      </c>
      <c r="B381" s="14" t="s">
        <v>391</v>
      </c>
      <c r="C381" s="14" t="s">
        <v>68</v>
      </c>
      <c r="D381" s="14">
        <v>0</v>
      </c>
      <c r="E381" s="14">
        <v>19.329999999999998</v>
      </c>
      <c r="F381" s="14">
        <v>2349.75</v>
      </c>
      <c r="G381" s="14">
        <v>0</v>
      </c>
      <c r="H381" s="41">
        <v>43090</v>
      </c>
    </row>
    <row r="382" spans="1:8" ht="15.75" x14ac:dyDescent="0.2">
      <c r="A382" s="14">
        <v>380</v>
      </c>
      <c r="B382" s="14" t="s">
        <v>391</v>
      </c>
      <c r="C382" s="14" t="s">
        <v>169</v>
      </c>
      <c r="D382" s="14">
        <v>0</v>
      </c>
      <c r="E382" s="14">
        <v>0</v>
      </c>
      <c r="F382" s="14">
        <v>0</v>
      </c>
      <c r="G382" s="14">
        <v>2.81</v>
      </c>
      <c r="H382" s="41">
        <v>43070</v>
      </c>
    </row>
    <row r="383" spans="1:8" ht="15.75" x14ac:dyDescent="0.2">
      <c r="A383" s="14">
        <v>381</v>
      </c>
      <c r="B383" s="14" t="s">
        <v>392</v>
      </c>
      <c r="C383" s="14" t="s">
        <v>137</v>
      </c>
      <c r="D383" s="14">
        <v>0</v>
      </c>
      <c r="E383" s="14">
        <v>0</v>
      </c>
      <c r="F383" s="14">
        <v>0</v>
      </c>
      <c r="G383" s="14">
        <v>2.8</v>
      </c>
      <c r="H383" s="41">
        <v>43070</v>
      </c>
    </row>
    <row r="384" spans="1:8" ht="15.75" x14ac:dyDescent="0.2">
      <c r="A384" s="14">
        <v>382</v>
      </c>
      <c r="B384" s="14" t="s">
        <v>392</v>
      </c>
      <c r="C384" s="14" t="s">
        <v>372</v>
      </c>
      <c r="D384" s="14">
        <v>0</v>
      </c>
      <c r="E384" s="14">
        <v>0</v>
      </c>
      <c r="F384" s="14">
        <v>0</v>
      </c>
      <c r="G384" s="14">
        <v>2.8</v>
      </c>
      <c r="H384" s="41">
        <v>43076</v>
      </c>
    </row>
    <row r="385" spans="1:8" ht="15.75" x14ac:dyDescent="0.2">
      <c r="A385" s="14">
        <v>383</v>
      </c>
      <c r="B385" s="14" t="s">
        <v>393</v>
      </c>
      <c r="C385" s="14" t="s">
        <v>167</v>
      </c>
      <c r="D385" s="14">
        <v>1285.1300000000001</v>
      </c>
      <c r="E385" s="14">
        <v>0</v>
      </c>
      <c r="F385" s="14">
        <v>1557.05</v>
      </c>
      <c r="G385" s="14">
        <v>0</v>
      </c>
      <c r="H385" s="41">
        <v>43070</v>
      </c>
    </row>
    <row r="386" spans="1:8" ht="15.75" x14ac:dyDescent="0.2">
      <c r="A386" s="14">
        <v>384</v>
      </c>
      <c r="B386" s="14" t="s">
        <v>393</v>
      </c>
      <c r="C386" s="14" t="s">
        <v>242</v>
      </c>
      <c r="D386" s="14">
        <v>0</v>
      </c>
      <c r="E386" s="14">
        <v>0</v>
      </c>
      <c r="F386" s="14">
        <v>0</v>
      </c>
      <c r="G386" s="14">
        <v>2.5099999999999998</v>
      </c>
      <c r="H386" s="41">
        <v>43089</v>
      </c>
    </row>
    <row r="387" spans="1:8" ht="15.75" x14ac:dyDescent="0.2">
      <c r="A387" s="14">
        <v>385</v>
      </c>
      <c r="B387" s="14" t="s">
        <v>394</v>
      </c>
      <c r="C387" s="14" t="s">
        <v>395</v>
      </c>
      <c r="D387" s="14">
        <v>0</v>
      </c>
      <c r="E387" s="14">
        <v>0</v>
      </c>
      <c r="F387" s="14">
        <v>0</v>
      </c>
      <c r="G387" s="14">
        <v>2.5</v>
      </c>
      <c r="H387" s="41">
        <v>43083</v>
      </c>
    </row>
    <row r="388" spans="1:8" ht="15.75" x14ac:dyDescent="0.2">
      <c r="A388" s="14">
        <v>386</v>
      </c>
      <c r="B388" s="14" t="s">
        <v>394</v>
      </c>
      <c r="C388" s="14" t="s">
        <v>396</v>
      </c>
      <c r="D388" s="14">
        <v>0</v>
      </c>
      <c r="E388" s="14">
        <v>0</v>
      </c>
      <c r="F388" s="14">
        <v>0</v>
      </c>
      <c r="G388" s="14">
        <v>2.4900000000000002</v>
      </c>
      <c r="H388" s="41">
        <v>43077</v>
      </c>
    </row>
    <row r="389" spans="1:8" ht="15.75" x14ac:dyDescent="0.2">
      <c r="A389" s="14">
        <v>387</v>
      </c>
      <c r="B389" s="14" t="s">
        <v>397</v>
      </c>
      <c r="C389" s="14" t="s">
        <v>192</v>
      </c>
      <c r="D389" s="14">
        <v>0</v>
      </c>
      <c r="E389" s="14">
        <v>0</v>
      </c>
      <c r="F389" s="14">
        <v>0</v>
      </c>
      <c r="G389" s="14">
        <v>2.4900000000000002</v>
      </c>
      <c r="H389" s="41">
        <v>43080</v>
      </c>
    </row>
    <row r="390" spans="1:8" ht="15.75" x14ac:dyDescent="0.2">
      <c r="A390" s="14">
        <v>388</v>
      </c>
      <c r="B390" s="14" t="s">
        <v>397</v>
      </c>
      <c r="C390" s="14" t="s">
        <v>55</v>
      </c>
      <c r="D390" s="14">
        <v>0</v>
      </c>
      <c r="E390" s="14">
        <v>0</v>
      </c>
      <c r="F390" s="14">
        <v>0</v>
      </c>
      <c r="G390" s="14">
        <v>2.48</v>
      </c>
      <c r="H390" s="41">
        <v>43070</v>
      </c>
    </row>
    <row r="391" spans="1:8" ht="15.75" x14ac:dyDescent="0.2">
      <c r="A391" s="14">
        <v>389</v>
      </c>
      <c r="B391" s="14" t="s">
        <v>398</v>
      </c>
      <c r="C391" s="14" t="s">
        <v>310</v>
      </c>
      <c r="D391" s="14">
        <v>0</v>
      </c>
      <c r="E391" s="14">
        <v>2984</v>
      </c>
      <c r="F391" s="14">
        <v>0</v>
      </c>
      <c r="G391" s="14">
        <v>0</v>
      </c>
      <c r="H391" s="41">
        <v>43070</v>
      </c>
    </row>
    <row r="392" spans="1:8" ht="15.75" x14ac:dyDescent="0.2">
      <c r="A392" s="14">
        <v>390</v>
      </c>
      <c r="B392" s="14" t="s">
        <v>398</v>
      </c>
      <c r="C392" s="14" t="s">
        <v>239</v>
      </c>
      <c r="D392" s="14">
        <v>0</v>
      </c>
      <c r="E392" s="14">
        <v>0</v>
      </c>
      <c r="F392" s="14">
        <v>0</v>
      </c>
      <c r="G392" s="14">
        <v>2.1800000000000002</v>
      </c>
      <c r="H392" s="41">
        <v>43084</v>
      </c>
    </row>
    <row r="393" spans="1:8" ht="15.75" x14ac:dyDescent="0.2">
      <c r="A393" s="14">
        <v>391</v>
      </c>
      <c r="B393" s="14" t="s">
        <v>399</v>
      </c>
      <c r="C393" s="14" t="s">
        <v>400</v>
      </c>
      <c r="D393" s="14">
        <v>0</v>
      </c>
      <c r="E393" s="14">
        <v>0</v>
      </c>
      <c r="F393" s="14">
        <v>0</v>
      </c>
      <c r="G393" s="14">
        <v>2.1800000000000002</v>
      </c>
      <c r="H393" s="41">
        <v>43082</v>
      </c>
    </row>
    <row r="394" spans="1:8" ht="15.75" x14ac:dyDescent="0.2">
      <c r="A394" s="14">
        <v>392</v>
      </c>
      <c r="B394" s="14" t="s">
        <v>399</v>
      </c>
      <c r="C394" s="14" t="s">
        <v>372</v>
      </c>
      <c r="D394" s="14">
        <v>0</v>
      </c>
      <c r="E394" s="14">
        <v>0</v>
      </c>
      <c r="F394" s="14">
        <v>0</v>
      </c>
      <c r="G394" s="14">
        <v>2.17</v>
      </c>
      <c r="H394" s="41">
        <v>43076</v>
      </c>
    </row>
    <row r="395" spans="1:8" ht="15.75" x14ac:dyDescent="0.2">
      <c r="A395" s="14">
        <v>393</v>
      </c>
      <c r="B395" s="14" t="s">
        <v>401</v>
      </c>
      <c r="C395" s="14" t="s">
        <v>402</v>
      </c>
      <c r="D395" s="14">
        <v>0</v>
      </c>
      <c r="E395" s="14">
        <v>0</v>
      </c>
      <c r="F395" s="14">
        <v>0</v>
      </c>
      <c r="G395" s="14">
        <v>2.17</v>
      </c>
      <c r="H395" s="41">
        <v>43082</v>
      </c>
    </row>
    <row r="396" spans="1:8" ht="15.75" x14ac:dyDescent="0.2">
      <c r="A396" s="14">
        <v>394</v>
      </c>
      <c r="B396" s="14" t="s">
        <v>401</v>
      </c>
      <c r="C396" s="14" t="s">
        <v>24</v>
      </c>
      <c r="D396" s="14">
        <v>0</v>
      </c>
      <c r="E396" s="14">
        <v>0</v>
      </c>
      <c r="F396" s="14">
        <v>0</v>
      </c>
      <c r="G396" s="14">
        <v>2.17</v>
      </c>
      <c r="H396" s="41">
        <v>43070</v>
      </c>
    </row>
    <row r="397" spans="1:8" ht="15.75" x14ac:dyDescent="0.2">
      <c r="A397" s="14">
        <v>395</v>
      </c>
      <c r="B397" s="14" t="s">
        <v>403</v>
      </c>
      <c r="C397" s="14" t="s">
        <v>119</v>
      </c>
      <c r="D397" s="14">
        <v>0</v>
      </c>
      <c r="E397" s="14">
        <v>0</v>
      </c>
      <c r="F397" s="14">
        <v>0</v>
      </c>
      <c r="G397" s="14">
        <v>1.96</v>
      </c>
      <c r="H397" s="41">
        <v>43073</v>
      </c>
    </row>
    <row r="398" spans="1:8" ht="15.75" x14ac:dyDescent="0.2">
      <c r="A398" s="14">
        <v>396</v>
      </c>
      <c r="B398" s="14" t="s">
        <v>403</v>
      </c>
      <c r="C398" s="14" t="s">
        <v>93</v>
      </c>
      <c r="D398" s="14">
        <v>0</v>
      </c>
      <c r="E398" s="14">
        <v>0</v>
      </c>
      <c r="F398" s="14">
        <v>0</v>
      </c>
      <c r="G398" s="14">
        <v>1.96</v>
      </c>
      <c r="H398" s="41">
        <v>43080</v>
      </c>
    </row>
    <row r="399" spans="1:8" ht="15.75" x14ac:dyDescent="0.2">
      <c r="A399" s="14">
        <v>397</v>
      </c>
      <c r="B399" s="14" t="s">
        <v>404</v>
      </c>
      <c r="C399" s="14" t="s">
        <v>255</v>
      </c>
      <c r="D399" s="14">
        <v>0</v>
      </c>
      <c r="E399" s="14">
        <v>0</v>
      </c>
      <c r="F399" s="14">
        <v>1.92</v>
      </c>
      <c r="G399" s="14">
        <v>0</v>
      </c>
      <c r="H399" s="41">
        <v>43091</v>
      </c>
    </row>
    <row r="400" spans="1:8" ht="15.75" x14ac:dyDescent="0.2">
      <c r="A400" s="14">
        <v>398</v>
      </c>
      <c r="B400" s="14" t="s">
        <v>404</v>
      </c>
      <c r="C400" s="14" t="s">
        <v>405</v>
      </c>
      <c r="D400" s="14">
        <v>0</v>
      </c>
      <c r="E400" s="14">
        <v>0</v>
      </c>
      <c r="F400" s="14">
        <v>0</v>
      </c>
      <c r="G400" s="14">
        <v>1.88</v>
      </c>
      <c r="H400" s="41">
        <v>43085</v>
      </c>
    </row>
    <row r="401" spans="1:8" ht="15.75" x14ac:dyDescent="0.2">
      <c r="A401" s="14">
        <v>399</v>
      </c>
      <c r="B401" s="14" t="s">
        <v>406</v>
      </c>
      <c r="C401" s="14" t="s">
        <v>407</v>
      </c>
      <c r="D401" s="14">
        <v>0</v>
      </c>
      <c r="E401" s="14">
        <v>0</v>
      </c>
      <c r="F401" s="14">
        <v>0</v>
      </c>
      <c r="G401" s="14">
        <v>1.88</v>
      </c>
      <c r="H401" s="41">
        <v>43089</v>
      </c>
    </row>
    <row r="402" spans="1:8" ht="15.75" x14ac:dyDescent="0.2">
      <c r="A402" s="14">
        <v>400</v>
      </c>
      <c r="B402" s="14" t="s">
        <v>406</v>
      </c>
      <c r="C402" s="14" t="s">
        <v>259</v>
      </c>
      <c r="D402" s="14">
        <v>0</v>
      </c>
      <c r="E402" s="14">
        <v>0</v>
      </c>
      <c r="F402" s="14">
        <v>0</v>
      </c>
      <c r="G402" s="14">
        <v>1.87</v>
      </c>
      <c r="H402" s="41">
        <v>43082</v>
      </c>
    </row>
    <row r="403" spans="1:8" ht="15.75" x14ac:dyDescent="0.2">
      <c r="A403" s="14">
        <v>401</v>
      </c>
      <c r="B403" s="14" t="s">
        <v>408</v>
      </c>
      <c r="C403" s="14" t="s">
        <v>409</v>
      </c>
      <c r="D403" s="14">
        <v>0</v>
      </c>
      <c r="E403" s="14">
        <v>0</v>
      </c>
      <c r="F403" s="14">
        <v>0</v>
      </c>
      <c r="G403" s="14">
        <v>1.87</v>
      </c>
      <c r="H403" s="41">
        <v>43082</v>
      </c>
    </row>
    <row r="404" spans="1:8" ht="15.75" x14ac:dyDescent="0.2">
      <c r="A404" s="14">
        <v>402</v>
      </c>
      <c r="B404" s="14" t="s">
        <v>408</v>
      </c>
      <c r="C404" s="14" t="s">
        <v>410</v>
      </c>
      <c r="D404" s="14">
        <v>0</v>
      </c>
      <c r="E404" s="14">
        <v>0</v>
      </c>
      <c r="F404" s="14">
        <v>0</v>
      </c>
      <c r="G404" s="14">
        <v>1.86</v>
      </c>
      <c r="H404" s="41">
        <v>43073</v>
      </c>
    </row>
    <row r="405" spans="1:8" ht="15.75" x14ac:dyDescent="0.2">
      <c r="A405" s="14">
        <v>403</v>
      </c>
      <c r="B405" s="14" t="s">
        <v>411</v>
      </c>
      <c r="C405" s="14" t="s">
        <v>33</v>
      </c>
      <c r="D405" s="14">
        <v>0</v>
      </c>
      <c r="E405" s="14">
        <v>0</v>
      </c>
      <c r="F405" s="14">
        <v>0</v>
      </c>
      <c r="G405" s="14">
        <v>1.57</v>
      </c>
      <c r="H405" s="41">
        <v>43088</v>
      </c>
    </row>
    <row r="406" spans="1:8" ht="15.75" x14ac:dyDescent="0.2">
      <c r="A406" s="14">
        <v>404</v>
      </c>
      <c r="B406" s="14" t="s">
        <v>411</v>
      </c>
      <c r="C406" s="14" t="s">
        <v>412</v>
      </c>
      <c r="D406" s="14">
        <v>0</v>
      </c>
      <c r="E406" s="14">
        <v>0</v>
      </c>
      <c r="F406" s="14">
        <v>0</v>
      </c>
      <c r="G406" s="14">
        <v>1.57</v>
      </c>
      <c r="H406" s="41">
        <v>43092</v>
      </c>
    </row>
    <row r="407" spans="1:8" ht="15.75" x14ac:dyDescent="0.2">
      <c r="A407" s="14">
        <v>405</v>
      </c>
      <c r="B407" s="14" t="s">
        <v>413</v>
      </c>
      <c r="C407" s="14" t="s">
        <v>414</v>
      </c>
      <c r="D407" s="14">
        <v>0</v>
      </c>
      <c r="E407" s="14">
        <v>0</v>
      </c>
      <c r="F407" s="14">
        <v>0</v>
      </c>
      <c r="G407" s="14">
        <v>1.57</v>
      </c>
      <c r="H407" s="41">
        <v>43092</v>
      </c>
    </row>
    <row r="408" spans="1:8" ht="15.75" x14ac:dyDescent="0.2">
      <c r="A408" s="14">
        <v>406</v>
      </c>
      <c r="B408" s="14" t="s">
        <v>413</v>
      </c>
      <c r="C408" s="14" t="s">
        <v>415</v>
      </c>
      <c r="D408" s="14">
        <v>0</v>
      </c>
      <c r="E408" s="14">
        <v>0</v>
      </c>
      <c r="F408" s="14">
        <v>0</v>
      </c>
      <c r="G408" s="14">
        <v>1.56</v>
      </c>
      <c r="H408" s="41">
        <v>43071</v>
      </c>
    </row>
    <row r="409" spans="1:8" ht="15.75" x14ac:dyDescent="0.2">
      <c r="A409" s="14">
        <v>407</v>
      </c>
      <c r="B409" s="14" t="s">
        <v>416</v>
      </c>
      <c r="C409" s="14" t="s">
        <v>417</v>
      </c>
      <c r="D409" s="14">
        <v>0</v>
      </c>
      <c r="E409" s="14">
        <v>0</v>
      </c>
      <c r="F409" s="14">
        <v>0</v>
      </c>
      <c r="G409" s="14">
        <v>1.56</v>
      </c>
      <c r="H409" s="41">
        <v>43084</v>
      </c>
    </row>
    <row r="410" spans="1:8" ht="15.75" x14ac:dyDescent="0.2">
      <c r="A410" s="14">
        <v>408</v>
      </c>
      <c r="B410" s="14" t="s">
        <v>416</v>
      </c>
      <c r="C410" s="14" t="s">
        <v>418</v>
      </c>
      <c r="D410" s="14">
        <v>0</v>
      </c>
      <c r="E410" s="14">
        <v>0</v>
      </c>
      <c r="F410" s="14">
        <v>0</v>
      </c>
      <c r="G410" s="14">
        <v>1.56</v>
      </c>
      <c r="H410" s="41">
        <v>43072</v>
      </c>
    </row>
    <row r="411" spans="1:8" ht="15.75" x14ac:dyDescent="0.2">
      <c r="A411" s="14">
        <v>409</v>
      </c>
      <c r="B411" s="14" t="s">
        <v>419</v>
      </c>
      <c r="C411" s="14" t="s">
        <v>420</v>
      </c>
      <c r="D411" s="14">
        <v>0</v>
      </c>
      <c r="E411" s="14">
        <v>0</v>
      </c>
      <c r="F411" s="14">
        <v>0</v>
      </c>
      <c r="G411" s="14">
        <v>1.56</v>
      </c>
      <c r="H411" s="41">
        <v>43080</v>
      </c>
    </row>
    <row r="412" spans="1:8" ht="15.75" x14ac:dyDescent="0.2">
      <c r="A412" s="14">
        <v>410</v>
      </c>
      <c r="B412" s="14" t="s">
        <v>419</v>
      </c>
      <c r="C412" s="14" t="s">
        <v>331</v>
      </c>
      <c r="D412" s="14">
        <v>0</v>
      </c>
      <c r="E412" s="14">
        <v>0</v>
      </c>
      <c r="F412" s="14">
        <v>3550.8</v>
      </c>
      <c r="G412" s="14">
        <v>0</v>
      </c>
      <c r="H412" s="41">
        <v>43095</v>
      </c>
    </row>
    <row r="413" spans="1:8" ht="15.75" x14ac:dyDescent="0.2">
      <c r="A413" s="14">
        <v>411</v>
      </c>
      <c r="B413" s="14" t="s">
        <v>421</v>
      </c>
      <c r="C413" s="14" t="s">
        <v>36</v>
      </c>
      <c r="D413" s="14">
        <v>0</v>
      </c>
      <c r="E413" s="14">
        <v>0</v>
      </c>
      <c r="F413" s="14">
        <v>1.37</v>
      </c>
      <c r="G413" s="14">
        <v>0</v>
      </c>
      <c r="H413" s="41">
        <v>43098</v>
      </c>
    </row>
    <row r="414" spans="1:8" ht="15.75" x14ac:dyDescent="0.2">
      <c r="A414" s="14">
        <v>412</v>
      </c>
      <c r="B414" s="14" t="s">
        <v>421</v>
      </c>
      <c r="C414" s="14" t="s">
        <v>422</v>
      </c>
      <c r="D414" s="14">
        <v>0</v>
      </c>
      <c r="E414" s="14">
        <v>0</v>
      </c>
      <c r="F414" s="14">
        <v>0</v>
      </c>
      <c r="G414" s="14">
        <v>1.25</v>
      </c>
      <c r="H414" s="41">
        <v>43096</v>
      </c>
    </row>
    <row r="415" spans="1:8" ht="15.75" x14ac:dyDescent="0.2">
      <c r="A415" s="14">
        <v>413</v>
      </c>
      <c r="B415" s="14" t="s">
        <v>423</v>
      </c>
      <c r="C415" s="14" t="s">
        <v>424</v>
      </c>
      <c r="D415" s="14">
        <v>0</v>
      </c>
      <c r="E415" s="14">
        <v>0</v>
      </c>
      <c r="F415" s="14">
        <v>0</v>
      </c>
      <c r="G415" s="14">
        <v>1.24</v>
      </c>
      <c r="H415" s="41">
        <v>43080</v>
      </c>
    </row>
    <row r="416" spans="1:8" ht="15.75" x14ac:dyDescent="0.2">
      <c r="A416" s="14">
        <v>414</v>
      </c>
      <c r="B416" s="14" t="s">
        <v>423</v>
      </c>
      <c r="C416" s="14" t="s">
        <v>107</v>
      </c>
      <c r="D416" s="14">
        <v>0</v>
      </c>
      <c r="E416" s="14">
        <v>0</v>
      </c>
      <c r="F416" s="14">
        <v>0</v>
      </c>
      <c r="G416" s="14">
        <v>1.24</v>
      </c>
      <c r="H416" s="41">
        <v>43073</v>
      </c>
    </row>
    <row r="417" spans="1:8" ht="15.75" x14ac:dyDescent="0.2">
      <c r="A417" s="14">
        <v>415</v>
      </c>
      <c r="B417" s="14" t="s">
        <v>425</v>
      </c>
      <c r="C417" s="14" t="s">
        <v>426</v>
      </c>
      <c r="D417" s="14">
        <v>0</v>
      </c>
      <c r="E417" s="14">
        <v>0</v>
      </c>
      <c r="F417" s="14">
        <v>0</v>
      </c>
      <c r="G417" s="14">
        <v>1.24</v>
      </c>
      <c r="H417" s="41">
        <v>43080</v>
      </c>
    </row>
    <row r="418" spans="1:8" ht="15.75" x14ac:dyDescent="0.2">
      <c r="A418" s="14">
        <v>416</v>
      </c>
      <c r="B418" s="14" t="s">
        <v>425</v>
      </c>
      <c r="C418" s="14" t="s">
        <v>402</v>
      </c>
      <c r="D418" s="14">
        <v>0</v>
      </c>
      <c r="E418" s="14">
        <v>0</v>
      </c>
      <c r="F418" s="14">
        <v>0</v>
      </c>
      <c r="G418" s="14">
        <v>1.24</v>
      </c>
      <c r="H418" s="41">
        <v>43082</v>
      </c>
    </row>
    <row r="419" spans="1:8" ht="15.75" x14ac:dyDescent="0.2">
      <c r="A419" s="14">
        <v>417</v>
      </c>
      <c r="B419" s="14" t="s">
        <v>427</v>
      </c>
      <c r="C419" s="14" t="s">
        <v>178</v>
      </c>
      <c r="D419" s="14">
        <v>0</v>
      </c>
      <c r="E419" s="14">
        <v>0</v>
      </c>
      <c r="F419" s="14">
        <v>0</v>
      </c>
      <c r="G419" s="14">
        <v>1.24</v>
      </c>
      <c r="H419" s="41">
        <v>43073</v>
      </c>
    </row>
    <row r="420" spans="1:8" ht="15.75" x14ac:dyDescent="0.2">
      <c r="A420" s="14">
        <v>418</v>
      </c>
      <c r="B420" s="14" t="s">
        <v>427</v>
      </c>
      <c r="C420" s="14" t="s">
        <v>364</v>
      </c>
      <c r="D420" s="14">
        <v>2505.15</v>
      </c>
      <c r="E420" s="14">
        <v>385.44</v>
      </c>
      <c r="F420" s="14">
        <v>723.58</v>
      </c>
      <c r="G420" s="14">
        <v>0</v>
      </c>
      <c r="H420" s="41">
        <v>43073</v>
      </c>
    </row>
    <row r="421" spans="1:8" ht="15.75" x14ac:dyDescent="0.2">
      <c r="A421" s="14">
        <v>419</v>
      </c>
      <c r="B421" s="14" t="s">
        <v>428</v>
      </c>
      <c r="C421" s="14" t="s">
        <v>169</v>
      </c>
      <c r="D421" s="14">
        <v>2235.1999999999998</v>
      </c>
      <c r="E421" s="14">
        <v>419.45</v>
      </c>
      <c r="F421" s="14">
        <v>2263.12</v>
      </c>
      <c r="G421" s="14">
        <v>0</v>
      </c>
      <c r="H421" s="41">
        <v>43070</v>
      </c>
    </row>
    <row r="422" spans="1:8" ht="15.75" x14ac:dyDescent="0.2">
      <c r="A422" s="14">
        <v>420</v>
      </c>
      <c r="B422" s="14" t="s">
        <v>428</v>
      </c>
      <c r="C422" s="14" t="s">
        <v>146</v>
      </c>
      <c r="D422" s="14">
        <v>0</v>
      </c>
      <c r="E422" s="14">
        <v>0</v>
      </c>
      <c r="F422" s="14">
        <v>0</v>
      </c>
      <c r="G422" s="14">
        <v>1</v>
      </c>
      <c r="H422" s="41">
        <v>43070</v>
      </c>
    </row>
    <row r="423" spans="1:8" ht="15.75" x14ac:dyDescent="0.2">
      <c r="A423" s="14">
        <v>421</v>
      </c>
      <c r="B423" s="14" t="s">
        <v>429</v>
      </c>
      <c r="C423" s="14" t="s">
        <v>209</v>
      </c>
      <c r="D423" s="14">
        <v>0</v>
      </c>
      <c r="E423" s="14">
        <v>0</v>
      </c>
      <c r="F423" s="14">
        <v>0</v>
      </c>
      <c r="G423" s="14">
        <v>0.99</v>
      </c>
      <c r="H423" s="41">
        <v>43084</v>
      </c>
    </row>
    <row r="424" spans="1:8" ht="15.75" x14ac:dyDescent="0.2">
      <c r="A424" s="14">
        <v>422</v>
      </c>
      <c r="B424" s="14" t="s">
        <v>429</v>
      </c>
      <c r="C424" s="14" t="s">
        <v>142</v>
      </c>
      <c r="D424" s="14">
        <v>0</v>
      </c>
      <c r="E424" s="14">
        <v>0</v>
      </c>
      <c r="F424" s="14">
        <v>0</v>
      </c>
      <c r="G424" s="14">
        <v>0.99</v>
      </c>
      <c r="H424" s="41">
        <v>43075</v>
      </c>
    </row>
    <row r="425" spans="1:8" ht="15.75" x14ac:dyDescent="0.2">
      <c r="A425" s="14">
        <v>423</v>
      </c>
      <c r="B425" s="14" t="s">
        <v>430</v>
      </c>
      <c r="C425" s="14" t="s">
        <v>402</v>
      </c>
      <c r="D425" s="14">
        <v>0</v>
      </c>
      <c r="E425" s="14">
        <v>0</v>
      </c>
      <c r="F425" s="14">
        <v>0</v>
      </c>
      <c r="G425" s="14">
        <v>0.98</v>
      </c>
      <c r="H425" s="41">
        <v>43082</v>
      </c>
    </row>
    <row r="426" spans="1:8" ht="15.75" x14ac:dyDescent="0.2">
      <c r="A426" s="14">
        <v>424</v>
      </c>
      <c r="B426" s="14" t="s">
        <v>430</v>
      </c>
      <c r="C426" s="14" t="s">
        <v>431</v>
      </c>
      <c r="D426" s="14">
        <v>0</v>
      </c>
      <c r="E426" s="14">
        <v>0</v>
      </c>
      <c r="F426" s="14">
        <v>0</v>
      </c>
      <c r="G426" s="14">
        <v>0.94</v>
      </c>
      <c r="H426" s="41">
        <v>43092</v>
      </c>
    </row>
    <row r="427" spans="1:8" ht="15.75" x14ac:dyDescent="0.2">
      <c r="A427" s="14">
        <v>425</v>
      </c>
      <c r="B427" s="14" t="s">
        <v>432</v>
      </c>
      <c r="C427" s="14" t="s">
        <v>433</v>
      </c>
      <c r="D427" s="14">
        <v>0</v>
      </c>
      <c r="E427" s="14">
        <v>0</v>
      </c>
      <c r="F427" s="14">
        <v>0</v>
      </c>
      <c r="G427" s="14">
        <v>0.94</v>
      </c>
      <c r="H427" s="41">
        <v>43087</v>
      </c>
    </row>
    <row r="428" spans="1:8" ht="15.75" x14ac:dyDescent="0.2">
      <c r="A428" s="14">
        <v>426</v>
      </c>
      <c r="B428" s="14" t="s">
        <v>432</v>
      </c>
      <c r="C428" s="14" t="s">
        <v>70</v>
      </c>
      <c r="D428" s="14">
        <v>0</v>
      </c>
      <c r="E428" s="14">
        <v>0</v>
      </c>
      <c r="F428" s="14">
        <v>0</v>
      </c>
      <c r="G428" s="14">
        <v>0.94</v>
      </c>
      <c r="H428" s="41">
        <v>43097</v>
      </c>
    </row>
    <row r="429" spans="1:8" ht="15.75" x14ac:dyDescent="0.2">
      <c r="A429" s="14">
        <v>427</v>
      </c>
      <c r="B429" s="14" t="s">
        <v>434</v>
      </c>
      <c r="C429" s="14" t="s">
        <v>383</v>
      </c>
      <c r="D429" s="14">
        <v>0</v>
      </c>
      <c r="E429" s="14">
        <v>0</v>
      </c>
      <c r="F429" s="14">
        <v>0</v>
      </c>
      <c r="G429" s="14">
        <v>0.94</v>
      </c>
      <c r="H429" s="41">
        <v>43090</v>
      </c>
    </row>
    <row r="430" spans="1:8" ht="15.75" x14ac:dyDescent="0.2">
      <c r="A430" s="14">
        <v>428</v>
      </c>
      <c r="B430" s="14" t="s">
        <v>434</v>
      </c>
      <c r="C430" s="14" t="s">
        <v>348</v>
      </c>
      <c r="D430" s="14">
        <v>0</v>
      </c>
      <c r="E430" s="14">
        <v>0</v>
      </c>
      <c r="F430" s="14">
        <v>0</v>
      </c>
      <c r="G430" s="14">
        <v>0.94</v>
      </c>
      <c r="H430" s="41">
        <v>43097</v>
      </c>
    </row>
    <row r="431" spans="1:8" ht="15.75" x14ac:dyDescent="0.2">
      <c r="A431" s="14">
        <v>429</v>
      </c>
      <c r="B431" s="14" t="s">
        <v>435</v>
      </c>
      <c r="C431" s="14" t="s">
        <v>343</v>
      </c>
      <c r="D431" s="14">
        <v>0</v>
      </c>
      <c r="E431" s="14">
        <v>0</v>
      </c>
      <c r="F431" s="14">
        <v>0</v>
      </c>
      <c r="G431" s="14">
        <v>0.93</v>
      </c>
      <c r="H431" s="41">
        <v>43083</v>
      </c>
    </row>
    <row r="432" spans="1:8" ht="15.75" x14ac:dyDescent="0.2">
      <c r="A432" s="14">
        <v>430</v>
      </c>
      <c r="B432" s="14" t="s">
        <v>435</v>
      </c>
      <c r="C432" s="14" t="s">
        <v>436</v>
      </c>
      <c r="D432" s="14">
        <v>0</v>
      </c>
      <c r="E432" s="14">
        <v>0</v>
      </c>
      <c r="F432" s="14">
        <v>0</v>
      </c>
      <c r="G432" s="14">
        <v>0.93</v>
      </c>
      <c r="H432" s="41">
        <v>43075</v>
      </c>
    </row>
    <row r="433" spans="1:8" ht="15.75" x14ac:dyDescent="0.2">
      <c r="A433" s="14">
        <v>431</v>
      </c>
      <c r="B433" s="14" t="s">
        <v>437</v>
      </c>
      <c r="C433" s="14" t="s">
        <v>255</v>
      </c>
      <c r="D433" s="14">
        <v>0</v>
      </c>
      <c r="E433" s="14">
        <v>0</v>
      </c>
      <c r="F433" s="14">
        <v>0.83</v>
      </c>
      <c r="G433" s="14">
        <v>0</v>
      </c>
      <c r="H433" s="41">
        <v>43091</v>
      </c>
    </row>
    <row r="434" spans="1:8" ht="15.75" x14ac:dyDescent="0.2">
      <c r="A434" s="14">
        <v>432</v>
      </c>
      <c r="B434" s="14" t="s">
        <v>437</v>
      </c>
      <c r="C434" s="14" t="s">
        <v>44</v>
      </c>
      <c r="D434" s="14">
        <v>0</v>
      </c>
      <c r="E434" s="14">
        <v>0</v>
      </c>
      <c r="F434" s="14">
        <v>0</v>
      </c>
      <c r="G434" s="14">
        <v>0.77</v>
      </c>
      <c r="H434" s="41">
        <v>43070</v>
      </c>
    </row>
    <row r="435" spans="1:8" ht="15.75" x14ac:dyDescent="0.2">
      <c r="A435" s="14">
        <v>433</v>
      </c>
      <c r="B435" s="14" t="s">
        <v>438</v>
      </c>
      <c r="C435" s="14" t="s">
        <v>220</v>
      </c>
      <c r="D435" s="14">
        <v>0</v>
      </c>
      <c r="E435" s="14">
        <v>0</v>
      </c>
      <c r="F435" s="14">
        <v>0</v>
      </c>
      <c r="G435" s="14">
        <v>0.77</v>
      </c>
      <c r="H435" s="41">
        <v>43073</v>
      </c>
    </row>
    <row r="436" spans="1:8" ht="15.75" x14ac:dyDescent="0.2">
      <c r="A436" s="14">
        <v>434</v>
      </c>
      <c r="B436" s="14" t="s">
        <v>438</v>
      </c>
      <c r="C436" s="14" t="s">
        <v>255</v>
      </c>
      <c r="D436" s="14">
        <v>0</v>
      </c>
      <c r="E436" s="14">
        <v>0</v>
      </c>
      <c r="F436" s="14">
        <v>0.65</v>
      </c>
      <c r="G436" s="14">
        <v>0</v>
      </c>
      <c r="H436" s="41">
        <v>43091</v>
      </c>
    </row>
    <row r="437" spans="1:8" ht="15.75" x14ac:dyDescent="0.2">
      <c r="A437" s="14">
        <v>435</v>
      </c>
      <c r="B437" s="14" t="s">
        <v>439</v>
      </c>
      <c r="C437" s="14" t="s">
        <v>440</v>
      </c>
      <c r="D437" s="14">
        <v>0</v>
      </c>
      <c r="E437" s="14">
        <v>0</v>
      </c>
      <c r="F437" s="14">
        <v>0</v>
      </c>
      <c r="G437" s="14">
        <v>0.63</v>
      </c>
      <c r="H437" s="41">
        <v>43092</v>
      </c>
    </row>
    <row r="438" spans="1:8" ht="15.75" x14ac:dyDescent="0.2">
      <c r="A438" s="14">
        <v>436</v>
      </c>
      <c r="B438" s="14" t="s">
        <v>439</v>
      </c>
      <c r="C438" s="14" t="s">
        <v>251</v>
      </c>
      <c r="D438" s="14">
        <v>0</v>
      </c>
      <c r="E438" s="14">
        <v>0</v>
      </c>
      <c r="F438" s="14">
        <v>0</v>
      </c>
      <c r="G438" s="14">
        <v>0.63</v>
      </c>
      <c r="H438" s="41">
        <v>43092</v>
      </c>
    </row>
    <row r="439" spans="1:8" ht="15.75" x14ac:dyDescent="0.2">
      <c r="A439" s="14">
        <v>437</v>
      </c>
      <c r="B439" s="14" t="s">
        <v>441</v>
      </c>
      <c r="C439" s="14" t="s">
        <v>442</v>
      </c>
      <c r="D439" s="14">
        <v>0</v>
      </c>
      <c r="E439" s="14">
        <v>0</v>
      </c>
      <c r="F439" s="14">
        <v>0</v>
      </c>
      <c r="G439" s="14">
        <v>0.63</v>
      </c>
      <c r="H439" s="41">
        <v>43095</v>
      </c>
    </row>
    <row r="440" spans="1:8" ht="15.75" x14ac:dyDescent="0.2">
      <c r="A440" s="14">
        <v>438</v>
      </c>
      <c r="B440" s="14" t="s">
        <v>441</v>
      </c>
      <c r="C440" s="14" t="s">
        <v>383</v>
      </c>
      <c r="D440" s="14">
        <v>0</v>
      </c>
      <c r="E440" s="14">
        <v>0</v>
      </c>
      <c r="F440" s="14">
        <v>0</v>
      </c>
      <c r="G440" s="14">
        <v>0.63</v>
      </c>
      <c r="H440" s="41">
        <v>43090</v>
      </c>
    </row>
    <row r="441" spans="1:8" ht="15.75" x14ac:dyDescent="0.2">
      <c r="A441" s="14">
        <v>439</v>
      </c>
      <c r="B441" s="14" t="s">
        <v>443</v>
      </c>
      <c r="C441" s="14" t="s">
        <v>271</v>
      </c>
      <c r="D441" s="14">
        <v>0</v>
      </c>
      <c r="E441" s="14">
        <v>0</v>
      </c>
      <c r="F441" s="14">
        <v>0</v>
      </c>
      <c r="G441" s="14">
        <v>0.62</v>
      </c>
      <c r="H441" s="41">
        <v>43070</v>
      </c>
    </row>
    <row r="442" spans="1:8" ht="15.75" x14ac:dyDescent="0.2">
      <c r="A442" s="14">
        <v>440</v>
      </c>
      <c r="B442" s="14" t="s">
        <v>443</v>
      </c>
      <c r="C442" s="14" t="s">
        <v>110</v>
      </c>
      <c r="D442" s="14">
        <v>0</v>
      </c>
      <c r="E442" s="14">
        <v>0</v>
      </c>
      <c r="F442" s="14">
        <v>0</v>
      </c>
      <c r="G442" s="14">
        <v>0.62</v>
      </c>
      <c r="H442" s="41">
        <v>43081</v>
      </c>
    </row>
    <row r="443" spans="1:8" ht="15.75" x14ac:dyDescent="0.2">
      <c r="A443" s="14">
        <v>441</v>
      </c>
      <c r="B443" s="14" t="s">
        <v>444</v>
      </c>
      <c r="C443" s="14" t="s">
        <v>417</v>
      </c>
      <c r="D443" s="14">
        <v>0</v>
      </c>
      <c r="E443" s="14">
        <v>0</v>
      </c>
      <c r="F443" s="14">
        <v>0</v>
      </c>
      <c r="G443" s="14">
        <v>0.62</v>
      </c>
      <c r="H443" s="41">
        <v>43084</v>
      </c>
    </row>
    <row r="444" spans="1:8" ht="15.75" x14ac:dyDescent="0.2">
      <c r="A444" s="14">
        <v>442</v>
      </c>
      <c r="B444" s="14" t="s">
        <v>444</v>
      </c>
      <c r="C444" s="14" t="s">
        <v>445</v>
      </c>
      <c r="D444" s="14">
        <v>0</v>
      </c>
      <c r="E444" s="14">
        <v>0</v>
      </c>
      <c r="F444" s="14">
        <v>0</v>
      </c>
      <c r="G444" s="14">
        <v>0.62</v>
      </c>
      <c r="H444" s="41">
        <v>43073</v>
      </c>
    </row>
    <row r="445" spans="1:8" ht="15.75" x14ac:dyDescent="0.2">
      <c r="A445" s="14">
        <v>443</v>
      </c>
      <c r="B445" s="14" t="s">
        <v>446</v>
      </c>
      <c r="C445" s="14" t="s">
        <v>213</v>
      </c>
      <c r="D445" s="14">
        <v>0</v>
      </c>
      <c r="E445" s="14">
        <v>0</v>
      </c>
      <c r="F445" s="14">
        <v>0</v>
      </c>
      <c r="G445" s="14">
        <v>0.62</v>
      </c>
      <c r="H445" s="41">
        <v>43070</v>
      </c>
    </row>
    <row r="446" spans="1:8" ht="15.75" x14ac:dyDescent="0.2">
      <c r="A446" s="14">
        <v>444</v>
      </c>
      <c r="B446" s="14" t="s">
        <v>446</v>
      </c>
      <c r="C446" s="14" t="s">
        <v>410</v>
      </c>
      <c r="D446" s="14">
        <v>0</v>
      </c>
      <c r="E446" s="14">
        <v>0</v>
      </c>
      <c r="F446" s="14">
        <v>0</v>
      </c>
      <c r="G446" s="14">
        <v>0.62</v>
      </c>
      <c r="H446" s="41">
        <v>43073</v>
      </c>
    </row>
    <row r="447" spans="1:8" ht="15.75" x14ac:dyDescent="0.2">
      <c r="A447" s="14">
        <v>445</v>
      </c>
      <c r="B447" s="14" t="s">
        <v>447</v>
      </c>
      <c r="C447" s="14" t="s">
        <v>410</v>
      </c>
      <c r="D447" s="14">
        <v>0</v>
      </c>
      <c r="E447" s="14">
        <v>0</v>
      </c>
      <c r="F447" s="14">
        <v>0</v>
      </c>
      <c r="G447" s="14">
        <v>0.62</v>
      </c>
      <c r="H447" s="41">
        <v>43073</v>
      </c>
    </row>
    <row r="448" spans="1:8" ht="15.75" x14ac:dyDescent="0.2">
      <c r="A448" s="14">
        <v>446</v>
      </c>
      <c r="B448" s="14" t="s">
        <v>447</v>
      </c>
      <c r="C448" s="14" t="s">
        <v>149</v>
      </c>
      <c r="D448" s="14">
        <v>6208.44</v>
      </c>
      <c r="E448" s="14">
        <v>0</v>
      </c>
      <c r="F448" s="14">
        <v>0</v>
      </c>
      <c r="G448" s="14">
        <v>0</v>
      </c>
      <c r="H448" s="41">
        <v>43070</v>
      </c>
    </row>
    <row r="449" spans="1:8" ht="15.75" x14ac:dyDescent="0.2">
      <c r="A449" s="14">
        <v>447</v>
      </c>
      <c r="B449" s="14" t="s">
        <v>448</v>
      </c>
      <c r="C449" s="14" t="s">
        <v>169</v>
      </c>
      <c r="D449" s="14">
        <v>0</v>
      </c>
      <c r="E449" s="14">
        <v>37.67</v>
      </c>
      <c r="F449" s="14">
        <v>6815.38</v>
      </c>
      <c r="G449" s="14">
        <v>0</v>
      </c>
      <c r="H449" s="41">
        <v>43070</v>
      </c>
    </row>
    <row r="450" spans="1:8" ht="15.75" x14ac:dyDescent="0.2">
      <c r="A450" s="14">
        <v>448</v>
      </c>
      <c r="B450" s="14" t="s">
        <v>448</v>
      </c>
      <c r="C450" s="14" t="s">
        <v>376</v>
      </c>
      <c r="D450" s="14">
        <v>0</v>
      </c>
      <c r="E450" s="14">
        <v>0</v>
      </c>
      <c r="F450" s="14">
        <v>0</v>
      </c>
      <c r="G450" s="14">
        <v>0.31</v>
      </c>
      <c r="H450" s="41">
        <v>43099</v>
      </c>
    </row>
    <row r="451" spans="1:8" ht="15.75" x14ac:dyDescent="0.2">
      <c r="A451" s="14">
        <v>449</v>
      </c>
      <c r="B451" s="14" t="s">
        <v>449</v>
      </c>
      <c r="C451" s="14" t="s">
        <v>414</v>
      </c>
      <c r="D451" s="14">
        <v>0</v>
      </c>
      <c r="E451" s="14">
        <v>0</v>
      </c>
      <c r="F451" s="14">
        <v>0</v>
      </c>
      <c r="G451" s="14">
        <v>0.31</v>
      </c>
      <c r="H451" s="41">
        <v>43092</v>
      </c>
    </row>
    <row r="452" spans="1:8" ht="15.75" x14ac:dyDescent="0.2">
      <c r="A452" s="14">
        <v>450</v>
      </c>
      <c r="B452" s="14" t="s">
        <v>449</v>
      </c>
      <c r="C452" s="14" t="s">
        <v>450</v>
      </c>
      <c r="D452" s="14">
        <v>0</v>
      </c>
      <c r="E452" s="14">
        <v>0</v>
      </c>
      <c r="F452" s="14">
        <v>0</v>
      </c>
      <c r="G452" s="14">
        <v>0.31</v>
      </c>
      <c r="H452" s="41">
        <v>43098</v>
      </c>
    </row>
    <row r="453" spans="1:8" ht="15.75" x14ac:dyDescent="0.2">
      <c r="A453" s="14">
        <v>451</v>
      </c>
      <c r="B453" s="14" t="s">
        <v>451</v>
      </c>
      <c r="C453" s="14" t="s">
        <v>70</v>
      </c>
      <c r="D453" s="14">
        <v>0</v>
      </c>
      <c r="E453" s="14">
        <v>0</v>
      </c>
      <c r="F453" s="14">
        <v>0</v>
      </c>
      <c r="G453" s="14">
        <v>0.31</v>
      </c>
      <c r="H453" s="41">
        <v>43097</v>
      </c>
    </row>
    <row r="454" spans="1:8" ht="15.75" x14ac:dyDescent="0.2">
      <c r="A454" s="14">
        <v>452</v>
      </c>
      <c r="B454" s="14" t="s">
        <v>451</v>
      </c>
      <c r="C454" s="14" t="s">
        <v>171</v>
      </c>
      <c r="D454" s="14">
        <v>0</v>
      </c>
      <c r="E454" s="14">
        <v>0</v>
      </c>
      <c r="F454" s="14">
        <v>0</v>
      </c>
      <c r="G454" s="14">
        <v>0.31</v>
      </c>
      <c r="H454" s="41">
        <v>43074</v>
      </c>
    </row>
    <row r="455" spans="1:8" ht="15.75" x14ac:dyDescent="0.2">
      <c r="A455" s="14">
        <v>453</v>
      </c>
      <c r="B455" s="14" t="s">
        <v>452</v>
      </c>
      <c r="C455" s="14" t="s">
        <v>453</v>
      </c>
      <c r="D455" s="14">
        <v>0</v>
      </c>
      <c r="E455" s="14">
        <v>0</v>
      </c>
      <c r="F455" s="14">
        <v>0</v>
      </c>
      <c r="G455" s="14">
        <v>0.31</v>
      </c>
      <c r="H455" s="41">
        <v>43086</v>
      </c>
    </row>
    <row r="456" spans="1:8" ht="15.75" x14ac:dyDescent="0.2">
      <c r="A456" s="14">
        <v>454</v>
      </c>
      <c r="B456" s="14" t="s">
        <v>452</v>
      </c>
      <c r="C456" s="14" t="s">
        <v>387</v>
      </c>
      <c r="D456" s="14">
        <v>0</v>
      </c>
      <c r="E456" s="14">
        <v>0</v>
      </c>
      <c r="F456" s="14">
        <v>0</v>
      </c>
      <c r="G456" s="14">
        <v>0.31</v>
      </c>
      <c r="H456" s="41">
        <v>43088</v>
      </c>
    </row>
    <row r="457" spans="1:8" ht="15.75" x14ac:dyDescent="0.2">
      <c r="A457" s="14">
        <v>455</v>
      </c>
      <c r="B457" s="14" t="s">
        <v>454</v>
      </c>
      <c r="C457" s="14" t="s">
        <v>455</v>
      </c>
      <c r="D457" s="14">
        <v>0</v>
      </c>
      <c r="E457" s="14">
        <v>0</v>
      </c>
      <c r="F457" s="14">
        <v>0</v>
      </c>
      <c r="G457" s="14">
        <v>0.31</v>
      </c>
      <c r="H457" s="41">
        <v>43084</v>
      </c>
    </row>
    <row r="458" spans="1:8" ht="15.75" x14ac:dyDescent="0.2">
      <c r="A458" s="14">
        <v>456</v>
      </c>
      <c r="B458" s="14" t="s">
        <v>454</v>
      </c>
      <c r="C458" s="14" t="s">
        <v>343</v>
      </c>
      <c r="D458" s="14">
        <v>0</v>
      </c>
      <c r="E458" s="14">
        <v>0</v>
      </c>
      <c r="F458" s="14">
        <v>0</v>
      </c>
      <c r="G458" s="14">
        <v>0.31</v>
      </c>
      <c r="H458" s="41">
        <v>43083</v>
      </c>
    </row>
    <row r="459" spans="1:8" ht="15.75" x14ac:dyDescent="0.2">
      <c r="A459" s="14">
        <v>457</v>
      </c>
      <c r="B459" s="14" t="s">
        <v>456</v>
      </c>
      <c r="C459" s="14" t="s">
        <v>343</v>
      </c>
      <c r="D459" s="14">
        <v>0</v>
      </c>
      <c r="E459" s="14">
        <v>0</v>
      </c>
      <c r="F459" s="14">
        <v>0</v>
      </c>
      <c r="G459" s="14">
        <v>0.31</v>
      </c>
      <c r="H459" s="41">
        <v>43083</v>
      </c>
    </row>
    <row r="460" spans="1:8" ht="15.75" x14ac:dyDescent="0.2">
      <c r="A460" s="14">
        <v>458</v>
      </c>
      <c r="B460" s="14" t="s">
        <v>456</v>
      </c>
      <c r="C460" s="14" t="s">
        <v>457</v>
      </c>
      <c r="D460" s="14">
        <v>0</v>
      </c>
      <c r="E460" s="14">
        <v>0</v>
      </c>
      <c r="F460" s="14">
        <v>0</v>
      </c>
      <c r="G460" s="14">
        <v>0.31</v>
      </c>
      <c r="H460" s="41">
        <v>43074</v>
      </c>
    </row>
    <row r="461" spans="1:8" ht="15.75" x14ac:dyDescent="0.2">
      <c r="A461" s="14">
        <v>459</v>
      </c>
      <c r="B461" s="14" t="s">
        <v>458</v>
      </c>
      <c r="C461" s="14" t="s">
        <v>459</v>
      </c>
      <c r="D461" s="14">
        <v>0</v>
      </c>
      <c r="E461" s="14">
        <v>0</v>
      </c>
      <c r="F461" s="14">
        <v>0</v>
      </c>
      <c r="G461" s="14">
        <v>0.31</v>
      </c>
      <c r="H461" s="41">
        <v>43074</v>
      </c>
    </row>
    <row r="462" spans="1:8" ht="15.75" x14ac:dyDescent="0.2">
      <c r="A462" s="14">
        <v>460</v>
      </c>
      <c r="B462" s="14" t="s">
        <v>458</v>
      </c>
      <c r="C462" s="14" t="s">
        <v>426</v>
      </c>
      <c r="D462" s="14">
        <v>0</v>
      </c>
      <c r="E462" s="14">
        <v>0</v>
      </c>
      <c r="F462" s="14">
        <v>0</v>
      </c>
      <c r="G462" s="14">
        <v>0.31</v>
      </c>
      <c r="H462" s="41">
        <v>43080</v>
      </c>
    </row>
    <row r="463" spans="1:8" ht="15.75" x14ac:dyDescent="0.2">
      <c r="A463" s="14">
        <v>461</v>
      </c>
      <c r="B463" s="14" t="s">
        <v>460</v>
      </c>
      <c r="C463" s="14" t="s">
        <v>461</v>
      </c>
      <c r="D463" s="14">
        <v>0</v>
      </c>
      <c r="E463" s="14">
        <v>0</v>
      </c>
      <c r="F463" s="14">
        <v>0</v>
      </c>
      <c r="G463" s="14">
        <v>0.31</v>
      </c>
      <c r="H463" s="41">
        <v>43075</v>
      </c>
    </row>
    <row r="464" spans="1:8" ht="15.75" x14ac:dyDescent="0.2">
      <c r="A464" s="14">
        <v>462</v>
      </c>
      <c r="B464" s="14" t="s">
        <v>460</v>
      </c>
      <c r="C464" s="14" t="s">
        <v>343</v>
      </c>
      <c r="D464" s="14">
        <v>0</v>
      </c>
      <c r="E464" s="14">
        <v>0</v>
      </c>
      <c r="F464" s="14">
        <v>0</v>
      </c>
      <c r="G464" s="14">
        <v>0.31</v>
      </c>
      <c r="H464" s="41">
        <v>43083</v>
      </c>
    </row>
    <row r="465" spans="1:8" ht="15.75" x14ac:dyDescent="0.2">
      <c r="A465" s="14">
        <v>463</v>
      </c>
      <c r="B465" s="14" t="s">
        <v>462</v>
      </c>
      <c r="C465" s="14" t="s">
        <v>463</v>
      </c>
      <c r="D465" s="14">
        <v>0</v>
      </c>
      <c r="E465" s="14">
        <v>0</v>
      </c>
      <c r="F465" s="14">
        <v>0</v>
      </c>
      <c r="G465" s="14">
        <v>0.31</v>
      </c>
      <c r="H465" s="41">
        <v>43078</v>
      </c>
    </row>
    <row r="466" spans="1:8" ht="15.75" x14ac:dyDescent="0.2">
      <c r="A466" s="14">
        <v>464</v>
      </c>
      <c r="B466" s="14" t="s">
        <v>462</v>
      </c>
      <c r="C466" s="14" t="s">
        <v>402</v>
      </c>
      <c r="D466" s="14">
        <v>0</v>
      </c>
      <c r="E466" s="14">
        <v>0</v>
      </c>
      <c r="F466" s="14">
        <v>0</v>
      </c>
      <c r="G466" s="14">
        <v>0.31</v>
      </c>
      <c r="H466" s="41">
        <v>43082</v>
      </c>
    </row>
    <row r="467" spans="1:8" ht="15.75" x14ac:dyDescent="0.2">
      <c r="A467" s="14">
        <v>465</v>
      </c>
      <c r="B467" s="14" t="s">
        <v>464</v>
      </c>
      <c r="C467" s="14" t="s">
        <v>465</v>
      </c>
      <c r="D467" s="14">
        <v>0</v>
      </c>
      <c r="E467" s="14">
        <v>0</v>
      </c>
      <c r="F467" s="14">
        <v>0</v>
      </c>
      <c r="G467" s="14">
        <v>0.31</v>
      </c>
      <c r="H467" s="41">
        <v>43072</v>
      </c>
    </row>
    <row r="468" spans="1:8" ht="15.75" x14ac:dyDescent="0.2">
      <c r="A468" s="14">
        <v>466</v>
      </c>
      <c r="B468" s="14" t="s">
        <v>464</v>
      </c>
      <c r="C468" s="14" t="s">
        <v>255</v>
      </c>
      <c r="D468" s="14">
        <v>0</v>
      </c>
      <c r="E468" s="14">
        <v>0</v>
      </c>
      <c r="F468" s="14">
        <v>0.28999999999999998</v>
      </c>
      <c r="G468" s="14">
        <v>0</v>
      </c>
      <c r="H468" s="41">
        <v>43091</v>
      </c>
    </row>
    <row r="469" spans="1:8" ht="15.75" x14ac:dyDescent="0.2">
      <c r="A469" s="14">
        <v>467</v>
      </c>
      <c r="B469" s="14" t="s">
        <v>466</v>
      </c>
      <c r="C469" s="14" t="s">
        <v>50</v>
      </c>
      <c r="D469" s="14">
        <v>0</v>
      </c>
      <c r="E469" s="14">
        <v>0</v>
      </c>
      <c r="F469" s="14">
        <v>0.28000000000000003</v>
      </c>
      <c r="G469" s="14">
        <v>0</v>
      </c>
      <c r="H469" s="41">
        <v>43091</v>
      </c>
    </row>
    <row r="470" spans="1:8" ht="15.75" x14ac:dyDescent="0.2">
      <c r="A470" s="14">
        <v>468</v>
      </c>
      <c r="B470" s="14" t="s">
        <v>466</v>
      </c>
      <c r="C470" s="14" t="s">
        <v>467</v>
      </c>
      <c r="D470" s="14">
        <v>0</v>
      </c>
      <c r="E470" s="14">
        <v>0</v>
      </c>
      <c r="F470" s="14">
        <v>0.26</v>
      </c>
      <c r="G470" s="14">
        <v>0</v>
      </c>
      <c r="H470" s="41">
        <v>43088</v>
      </c>
    </row>
    <row r="471" spans="1:8" ht="15.75" x14ac:dyDescent="0.2">
      <c r="A471" s="14">
        <v>469</v>
      </c>
      <c r="B471" s="14" t="s">
        <v>468</v>
      </c>
      <c r="C471" s="14" t="s">
        <v>213</v>
      </c>
      <c r="D471" s="14">
        <v>0</v>
      </c>
      <c r="E471" s="14">
        <v>249.44</v>
      </c>
      <c r="F471" s="14">
        <v>10169.33</v>
      </c>
      <c r="G471" s="14">
        <v>0</v>
      </c>
      <c r="H471" s="41">
        <v>43070</v>
      </c>
    </row>
    <row r="472" spans="1:8" ht="15.75" x14ac:dyDescent="0.2">
      <c r="A472" s="14">
        <v>470</v>
      </c>
      <c r="B472" s="14" t="s">
        <v>468</v>
      </c>
      <c r="C472" s="14" t="s">
        <v>348</v>
      </c>
      <c r="D472" s="14">
        <v>0</v>
      </c>
      <c r="E472" s="14">
        <v>0</v>
      </c>
      <c r="F472" s="14">
        <v>0.04</v>
      </c>
      <c r="G472" s="14">
        <v>0</v>
      </c>
      <c r="H472" s="41">
        <v>43097</v>
      </c>
    </row>
  </sheetData>
  <mergeCells count="2">
    <mergeCell ref="A1:I1"/>
    <mergeCell ref="K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CECC-DE2C-4470-BF8B-AAA77EE9671E}">
  <dimension ref="B2:F15"/>
  <sheetViews>
    <sheetView showGridLines="0" workbookViewId="0">
      <selection activeCell="F7" sqref="F7"/>
    </sheetView>
  </sheetViews>
  <sheetFormatPr defaultRowHeight="12.75" x14ac:dyDescent="0.2"/>
  <cols>
    <col min="2" max="2" width="24.28515625" customWidth="1"/>
    <col min="3" max="3" width="31.85546875" customWidth="1"/>
  </cols>
  <sheetData>
    <row r="2" spans="2:6" ht="21" x14ac:dyDescent="0.35">
      <c r="B2" s="84" t="s">
        <v>529</v>
      </c>
      <c r="C2" s="85"/>
      <c r="D2" s="34"/>
    </row>
    <row r="3" spans="2:6" x14ac:dyDescent="0.2">
      <c r="B3" s="64" t="s">
        <v>495</v>
      </c>
      <c r="C3" s="64" t="s">
        <v>496</v>
      </c>
      <c r="D3" s="34"/>
    </row>
    <row r="4" spans="2:6" x14ac:dyDescent="0.2">
      <c r="B4" s="63" t="s">
        <v>497</v>
      </c>
      <c r="C4" s="15">
        <f>COUNT(Data!A3:A472)</f>
        <v>470</v>
      </c>
    </row>
    <row r="5" spans="2:6" x14ac:dyDescent="0.2">
      <c r="B5" s="63" t="s">
        <v>498</v>
      </c>
      <c r="C5" s="15">
        <f>COUNTA('Analysis-2.3'!A1:A227)</f>
        <v>227</v>
      </c>
    </row>
    <row r="6" spans="2:6" x14ac:dyDescent="0.2">
      <c r="B6" s="63" t="s">
        <v>499</v>
      </c>
      <c r="C6" s="15" t="s">
        <v>504</v>
      </c>
    </row>
    <row r="7" spans="2:6" x14ac:dyDescent="0.2">
      <c r="B7" s="15" t="s">
        <v>500</v>
      </c>
      <c r="C7" s="65">
        <f>'Analysis-2.3'!B229</f>
        <v>15774.059999999998</v>
      </c>
    </row>
    <row r="8" spans="2:6" x14ac:dyDescent="0.2">
      <c r="B8" s="15" t="s">
        <v>501</v>
      </c>
      <c r="C8" s="65" t="str">
        <f>Data!$E$473</f>
        <v>Rev from Product B</v>
      </c>
    </row>
    <row r="9" spans="2:6" x14ac:dyDescent="0.2">
      <c r="B9" s="15" t="s">
        <v>502</v>
      </c>
      <c r="C9" s="65">
        <f>'Analysis-2.3'!$D$229</f>
        <v>87452.629999999961</v>
      </c>
    </row>
    <row r="10" spans="2:6" x14ac:dyDescent="0.2">
      <c r="B10" s="15" t="s">
        <v>503</v>
      </c>
      <c r="C10" s="65" t="str">
        <f>Data!G473</f>
        <v>Rev from Product D</v>
      </c>
    </row>
    <row r="11" spans="2:6" x14ac:dyDescent="0.2">
      <c r="B11" s="15" t="s">
        <v>484</v>
      </c>
      <c r="C11" s="65">
        <f>'Analysis-2.3'!$F$229</f>
        <v>128014.95999999999</v>
      </c>
    </row>
    <row r="12" spans="2:6" x14ac:dyDescent="0.2">
      <c r="B12" s="15" t="s">
        <v>480</v>
      </c>
      <c r="C12" s="41">
        <v>43070</v>
      </c>
    </row>
    <row r="13" spans="2:6" x14ac:dyDescent="0.2">
      <c r="B13" s="15" t="s">
        <v>481</v>
      </c>
      <c r="C13" s="66" t="s">
        <v>506</v>
      </c>
      <c r="D13" s="34"/>
      <c r="E13" s="34"/>
    </row>
    <row r="14" spans="2:6" x14ac:dyDescent="0.2">
      <c r="B14" s="15" t="s">
        <v>469</v>
      </c>
      <c r="C14" s="67" t="s">
        <v>507</v>
      </c>
      <c r="D14" s="68"/>
      <c r="E14" s="69"/>
      <c r="F14" s="34"/>
    </row>
    <row r="15" spans="2:6" x14ac:dyDescent="0.2">
      <c r="B15" s="15" t="s">
        <v>505</v>
      </c>
      <c r="C15" s="70" t="s">
        <v>508</v>
      </c>
      <c r="D15" s="71"/>
      <c r="E15" s="71"/>
      <c r="F15" s="7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EB51-5FD3-4C43-98F2-8FDF5332701E}">
  <dimension ref="A2:U11"/>
  <sheetViews>
    <sheetView showGridLines="0" workbookViewId="0">
      <selection activeCell="L10" sqref="L10"/>
    </sheetView>
  </sheetViews>
  <sheetFormatPr defaultRowHeight="23.25" x14ac:dyDescent="0.35"/>
  <cols>
    <col min="1" max="10" width="9.140625" style="79"/>
    <col min="11" max="11" width="13.85546875" style="79" customWidth="1"/>
    <col min="12" max="12" width="9.140625" style="79"/>
    <col min="13" max="13" width="6.5703125" style="79" customWidth="1"/>
    <col min="14" max="14" width="9.140625" style="79" hidden="1" customWidth="1"/>
    <col min="15" max="16384" width="9.140625" style="79"/>
  </cols>
  <sheetData>
    <row r="2" spans="1:21" x14ac:dyDescent="0.35">
      <c r="A2" s="86"/>
      <c r="B2" s="87"/>
      <c r="C2" s="87"/>
      <c r="D2" s="87"/>
      <c r="E2" s="87"/>
      <c r="F2" s="87"/>
      <c r="G2" s="87"/>
      <c r="H2" s="87" t="s">
        <v>528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</row>
    <row r="3" spans="1:21" x14ac:dyDescent="0.35">
      <c r="A3" s="89" t="s">
        <v>511</v>
      </c>
      <c r="B3" s="90" t="s">
        <v>512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1"/>
    </row>
    <row r="4" spans="1:21" x14ac:dyDescent="0.35">
      <c r="A4" s="92" t="s">
        <v>513</v>
      </c>
      <c r="B4" s="93" t="s">
        <v>515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4"/>
    </row>
    <row r="5" spans="1:21" x14ac:dyDescent="0.35">
      <c r="A5" s="92" t="s">
        <v>516</v>
      </c>
      <c r="B5" s="93" t="s">
        <v>517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4"/>
    </row>
    <row r="6" spans="1:21" x14ac:dyDescent="0.35">
      <c r="A6" s="92" t="s">
        <v>518</v>
      </c>
      <c r="B6" s="93" t="s">
        <v>519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1:21" x14ac:dyDescent="0.35">
      <c r="A7" s="92" t="s">
        <v>520</v>
      </c>
      <c r="B7" s="93" t="s">
        <v>521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</row>
    <row r="8" spans="1:21" x14ac:dyDescent="0.35">
      <c r="A8" s="92" t="s">
        <v>522</v>
      </c>
      <c r="B8" s="93" t="s">
        <v>523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4"/>
    </row>
    <row r="9" spans="1:21" x14ac:dyDescent="0.35">
      <c r="A9" s="92" t="s">
        <v>524</v>
      </c>
      <c r="B9" s="93" t="s">
        <v>525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4"/>
    </row>
    <row r="10" spans="1:21" x14ac:dyDescent="0.35">
      <c r="A10" s="92" t="s">
        <v>526</v>
      </c>
      <c r="B10" s="93" t="s">
        <v>527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4"/>
    </row>
    <row r="11" spans="1:21" x14ac:dyDescent="0.35">
      <c r="A11" s="95" t="s">
        <v>514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97DA-9775-41B1-99DA-E948D3453599}">
  <dimension ref="A1"/>
  <sheetViews>
    <sheetView showGridLines="0" workbookViewId="0">
      <selection activeCell="K34" sqref="K3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Questions</vt:lpstr>
      <vt:lpstr>requiment sheet </vt:lpstr>
      <vt:lpstr>Data</vt:lpstr>
      <vt:lpstr>Analysis-2.2</vt:lpstr>
      <vt:lpstr>Analysis-2.3</vt:lpstr>
      <vt:lpstr>Analysis-2.4</vt:lpstr>
      <vt:lpstr>summary</vt:lpstr>
      <vt:lpstr>Insight's</vt:lpstr>
      <vt:lpstr>Visualization </vt:lpstr>
      <vt:lpstr>pivot table wise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Ahil Quazi</cp:lastModifiedBy>
  <dcterms:created xsi:type="dcterms:W3CDTF">2020-06-11T06:47:55Z</dcterms:created>
  <dcterms:modified xsi:type="dcterms:W3CDTF">2023-09-23T07:54:41Z</dcterms:modified>
</cp:coreProperties>
</file>