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ti\Desktop\ПИ\"/>
    </mc:Choice>
  </mc:AlternateContent>
  <xr:revisionPtr revIDLastSave="0" documentId="8_{8070FC38-C8D0-4D16-9DF2-109E77C4C21A}" xr6:coauthVersionLast="47" xr6:coauthVersionMax="47" xr10:uidLastSave="{00000000-0000-0000-0000-000000000000}"/>
  <bookViews>
    <workbookView xWindow="-110" yWindow="-110" windowWidth="19420" windowHeight="10300" xr2:uid="{5E24AB1B-CB6A-4CB3-B18D-AFAEFF83B26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I33" i="1"/>
  <c r="I32" i="1"/>
  <c r="K31" i="1" s="1"/>
  <c r="I31" i="1"/>
  <c r="I30" i="1"/>
  <c r="K27" i="1" s="1"/>
  <c r="I28" i="1"/>
  <c r="I25" i="1"/>
  <c r="I23" i="1"/>
  <c r="K21" i="1"/>
  <c r="K16" i="1"/>
  <c r="K10" i="1"/>
  <c r="K6" i="1"/>
  <c r="K3" i="1"/>
  <c r="C42" i="1"/>
  <c r="C41" i="1"/>
  <c r="C40" i="1"/>
  <c r="C39" i="1"/>
  <c r="C38" i="1"/>
  <c r="C37" i="1"/>
  <c r="C36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6" i="1"/>
  <c r="I27" i="1"/>
  <c r="I29" i="1"/>
  <c r="I4" i="1"/>
  <c r="K23" i="1" l="1"/>
</calcChain>
</file>

<file path=xl/sharedStrings.xml><?xml version="1.0" encoding="utf-8"?>
<sst xmlns="http://schemas.openxmlformats.org/spreadsheetml/2006/main" count="61" uniqueCount="57">
  <si>
    <t>Проанализировать продукты конкурентов</t>
  </si>
  <si>
    <t>анал.</t>
  </si>
  <si>
    <t>Проанализировать эффективность работы команды</t>
  </si>
  <si>
    <t>Проанализировать рынок пользователей</t>
  </si>
  <si>
    <t>Senior fullstack Миша</t>
  </si>
  <si>
    <t>задачи</t>
  </si>
  <si>
    <t>Оптимизация производительности системы</t>
  </si>
  <si>
    <t>Разработка системы защиты персональных данных</t>
  </si>
  <si>
    <t>Разработка функционала передачи данных пользователя</t>
  </si>
  <si>
    <t>Разработка базы данных с логинами и паролями пользователей</t>
  </si>
  <si>
    <t>Создание базы данных для хранения истории записей пользователя</t>
  </si>
  <si>
    <t>Создание базы данных для хранения информации о мастере</t>
  </si>
  <si>
    <t>Middle fullstack Иван</t>
  </si>
  <si>
    <t>Отправка уведомлений пользователю</t>
  </si>
  <si>
    <t>Создание системы авторизации</t>
  </si>
  <si>
    <t>Разработка механизма записи на услуги</t>
  </si>
  <si>
    <t>Регулярное резервное копирование данных</t>
  </si>
  <si>
    <t>Создание интерфейса отображения данных записи</t>
  </si>
  <si>
    <t>Junior fullstack тихон</t>
  </si>
  <si>
    <t>Формирование портфолио мастеров</t>
  </si>
  <si>
    <t>Разработка интерфейса механизма выбора услуг</t>
  </si>
  <si>
    <t>Разработка блока с ценовым сегментом</t>
  </si>
  <si>
    <t>Организовать поддержку интерфейсов на разных языках</t>
  </si>
  <si>
    <t>UI designer Мишель из Франции</t>
  </si>
  <si>
    <t>Создание нескольких комплектов дизайна интерфейсов в соответствии с use cases и современным тенденциям</t>
  </si>
  <si>
    <t>Создание тематических наборов дизайнов интерфейсов</t>
  </si>
  <si>
    <t>tester Соня Грибоедова</t>
  </si>
  <si>
    <t>Проверка интерфейса на интуитивную понятность</t>
  </si>
  <si>
    <t>Проверка работы функции отправки уведомлений</t>
  </si>
  <si>
    <t>Проверка качества работы функции записи на услугу</t>
  </si>
  <si>
    <t>Проверка регулярности копирования данных</t>
  </si>
  <si>
    <t>tester Вадим</t>
  </si>
  <si>
    <t>Проверка производительности системы</t>
  </si>
  <si>
    <t>Проверка уровня защиты персональных данных</t>
  </si>
  <si>
    <t>Проверка функции передачи данных в базу</t>
  </si>
  <si>
    <t>Проверка безопасности и вместительности базы данных пользователей и мастеров</t>
  </si>
  <si>
    <t>manager тимлид Женя)</t>
  </si>
  <si>
    <t>Составление и изменение плана работы участников команды</t>
  </si>
  <si>
    <t>Руководство над работой команды</t>
  </si>
  <si>
    <t>Составление отчетов о работе команды</t>
  </si>
  <si>
    <t>команда</t>
  </si>
  <si>
    <t>1 месяц</t>
  </si>
  <si>
    <t>2 месяц</t>
  </si>
  <si>
    <t>1-2 неделя</t>
  </si>
  <si>
    <t>3-4 неделя</t>
  </si>
  <si>
    <t>3 месяц</t>
  </si>
  <si>
    <t>общее кол-во часов</t>
  </si>
  <si>
    <t>Приоритет задачи:</t>
  </si>
  <si>
    <t>Зарплата за весь проект:</t>
  </si>
  <si>
    <t>UI designer</t>
  </si>
  <si>
    <t>junior engineer</t>
  </si>
  <si>
    <t>middle engineer</t>
  </si>
  <si>
    <t>аналитик хз чего</t>
  </si>
  <si>
    <t>менеджер</t>
  </si>
  <si>
    <t>тестировщик</t>
  </si>
  <si>
    <t>senior engineer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</si>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</sst>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3399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4" borderId="0" xfId="0" applyFill="1"/>
    <xf numFmtId="2" fontId="1" fillId="0" borderId="0" xfId="0" applyNumberFormat="1" applyFont="1" applyFill="1"/>
    <xf numFmtId="2" fontId="0" fillId="0" borderId="0" xfId="0" applyNumberFormat="1"/>
    <xf numFmtId="2" fontId="0" fillId="2" borderId="0" xfId="0" applyNumberFormat="1" applyFill="1"/>
    <xf numFmtId="2" fontId="0" fillId="7" borderId="0" xfId="0" applyNumberFormat="1" applyFill="1"/>
    <xf numFmtId="2" fontId="0" fillId="6" borderId="0" xfId="0" applyNumberFormat="1" applyFill="1"/>
    <xf numFmtId="2" fontId="0" fillId="9" borderId="0" xfId="0" applyNumberFormat="1" applyFill="1"/>
    <xf numFmtId="2" fontId="0" fillId="0" borderId="0" xfId="0" applyNumberFormat="1" applyFill="1"/>
    <xf numFmtId="2" fontId="0" fillId="10" borderId="0" xfId="0" applyNumberFormat="1" applyFill="1"/>
    <xf numFmtId="2" fontId="0" fillId="11" borderId="0" xfId="0" applyNumberFormat="1" applyFill="1"/>
    <xf numFmtId="2" fontId="0" fillId="8" borderId="0" xfId="0" applyNumberFormat="1" applyFill="1"/>
    <xf numFmtId="2" fontId="0" fillId="2" borderId="0" xfId="0" applyNumberFormat="1" applyFont="1" applyFill="1"/>
    <xf numFmtId="2" fontId="0" fillId="3" borderId="0" xfId="0" applyNumberFormat="1" applyFill="1"/>
    <xf numFmtId="2" fontId="0" fillId="5" borderId="0" xfId="0" applyNumberFormat="1" applyFont="1" applyFill="1"/>
    <xf numFmtId="0" fontId="0" fillId="12" borderId="0" xfId="0" applyFill="1"/>
    <xf numFmtId="0" fontId="0" fillId="2" borderId="0" xfId="0" applyFill="1"/>
    <xf numFmtId="0" fontId="0" fillId="6" borderId="0" xfId="0" applyFill="1"/>
    <xf numFmtId="0" fontId="0" fillId="9" borderId="0" xfId="0" applyFill="1"/>
    <xf numFmtId="0" fontId="0" fillId="13" borderId="0" xfId="0" applyFill="1"/>
    <xf numFmtId="0" fontId="0" fillId="11" borderId="0" xfId="0" applyFill="1"/>
    <xf numFmtId="0" fontId="0" fillId="14" borderId="0" xfId="0" applyFill="1"/>
    <xf numFmtId="2" fontId="0" fillId="13" borderId="0" xfId="0" applyNumberFormat="1" applyFill="1"/>
    <xf numFmtId="0" fontId="0" fillId="1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656C-AC81-498B-95B4-2A0CC6AD728C}">
  <dimension ref="A1:L42"/>
  <sheetViews>
    <sheetView tabSelected="1" zoomScale="56" zoomScaleNormal="56" workbookViewId="0">
      <selection activeCell="L3" sqref="L3"/>
    </sheetView>
  </sheetViews>
  <sheetFormatPr defaultRowHeight="14.5" x14ac:dyDescent="0.35"/>
  <cols>
    <col min="1" max="1" width="28.36328125" customWidth="1"/>
    <col min="2" max="2" width="96.90625" customWidth="1"/>
    <col min="3" max="3" width="10.1796875" customWidth="1"/>
    <col min="4" max="4" width="10.6328125" customWidth="1"/>
    <col min="5" max="5" width="9.6328125" customWidth="1"/>
    <col min="6" max="6" width="10.08984375" customWidth="1"/>
    <col min="7" max="7" width="10.26953125" customWidth="1"/>
    <col min="8" max="8" width="10.08984375" customWidth="1"/>
    <col min="9" max="9" width="27.26953125" customWidth="1"/>
    <col min="10" max="10" width="24.90625" customWidth="1"/>
    <col min="11" max="11" width="23.26953125" bestFit="1" customWidth="1"/>
    <col min="12" max="12" width="10.36328125" bestFit="1" customWidth="1"/>
  </cols>
  <sheetData>
    <row r="1" spans="1:12" x14ac:dyDescent="0.35">
      <c r="A1" s="1"/>
      <c r="B1" s="1"/>
      <c r="C1" s="1" t="s">
        <v>41</v>
      </c>
      <c r="D1" s="1"/>
      <c r="E1" s="1" t="s">
        <v>42</v>
      </c>
      <c r="F1" s="1"/>
      <c r="G1" s="1" t="s">
        <v>45</v>
      </c>
      <c r="H1" s="1"/>
      <c r="I1" s="1"/>
      <c r="J1" t="s">
        <v>47</v>
      </c>
      <c r="K1" t="s">
        <v>48</v>
      </c>
      <c r="L1" s="1" t="s">
        <v>56</v>
      </c>
    </row>
    <row r="2" spans="1:12" x14ac:dyDescent="0.35">
      <c r="A2" s="1" t="s">
        <v>40</v>
      </c>
      <c r="B2" s="1" t="s">
        <v>5</v>
      </c>
      <c r="C2" s="1" t="s">
        <v>43</v>
      </c>
      <c r="D2" s="1" t="s">
        <v>44</v>
      </c>
      <c r="E2" s="1" t="s">
        <v>43</v>
      </c>
      <c r="F2" s="1" t="s">
        <v>44</v>
      </c>
      <c r="G2" s="1" t="s">
        <v>43</v>
      </c>
      <c r="H2" s="1" t="s">
        <v>44</v>
      </c>
      <c r="I2" s="1" t="s">
        <v>46</v>
      </c>
    </row>
    <row r="3" spans="1:12" x14ac:dyDescent="0.35">
      <c r="A3" s="2" t="s">
        <v>1</v>
      </c>
      <c r="B3" t="s">
        <v>0</v>
      </c>
      <c r="C3" s="13">
        <v>35</v>
      </c>
      <c r="D3" s="3"/>
      <c r="E3" s="4"/>
      <c r="F3" s="4"/>
      <c r="G3" s="4"/>
      <c r="H3" s="4"/>
      <c r="I3" s="14">
        <f>SUM(C3)</f>
        <v>35</v>
      </c>
      <c r="J3" s="17">
        <v>0</v>
      </c>
      <c r="K3">
        <f>SUM(I3:I5)*C39</f>
        <v>51428.57142857142</v>
      </c>
      <c r="L3" s="4">
        <f>K3+K6+K10+K16+K21+K23+K27+K31</f>
        <v>1559166.6666666667</v>
      </c>
    </row>
    <row r="4" spans="1:12" x14ac:dyDescent="0.35">
      <c r="A4" s="2"/>
      <c r="B4" t="s">
        <v>2</v>
      </c>
      <c r="C4" s="5">
        <v>5</v>
      </c>
      <c r="D4" s="5">
        <v>4</v>
      </c>
      <c r="E4" s="5">
        <v>4</v>
      </c>
      <c r="F4" s="5">
        <v>4</v>
      </c>
      <c r="G4" s="5">
        <v>4</v>
      </c>
      <c r="H4" s="4"/>
      <c r="I4" s="14">
        <f>SUM(C4:G4)</f>
        <v>21</v>
      </c>
      <c r="J4" s="17">
        <v>1</v>
      </c>
    </row>
    <row r="5" spans="1:12" x14ac:dyDescent="0.35">
      <c r="A5" s="2"/>
      <c r="B5" t="s">
        <v>3</v>
      </c>
      <c r="C5" s="5">
        <v>40</v>
      </c>
      <c r="D5" s="4"/>
      <c r="E5" s="4"/>
      <c r="F5" s="4"/>
      <c r="G5" s="4"/>
      <c r="H5" s="4"/>
      <c r="I5" s="14">
        <f t="shared" ref="I5:I33" si="0">SUM(C5:G5)</f>
        <v>40</v>
      </c>
      <c r="J5" s="17">
        <v>0</v>
      </c>
    </row>
    <row r="6" spans="1:12" x14ac:dyDescent="0.35">
      <c r="A6" s="1" t="s">
        <v>4</v>
      </c>
      <c r="B6" t="s">
        <v>6</v>
      </c>
      <c r="C6" s="6">
        <v>60</v>
      </c>
      <c r="D6" s="4"/>
      <c r="F6" s="4"/>
      <c r="G6" s="4"/>
      <c r="H6" s="4"/>
      <c r="I6" s="14">
        <f t="shared" si="0"/>
        <v>60</v>
      </c>
      <c r="J6" s="16">
        <v>0</v>
      </c>
      <c r="K6">
        <f>SUM(I6:I9)*C42</f>
        <v>533333.33333333337</v>
      </c>
    </row>
    <row r="7" spans="1:12" x14ac:dyDescent="0.35">
      <c r="A7" s="1"/>
      <c r="B7" t="s">
        <v>7</v>
      </c>
      <c r="C7" s="4"/>
      <c r="D7" s="6">
        <v>40</v>
      </c>
      <c r="E7" s="6">
        <v>80</v>
      </c>
      <c r="F7" s="6">
        <v>10</v>
      </c>
      <c r="G7" s="4"/>
      <c r="H7" s="4"/>
      <c r="I7" s="14">
        <f t="shared" si="0"/>
        <v>130</v>
      </c>
      <c r="J7" s="16">
        <v>0</v>
      </c>
    </row>
    <row r="8" spans="1:12" x14ac:dyDescent="0.35">
      <c r="A8" s="1"/>
      <c r="B8" t="s">
        <v>8</v>
      </c>
      <c r="C8" s="4"/>
      <c r="D8" s="4"/>
      <c r="E8" s="9"/>
      <c r="F8" s="6">
        <v>70</v>
      </c>
      <c r="G8" s="9"/>
      <c r="H8" s="4"/>
      <c r="I8" s="14">
        <f t="shared" si="0"/>
        <v>70</v>
      </c>
      <c r="J8" s="16">
        <v>1</v>
      </c>
    </row>
    <row r="9" spans="1:12" x14ac:dyDescent="0.35">
      <c r="A9" s="1"/>
      <c r="B9" t="s">
        <v>9</v>
      </c>
      <c r="C9" s="6">
        <v>20</v>
      </c>
      <c r="D9" s="6">
        <v>40</v>
      </c>
      <c r="E9" s="4"/>
      <c r="G9" s="4"/>
      <c r="H9" s="4"/>
      <c r="I9" s="14">
        <f t="shared" si="0"/>
        <v>60</v>
      </c>
      <c r="J9" s="16">
        <v>1</v>
      </c>
    </row>
    <row r="10" spans="1:12" x14ac:dyDescent="0.35">
      <c r="A10" s="2" t="s">
        <v>12</v>
      </c>
      <c r="B10" t="s">
        <v>10</v>
      </c>
      <c r="C10" s="7">
        <v>80</v>
      </c>
      <c r="D10" s="7">
        <v>10</v>
      </c>
      <c r="E10" s="7">
        <v>10</v>
      </c>
      <c r="F10" s="4"/>
      <c r="G10" s="4"/>
      <c r="H10" s="4"/>
      <c r="I10" s="14">
        <f t="shared" si="0"/>
        <v>100</v>
      </c>
      <c r="J10" s="18">
        <v>0</v>
      </c>
      <c r="K10">
        <f>SUM(I10:I15)*C38</f>
        <v>228571.42857142858</v>
      </c>
    </row>
    <row r="11" spans="1:12" x14ac:dyDescent="0.35">
      <c r="A11" s="2"/>
      <c r="B11" t="s">
        <v>11</v>
      </c>
      <c r="C11" s="4"/>
      <c r="D11" s="7">
        <v>45</v>
      </c>
      <c r="E11" s="7">
        <v>10</v>
      </c>
      <c r="F11" s="9"/>
      <c r="G11" s="4"/>
      <c r="H11" s="4"/>
      <c r="I11" s="14">
        <f t="shared" si="0"/>
        <v>55</v>
      </c>
      <c r="J11" s="18">
        <v>0</v>
      </c>
    </row>
    <row r="12" spans="1:12" x14ac:dyDescent="0.35">
      <c r="A12" s="2"/>
      <c r="B12" t="s">
        <v>13</v>
      </c>
      <c r="C12" s="9"/>
      <c r="D12" s="7">
        <v>25</v>
      </c>
      <c r="E12" s="4"/>
      <c r="F12" s="4"/>
      <c r="G12" s="4"/>
      <c r="H12" s="4"/>
      <c r="I12" s="14">
        <f t="shared" si="0"/>
        <v>25</v>
      </c>
      <c r="J12" s="18">
        <v>2</v>
      </c>
    </row>
    <row r="13" spans="1:12" x14ac:dyDescent="0.35">
      <c r="A13" s="2"/>
      <c r="B13" t="s">
        <v>14</v>
      </c>
      <c r="C13" s="4"/>
      <c r="D13" s="4"/>
      <c r="E13" s="4"/>
      <c r="F13" s="7">
        <v>30</v>
      </c>
      <c r="G13" s="9"/>
      <c r="H13" s="4"/>
      <c r="I13" s="14">
        <f t="shared" si="0"/>
        <v>30</v>
      </c>
      <c r="J13" s="18">
        <v>1</v>
      </c>
    </row>
    <row r="14" spans="1:12" x14ac:dyDescent="0.35">
      <c r="A14" s="2"/>
      <c r="B14" t="s">
        <v>15</v>
      </c>
      <c r="C14" s="4"/>
      <c r="D14" s="4"/>
      <c r="E14" s="4"/>
      <c r="F14" s="7">
        <v>50</v>
      </c>
      <c r="G14" s="9"/>
      <c r="H14" s="4"/>
      <c r="I14" s="14">
        <f t="shared" si="0"/>
        <v>50</v>
      </c>
      <c r="J14" s="18">
        <v>1</v>
      </c>
    </row>
    <row r="15" spans="1:12" x14ac:dyDescent="0.35">
      <c r="A15" s="2"/>
      <c r="B15" t="s">
        <v>16</v>
      </c>
      <c r="C15" s="4"/>
      <c r="D15" s="4"/>
      <c r="E15" s="7">
        <v>60</v>
      </c>
      <c r="F15" s="9"/>
      <c r="G15" s="9"/>
      <c r="H15" s="4"/>
      <c r="I15" s="14">
        <f t="shared" si="0"/>
        <v>60</v>
      </c>
      <c r="J15" s="18">
        <v>1</v>
      </c>
    </row>
    <row r="16" spans="1:12" x14ac:dyDescent="0.35">
      <c r="A16" s="1" t="s">
        <v>18</v>
      </c>
      <c r="B16" t="s">
        <v>17</v>
      </c>
      <c r="C16" s="8">
        <v>80</v>
      </c>
      <c r="D16" s="8">
        <v>15</v>
      </c>
      <c r="E16" s="9"/>
      <c r="F16" s="4"/>
      <c r="G16" s="4"/>
      <c r="H16" s="4"/>
      <c r="I16" s="14">
        <f t="shared" si="0"/>
        <v>95</v>
      </c>
      <c r="J16" s="19">
        <v>1</v>
      </c>
      <c r="K16">
        <f>SUM(I16:I20)*C37</f>
        <v>141964.28571428571</v>
      </c>
    </row>
    <row r="17" spans="1:11" x14ac:dyDescent="0.35">
      <c r="A17" s="1"/>
      <c r="B17" t="s">
        <v>19</v>
      </c>
      <c r="C17" s="9"/>
      <c r="D17" s="8">
        <v>45</v>
      </c>
      <c r="E17" s="8">
        <v>5</v>
      </c>
      <c r="F17" s="9"/>
      <c r="G17" s="9"/>
      <c r="H17" s="4"/>
      <c r="I17" s="14">
        <f t="shared" si="0"/>
        <v>50</v>
      </c>
      <c r="J17" s="19">
        <v>1</v>
      </c>
    </row>
    <row r="18" spans="1:11" x14ac:dyDescent="0.35">
      <c r="A18" s="1"/>
      <c r="B18" t="s">
        <v>20</v>
      </c>
      <c r="C18" s="4"/>
      <c r="D18" s="8">
        <v>20</v>
      </c>
      <c r="E18" s="8">
        <v>30</v>
      </c>
      <c r="F18" s="4"/>
      <c r="G18" s="4"/>
      <c r="H18" s="4"/>
      <c r="I18" s="14">
        <f t="shared" si="0"/>
        <v>50</v>
      </c>
      <c r="J18" s="19">
        <v>0</v>
      </c>
    </row>
    <row r="19" spans="1:11" x14ac:dyDescent="0.35">
      <c r="A19" s="1"/>
      <c r="B19" t="s">
        <v>21</v>
      </c>
      <c r="C19" s="4"/>
      <c r="D19" s="9"/>
      <c r="E19" s="8">
        <v>30</v>
      </c>
      <c r="F19" s="9"/>
      <c r="G19" s="4"/>
      <c r="H19" s="4"/>
      <c r="I19" s="14">
        <f t="shared" si="0"/>
        <v>30</v>
      </c>
      <c r="J19" s="19">
        <v>1</v>
      </c>
    </row>
    <row r="20" spans="1:11" x14ac:dyDescent="0.35">
      <c r="A20" s="1"/>
      <c r="B20" t="s">
        <v>22</v>
      </c>
      <c r="C20" s="4"/>
      <c r="D20" s="4"/>
      <c r="E20" s="8">
        <v>15</v>
      </c>
      <c r="F20" s="8">
        <v>25</v>
      </c>
      <c r="G20" s="9"/>
      <c r="H20" s="4"/>
      <c r="I20" s="14">
        <f t="shared" si="0"/>
        <v>40</v>
      </c>
      <c r="J20" s="19">
        <v>2</v>
      </c>
    </row>
    <row r="21" spans="1:11" x14ac:dyDescent="0.35">
      <c r="A21" s="2" t="s">
        <v>23</v>
      </c>
      <c r="B21" t="s">
        <v>24</v>
      </c>
      <c r="C21" s="10">
        <v>80</v>
      </c>
      <c r="D21" s="10">
        <v>80</v>
      </c>
      <c r="E21" s="10">
        <v>20</v>
      </c>
      <c r="F21" s="4"/>
      <c r="G21" s="4"/>
      <c r="H21" s="4"/>
      <c r="I21" s="14">
        <f t="shared" si="0"/>
        <v>180</v>
      </c>
      <c r="J21" s="20">
        <v>0</v>
      </c>
      <c r="K21" s="4">
        <f>SUM(I21:I22)*C36</f>
        <v>281250</v>
      </c>
    </row>
    <row r="22" spans="1:11" x14ac:dyDescent="0.35">
      <c r="A22" s="2"/>
      <c r="B22" t="s">
        <v>25</v>
      </c>
      <c r="C22" s="4"/>
      <c r="D22" s="4"/>
      <c r="E22" s="23">
        <v>60</v>
      </c>
      <c r="F22" s="10">
        <v>75</v>
      </c>
      <c r="G22" s="9"/>
      <c r="H22" s="9"/>
      <c r="I22" s="14">
        <f t="shared" si="0"/>
        <v>135</v>
      </c>
      <c r="J22" s="20">
        <v>1</v>
      </c>
    </row>
    <row r="23" spans="1:11" x14ac:dyDescent="0.35">
      <c r="A23" s="1" t="s">
        <v>26</v>
      </c>
      <c r="B23" t="s">
        <v>27</v>
      </c>
      <c r="C23" s="4"/>
      <c r="D23" s="4"/>
      <c r="E23" s="4"/>
      <c r="F23" s="11">
        <v>6</v>
      </c>
      <c r="G23" s="4"/>
      <c r="H23" s="11">
        <v>3</v>
      </c>
      <c r="I23" s="14">
        <f>SUM(F23,H23)</f>
        <v>9</v>
      </c>
      <c r="J23" s="21">
        <v>0</v>
      </c>
      <c r="K23">
        <f>SUM(I23:I26)*C41</f>
        <v>13095.238095238094</v>
      </c>
    </row>
    <row r="24" spans="1:11" x14ac:dyDescent="0.35">
      <c r="A24" s="1"/>
      <c r="B24" t="s">
        <v>28</v>
      </c>
      <c r="C24" s="4"/>
      <c r="D24" s="11">
        <v>5</v>
      </c>
      <c r="E24" s="4"/>
      <c r="F24" s="4"/>
      <c r="G24" s="4"/>
      <c r="H24" s="4"/>
      <c r="I24" s="14">
        <f t="shared" si="0"/>
        <v>5</v>
      </c>
      <c r="J24" s="21">
        <v>1</v>
      </c>
    </row>
    <row r="25" spans="1:11" x14ac:dyDescent="0.35">
      <c r="A25" s="1"/>
      <c r="B25" t="s">
        <v>29</v>
      </c>
      <c r="C25" s="4"/>
      <c r="D25" s="4"/>
      <c r="E25" s="4"/>
      <c r="F25" s="4"/>
      <c r="G25" s="4"/>
      <c r="H25" s="11">
        <v>4</v>
      </c>
      <c r="I25" s="14">
        <f>SUM(H25)</f>
        <v>4</v>
      </c>
      <c r="J25" s="21">
        <v>0</v>
      </c>
    </row>
    <row r="26" spans="1:11" x14ac:dyDescent="0.35">
      <c r="A26" s="1"/>
      <c r="B26" t="s">
        <v>30</v>
      </c>
      <c r="C26" s="4"/>
      <c r="D26" s="4"/>
      <c r="E26" s="4"/>
      <c r="F26" s="4"/>
      <c r="G26" s="11">
        <v>4</v>
      </c>
      <c r="H26" s="4"/>
      <c r="I26" s="14">
        <f t="shared" si="0"/>
        <v>4</v>
      </c>
      <c r="J26" s="21">
        <v>1</v>
      </c>
    </row>
    <row r="27" spans="1:11" x14ac:dyDescent="0.35">
      <c r="A27" s="2" t="s">
        <v>31</v>
      </c>
      <c r="B27" t="s">
        <v>32</v>
      </c>
      <c r="C27" s="4"/>
      <c r="D27" s="12">
        <v>7</v>
      </c>
      <c r="E27" s="4"/>
      <c r="F27" s="12">
        <v>3</v>
      </c>
      <c r="G27" s="4"/>
      <c r="H27" s="4"/>
      <c r="I27" s="14">
        <f t="shared" si="0"/>
        <v>10</v>
      </c>
      <c r="J27" s="22">
        <v>1</v>
      </c>
      <c r="K27">
        <f>SUM(I27:I30)*C41</f>
        <v>23809.523809523809</v>
      </c>
    </row>
    <row r="28" spans="1:11" x14ac:dyDescent="0.35">
      <c r="A28" s="2"/>
      <c r="B28" t="s">
        <v>33</v>
      </c>
      <c r="C28" s="4"/>
      <c r="D28" s="4"/>
      <c r="E28" s="4"/>
      <c r="F28" s="4"/>
      <c r="G28" s="12">
        <v>8</v>
      </c>
      <c r="H28" s="12">
        <v>8</v>
      </c>
      <c r="I28" s="14">
        <f>SUM(G28:H28)</f>
        <v>16</v>
      </c>
      <c r="J28" s="22">
        <v>0</v>
      </c>
    </row>
    <row r="29" spans="1:11" x14ac:dyDescent="0.35">
      <c r="A29" s="2"/>
      <c r="B29" t="s">
        <v>34</v>
      </c>
      <c r="C29" s="4"/>
      <c r="D29" s="4"/>
      <c r="E29" s="4"/>
      <c r="F29" s="12">
        <v>6</v>
      </c>
      <c r="G29" s="4"/>
      <c r="H29" s="4"/>
      <c r="I29" s="14">
        <f t="shared" si="0"/>
        <v>6</v>
      </c>
      <c r="J29" s="22">
        <v>1</v>
      </c>
    </row>
    <row r="30" spans="1:11" x14ac:dyDescent="0.35">
      <c r="A30" s="2"/>
      <c r="B30" t="s">
        <v>35</v>
      </c>
      <c r="C30" s="4"/>
      <c r="D30" s="4"/>
      <c r="E30" s="4"/>
      <c r="F30" s="12">
        <v>2</v>
      </c>
      <c r="G30" s="12">
        <v>3</v>
      </c>
      <c r="H30" s="12">
        <v>3</v>
      </c>
      <c r="I30" s="14">
        <f>SUM(F30:H30)</f>
        <v>8</v>
      </c>
      <c r="J30" s="22">
        <v>0</v>
      </c>
    </row>
    <row r="31" spans="1:11" x14ac:dyDescent="0.35">
      <c r="A31" s="1" t="s">
        <v>36</v>
      </c>
      <c r="B31" t="s">
        <v>37</v>
      </c>
      <c r="C31" s="15">
        <v>4</v>
      </c>
      <c r="D31" s="15">
        <v>4</v>
      </c>
      <c r="E31" s="15">
        <v>4</v>
      </c>
      <c r="F31" s="15">
        <v>4</v>
      </c>
      <c r="G31" s="15">
        <v>4</v>
      </c>
      <c r="H31" s="15">
        <v>4</v>
      </c>
      <c r="I31" s="14">
        <f>SUM(C31:H31)</f>
        <v>24</v>
      </c>
      <c r="J31" s="24">
        <v>1</v>
      </c>
      <c r="K31">
        <f>SUM(I31:I33)*C40</f>
        <v>285714.28571428568</v>
      </c>
    </row>
    <row r="32" spans="1:11" x14ac:dyDescent="0.35">
      <c r="A32" s="1"/>
      <c r="B32" t="s">
        <v>38</v>
      </c>
      <c r="C32" s="15">
        <v>72</v>
      </c>
      <c r="D32" s="15">
        <v>72</v>
      </c>
      <c r="E32" s="15">
        <v>72</v>
      </c>
      <c r="F32" s="15">
        <v>72</v>
      </c>
      <c r="G32" s="15">
        <v>72</v>
      </c>
      <c r="H32" s="15">
        <v>72</v>
      </c>
      <c r="I32" s="14">
        <f>SUM(C32:H32)</f>
        <v>432</v>
      </c>
      <c r="J32" s="24">
        <v>0</v>
      </c>
    </row>
    <row r="33" spans="1:10" x14ac:dyDescent="0.35">
      <c r="A33" s="1"/>
      <c r="B33" t="s">
        <v>39</v>
      </c>
      <c r="C33" s="15">
        <v>4</v>
      </c>
      <c r="D33" s="15">
        <v>4</v>
      </c>
      <c r="E33" s="15">
        <v>4</v>
      </c>
      <c r="F33" s="15">
        <v>4</v>
      </c>
      <c r="G33" s="15">
        <v>4</v>
      </c>
      <c r="H33" s="15">
        <v>4</v>
      </c>
      <c r="I33" s="14">
        <f>SUM(C33:H33)</f>
        <v>24</v>
      </c>
      <c r="J33" s="24">
        <v>2</v>
      </c>
    </row>
    <row r="36" spans="1:10" x14ac:dyDescent="0.35">
      <c r="A36" t="s">
        <v>49</v>
      </c>
      <c r="B36">
        <v>150000</v>
      </c>
      <c r="C36">
        <f>B36/168</f>
        <v>892.85714285714289</v>
      </c>
    </row>
    <row r="37" spans="1:10" x14ac:dyDescent="0.35">
      <c r="A37" t="s">
        <v>50</v>
      </c>
      <c r="B37">
        <v>90000</v>
      </c>
      <c r="C37">
        <f t="shared" ref="C37:C41" si="1">B37/168</f>
        <v>535.71428571428567</v>
      </c>
    </row>
    <row r="38" spans="1:10" x14ac:dyDescent="0.35">
      <c r="A38" t="s">
        <v>51</v>
      </c>
      <c r="B38">
        <v>120000</v>
      </c>
      <c r="C38">
        <f t="shared" si="1"/>
        <v>714.28571428571433</v>
      </c>
    </row>
    <row r="39" spans="1:10" x14ac:dyDescent="0.35">
      <c r="A39" t="s">
        <v>52</v>
      </c>
      <c r="B39">
        <v>90000</v>
      </c>
      <c r="C39">
        <f t="shared" si="1"/>
        <v>535.71428571428567</v>
      </c>
    </row>
    <row r="40" spans="1:10" x14ac:dyDescent="0.35">
      <c r="A40" t="s">
        <v>53</v>
      </c>
      <c r="B40">
        <v>100000</v>
      </c>
      <c r="C40">
        <f t="shared" si="1"/>
        <v>595.23809523809518</v>
      </c>
    </row>
    <row r="41" spans="1:10" x14ac:dyDescent="0.35">
      <c r="A41" t="s">
        <v>54</v>
      </c>
      <c r="B41">
        <v>100000</v>
      </c>
      <c r="C41">
        <f t="shared" si="1"/>
        <v>595.23809523809518</v>
      </c>
    </row>
    <row r="42" spans="1:10" x14ac:dyDescent="0.35">
      <c r="A42" t="s">
        <v>55</v>
      </c>
      <c r="B42">
        <v>280000</v>
      </c>
      <c r="C42">
        <f>B42/168</f>
        <v>1666.6666666666667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Асанова</dc:creator>
  <cp:lastModifiedBy>Анастасия Сычугова</cp:lastModifiedBy>
  <dcterms:created xsi:type="dcterms:W3CDTF">2024-10-17T16:27:00Z</dcterms:created>
  <dcterms:modified xsi:type="dcterms:W3CDTF">2024-10-18T14:19:36Z</dcterms:modified>
</cp:coreProperties>
</file>