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likview\2-Archivos\Otros archivos\"/>
    </mc:Choice>
  </mc:AlternateContent>
  <bookViews>
    <workbookView xWindow="0" yWindow="0" windowWidth="16380" windowHeight="8196" tabRatio="500" activeTab="2"/>
  </bookViews>
  <sheets>
    <sheet name="Dimensiones" sheetId="1" r:id="rId1"/>
    <sheet name="Sets" sheetId="2" r:id="rId2"/>
    <sheet name="Expresiones" sheetId="3" r:id="rId3"/>
    <sheet name="Sheet3" sheetId="4" r:id="rId4"/>
    <sheet name="Conjunto de datos" sheetId="5" r:id="rId5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6" i="3" l="1"/>
  <c r="B24" i="3"/>
  <c r="B25" i="3"/>
  <c r="B26" i="3"/>
  <c r="B27" i="3"/>
  <c r="B28" i="3"/>
  <c r="B29" i="3"/>
  <c r="B30" i="3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E24" i="3"/>
  <c r="J45" i="3" l="1"/>
  <c r="J46" i="3"/>
  <c r="I45" i="3"/>
  <c r="I46" i="3"/>
  <c r="H45" i="3"/>
  <c r="H46" i="3"/>
  <c r="H43" i="3"/>
  <c r="I57" i="1" l="1"/>
  <c r="H57" i="1"/>
  <c r="G57" i="1"/>
  <c r="D19" i="4" l="1"/>
  <c r="D14" i="4"/>
  <c r="B7" i="3"/>
  <c r="H7" i="3" s="1"/>
  <c r="B6" i="3"/>
  <c r="H6" i="3" s="1"/>
  <c r="B5" i="3"/>
  <c r="H5" i="3" s="1"/>
  <c r="B4" i="3"/>
  <c r="H4" i="3" s="1"/>
  <c r="B3" i="3"/>
  <c r="H3" i="3" s="1"/>
  <c r="B2" i="3"/>
  <c r="H2" i="3" s="1"/>
  <c r="H44" i="3"/>
  <c r="F37" i="3"/>
  <c r="F35" i="3"/>
  <c r="F25" i="3"/>
  <c r="E23" i="3"/>
  <c r="F22" i="3"/>
  <c r="F39" i="3" s="1"/>
  <c r="E22" i="3"/>
  <c r="F21" i="3"/>
  <c r="E21" i="3"/>
  <c r="F19" i="3"/>
  <c r="F13" i="3"/>
  <c r="F23" i="3" s="1"/>
  <c r="F12" i="3"/>
  <c r="F40" i="3" s="1"/>
  <c r="B9" i="3"/>
  <c r="B10" i="3" s="1"/>
  <c r="J8" i="3"/>
  <c r="I8" i="3"/>
  <c r="H8" i="3"/>
  <c r="B36" i="2"/>
  <c r="B35" i="2"/>
  <c r="J35" i="2" s="1"/>
  <c r="B34" i="2"/>
  <c r="B33" i="2"/>
  <c r="J33" i="2" s="1"/>
  <c r="B32" i="2"/>
  <c r="B31" i="2"/>
  <c r="J31" i="2" s="1"/>
  <c r="B30" i="2"/>
  <c r="B29" i="2"/>
  <c r="J29" i="2" s="1"/>
  <c r="B28" i="2"/>
  <c r="B27" i="2"/>
  <c r="J27" i="2" s="1"/>
  <c r="B26" i="2"/>
  <c r="B25" i="2"/>
  <c r="J25" i="2" s="1"/>
  <c r="B24" i="2"/>
  <c r="B23" i="2"/>
  <c r="J23" i="2" s="1"/>
  <c r="B22" i="2"/>
  <c r="B21" i="2"/>
  <c r="J21" i="2" s="1"/>
  <c r="B20" i="2"/>
  <c r="B19" i="2"/>
  <c r="J19" i="2" s="1"/>
  <c r="B18" i="2"/>
  <c r="B17" i="2"/>
  <c r="J17" i="2" s="1"/>
  <c r="B16" i="2"/>
  <c r="B15" i="2"/>
  <c r="J15" i="2" s="1"/>
  <c r="B14" i="2"/>
  <c r="B13" i="2"/>
  <c r="J13" i="2" s="1"/>
  <c r="B12" i="2"/>
  <c r="J11" i="2"/>
  <c r="B11" i="2"/>
  <c r="B10" i="2"/>
  <c r="B9" i="2"/>
  <c r="J9" i="2" s="1"/>
  <c r="B8" i="2"/>
  <c r="B7" i="2"/>
  <c r="J7" i="2" s="1"/>
  <c r="B6" i="2"/>
  <c r="B5" i="2"/>
  <c r="J5" i="2" s="1"/>
  <c r="B4" i="2"/>
  <c r="B3" i="2"/>
  <c r="J3" i="2" s="1"/>
  <c r="J2" i="2"/>
  <c r="I2" i="2"/>
  <c r="H2" i="2"/>
  <c r="K6" i="1"/>
  <c r="K7" i="1" s="1"/>
  <c r="K8" i="1" s="1"/>
  <c r="L5" i="1"/>
  <c r="B3" i="1"/>
  <c r="I3" i="1" s="1"/>
  <c r="I2" i="1"/>
  <c r="H2" i="1"/>
  <c r="G2" i="1"/>
  <c r="H9" i="3" l="1"/>
  <c r="K9" i="1"/>
  <c r="L8" i="1"/>
  <c r="J10" i="3"/>
  <c r="I10" i="3"/>
  <c r="B11" i="3"/>
  <c r="H10" i="3"/>
  <c r="G3" i="1"/>
  <c r="H3" i="1"/>
  <c r="L6" i="1"/>
  <c r="L7" i="1"/>
  <c r="B4" i="1"/>
  <c r="I4" i="2"/>
  <c r="H4" i="2"/>
  <c r="I6" i="2"/>
  <c r="H6" i="2"/>
  <c r="I8" i="2"/>
  <c r="H8" i="2"/>
  <c r="I10" i="2"/>
  <c r="H10" i="2"/>
  <c r="I12" i="2"/>
  <c r="H12" i="2"/>
  <c r="I14" i="2"/>
  <c r="H14" i="2"/>
  <c r="I16" i="2"/>
  <c r="H16" i="2"/>
  <c r="I18" i="2"/>
  <c r="H18" i="2"/>
  <c r="I20" i="2"/>
  <c r="H20" i="2"/>
  <c r="I22" i="2"/>
  <c r="H22" i="2"/>
  <c r="I24" i="2"/>
  <c r="H24" i="2"/>
  <c r="I26" i="2"/>
  <c r="H26" i="2"/>
  <c r="I28" i="2"/>
  <c r="H28" i="2"/>
  <c r="I30" i="2"/>
  <c r="H30" i="2"/>
  <c r="I32" i="2"/>
  <c r="H32" i="2"/>
  <c r="I34" i="2"/>
  <c r="H34" i="2"/>
  <c r="I36" i="2"/>
  <c r="H36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9" i="3"/>
  <c r="I9" i="3"/>
  <c r="I3" i="2"/>
  <c r="H3" i="2"/>
  <c r="I5" i="2"/>
  <c r="H5" i="2"/>
  <c r="I7" i="2"/>
  <c r="H7" i="2"/>
  <c r="I9" i="2"/>
  <c r="H9" i="2"/>
  <c r="I11" i="2"/>
  <c r="H11" i="2"/>
  <c r="I13" i="2"/>
  <c r="H13" i="2"/>
  <c r="I15" i="2"/>
  <c r="H15" i="2"/>
  <c r="I17" i="2"/>
  <c r="H17" i="2"/>
  <c r="I19" i="2"/>
  <c r="H19" i="2"/>
  <c r="I21" i="2"/>
  <c r="H21" i="2"/>
  <c r="I23" i="2"/>
  <c r="H23" i="2"/>
  <c r="I25" i="2"/>
  <c r="H25" i="2"/>
  <c r="I27" i="2"/>
  <c r="H27" i="2"/>
  <c r="I29" i="2"/>
  <c r="H29" i="2"/>
  <c r="I31" i="2"/>
  <c r="H31" i="2"/>
  <c r="I33" i="2"/>
  <c r="H33" i="2"/>
  <c r="I35" i="2"/>
  <c r="H35" i="2"/>
  <c r="F38" i="3"/>
  <c r="I43" i="3"/>
  <c r="I44" i="3"/>
  <c r="I2" i="3"/>
  <c r="I3" i="3"/>
  <c r="I4" i="3"/>
  <c r="I5" i="3"/>
  <c r="I6" i="3"/>
  <c r="I7" i="3"/>
  <c r="J43" i="3"/>
  <c r="J44" i="3"/>
  <c r="J2" i="3"/>
  <c r="J3" i="3"/>
  <c r="J4" i="3"/>
  <c r="J5" i="3"/>
  <c r="J6" i="3"/>
  <c r="J7" i="3"/>
  <c r="I4" i="1" l="1"/>
  <c r="B5" i="1"/>
  <c r="H4" i="1"/>
  <c r="G4" i="1"/>
  <c r="J11" i="3"/>
  <c r="I11" i="3"/>
  <c r="H11" i="3"/>
  <c r="B12" i="3"/>
  <c r="K10" i="1"/>
  <c r="L9" i="1"/>
  <c r="I5" i="1" l="1"/>
  <c r="G5" i="1"/>
  <c r="B6" i="1"/>
  <c r="H5" i="1"/>
  <c r="K11" i="1"/>
  <c r="L10" i="1"/>
  <c r="I12" i="3"/>
  <c r="H12" i="3"/>
  <c r="B13" i="3"/>
  <c r="J12" i="3"/>
  <c r="B7" i="1" l="1"/>
  <c r="H6" i="1"/>
  <c r="G6" i="1"/>
  <c r="I6" i="1"/>
  <c r="H13" i="3"/>
  <c r="B14" i="3"/>
  <c r="J13" i="3"/>
  <c r="I13" i="3"/>
  <c r="K12" i="1"/>
  <c r="L11" i="1"/>
  <c r="K13" i="1" l="1"/>
  <c r="L12" i="1"/>
  <c r="B8" i="1"/>
  <c r="G7" i="1"/>
  <c r="H7" i="1"/>
  <c r="I7" i="1"/>
  <c r="H14" i="3"/>
  <c r="B15" i="3"/>
  <c r="I14" i="3"/>
  <c r="J14" i="3"/>
  <c r="H15" i="3" l="1"/>
  <c r="B16" i="3"/>
  <c r="J15" i="3"/>
  <c r="I15" i="3"/>
  <c r="B9" i="1"/>
  <c r="H8" i="1"/>
  <c r="I8" i="1"/>
  <c r="G8" i="1"/>
  <c r="K14" i="1"/>
  <c r="L14" i="1" s="1"/>
  <c r="L13" i="1"/>
  <c r="B10" i="1" l="1"/>
  <c r="I9" i="1"/>
  <c r="G9" i="1"/>
  <c r="H9" i="1"/>
  <c r="H16" i="3"/>
  <c r="B17" i="3"/>
  <c r="I16" i="3"/>
  <c r="J16" i="3"/>
  <c r="B11" i="1" l="1"/>
  <c r="H10" i="1"/>
  <c r="I10" i="1"/>
  <c r="G10" i="1"/>
  <c r="H17" i="3"/>
  <c r="B18" i="3"/>
  <c r="J17" i="3"/>
  <c r="I17" i="3"/>
  <c r="H18" i="3" l="1"/>
  <c r="I18" i="3"/>
  <c r="J18" i="3"/>
  <c r="B19" i="3"/>
  <c r="I11" i="1"/>
  <c r="H11" i="1"/>
  <c r="B12" i="1"/>
  <c r="G11" i="1"/>
  <c r="B20" i="3" l="1"/>
  <c r="J19" i="3"/>
  <c r="I19" i="3"/>
  <c r="H19" i="3"/>
  <c r="B13" i="1"/>
  <c r="H12" i="1"/>
  <c r="I12" i="1"/>
  <c r="G12" i="1"/>
  <c r="H13" i="1" l="1"/>
  <c r="B14" i="1"/>
  <c r="G13" i="1"/>
  <c r="I13" i="1"/>
  <c r="J20" i="3"/>
  <c r="I20" i="3"/>
  <c r="H20" i="3"/>
  <c r="B21" i="3"/>
  <c r="B15" i="1" l="1"/>
  <c r="H14" i="1"/>
  <c r="G14" i="1"/>
  <c r="I14" i="1"/>
  <c r="I21" i="3"/>
  <c r="H21" i="3"/>
  <c r="B22" i="3"/>
  <c r="J21" i="3"/>
  <c r="J22" i="3" l="1"/>
  <c r="I22" i="3"/>
  <c r="H22" i="3"/>
  <c r="B23" i="3"/>
  <c r="B16" i="1"/>
  <c r="G15" i="1"/>
  <c r="H15" i="1"/>
  <c r="I15" i="1"/>
  <c r="I23" i="3" l="1"/>
  <c r="H23" i="3"/>
  <c r="J23" i="3"/>
  <c r="B17" i="1"/>
  <c r="H16" i="1"/>
  <c r="G16" i="1"/>
  <c r="I16" i="1"/>
  <c r="H25" i="3" l="1"/>
  <c r="I25" i="3"/>
  <c r="J25" i="3"/>
  <c r="B18" i="1"/>
  <c r="I17" i="1"/>
  <c r="H17" i="1"/>
  <c r="G17" i="1"/>
  <c r="H26" i="3" l="1"/>
  <c r="J26" i="3"/>
  <c r="I26" i="3"/>
  <c r="B19" i="1"/>
  <c r="G18" i="1"/>
  <c r="I18" i="1"/>
  <c r="H18" i="1"/>
  <c r="H27" i="3" l="1"/>
  <c r="I27" i="3"/>
  <c r="J27" i="3"/>
  <c r="B20" i="1"/>
  <c r="G19" i="1"/>
  <c r="I19" i="1"/>
  <c r="H19" i="1"/>
  <c r="H28" i="3" l="1"/>
  <c r="J28" i="3"/>
  <c r="I28" i="3"/>
  <c r="B21" i="1"/>
  <c r="H20" i="1"/>
  <c r="G20" i="1"/>
  <c r="I20" i="1"/>
  <c r="H29" i="3" l="1"/>
  <c r="I29" i="3"/>
  <c r="J29" i="3"/>
  <c r="B22" i="1"/>
  <c r="I21" i="1"/>
  <c r="H21" i="1"/>
  <c r="G21" i="1"/>
  <c r="H30" i="3" l="1"/>
  <c r="J30" i="3"/>
  <c r="I30" i="3"/>
  <c r="B23" i="1"/>
  <c r="I22" i="1"/>
  <c r="G22" i="1"/>
  <c r="H22" i="1"/>
  <c r="H31" i="3" l="1"/>
  <c r="I31" i="3"/>
  <c r="J31" i="3"/>
  <c r="B24" i="1"/>
  <c r="G23" i="1"/>
  <c r="I23" i="1"/>
  <c r="H23" i="1"/>
  <c r="H32" i="3" l="1"/>
  <c r="J32" i="3"/>
  <c r="I32" i="3"/>
  <c r="B25" i="1"/>
  <c r="H24" i="1"/>
  <c r="I24" i="1"/>
  <c r="G24" i="1"/>
  <c r="H33" i="3" l="1"/>
  <c r="I33" i="3"/>
  <c r="J33" i="3"/>
  <c r="B26" i="1"/>
  <c r="I25" i="1"/>
  <c r="H25" i="1"/>
  <c r="G25" i="1"/>
  <c r="B27" i="1" l="1"/>
  <c r="I26" i="1"/>
  <c r="G26" i="1"/>
  <c r="H26" i="1"/>
  <c r="H34" i="3"/>
  <c r="J34" i="3"/>
  <c r="I34" i="3"/>
  <c r="J35" i="3" l="1"/>
  <c r="I35" i="3"/>
  <c r="H35" i="3"/>
  <c r="B28" i="1"/>
  <c r="I27" i="1"/>
  <c r="H27" i="1"/>
  <c r="G27" i="1"/>
  <c r="B29" i="1" l="1"/>
  <c r="I28" i="1"/>
  <c r="G28" i="1"/>
  <c r="H28" i="1"/>
  <c r="J36" i="3"/>
  <c r="I36" i="3"/>
  <c r="H36" i="3"/>
  <c r="J37" i="3" l="1"/>
  <c r="I37" i="3"/>
  <c r="H37" i="3"/>
  <c r="B30" i="1"/>
  <c r="I29" i="1"/>
  <c r="H29" i="1"/>
  <c r="G29" i="1"/>
  <c r="B31" i="1" l="1"/>
  <c r="I30" i="1"/>
  <c r="G30" i="1"/>
  <c r="H30" i="1"/>
  <c r="I38" i="3"/>
  <c r="H38" i="3"/>
  <c r="J38" i="3"/>
  <c r="H39" i="3" l="1"/>
  <c r="J39" i="3"/>
  <c r="I39" i="3"/>
  <c r="B32" i="1"/>
  <c r="I31" i="1"/>
  <c r="H31" i="1"/>
  <c r="G31" i="1"/>
  <c r="I41" i="3" l="1"/>
  <c r="H41" i="3"/>
  <c r="J41" i="3"/>
  <c r="J40" i="3"/>
  <c r="I40" i="3"/>
  <c r="H40" i="3"/>
  <c r="B33" i="1"/>
  <c r="I32" i="1"/>
  <c r="H32" i="1"/>
  <c r="G32" i="1"/>
  <c r="H42" i="3" l="1"/>
  <c r="J42" i="3"/>
  <c r="I42" i="3"/>
  <c r="B34" i="1"/>
  <c r="I33" i="1"/>
  <c r="H33" i="1"/>
  <c r="G33" i="1"/>
  <c r="B35" i="1" l="1"/>
  <c r="I34" i="1"/>
  <c r="G34" i="1"/>
  <c r="H34" i="1"/>
  <c r="B36" i="1" l="1"/>
  <c r="I35" i="1"/>
  <c r="H35" i="1"/>
  <c r="G35" i="1"/>
  <c r="B37" i="1" l="1"/>
  <c r="I36" i="1"/>
  <c r="G36" i="1"/>
  <c r="H36" i="1"/>
  <c r="B38" i="1" l="1"/>
  <c r="I37" i="1"/>
  <c r="H37" i="1"/>
  <c r="G37" i="1"/>
  <c r="B39" i="1" l="1"/>
  <c r="I38" i="1"/>
  <c r="H38" i="1"/>
  <c r="G38" i="1"/>
  <c r="B40" i="1" l="1"/>
  <c r="I39" i="1"/>
  <c r="H39" i="1"/>
  <c r="G39" i="1"/>
  <c r="B41" i="1" l="1"/>
  <c r="I40" i="1"/>
  <c r="G40" i="1"/>
  <c r="H40" i="1"/>
  <c r="B42" i="1" l="1"/>
  <c r="I41" i="1"/>
  <c r="H41" i="1"/>
  <c r="G41" i="1"/>
  <c r="G42" i="1" l="1"/>
  <c r="B43" i="1"/>
  <c r="I42" i="1"/>
  <c r="H42" i="1"/>
  <c r="G43" i="1" l="1"/>
  <c r="B44" i="1"/>
  <c r="I43" i="1"/>
  <c r="H43" i="1"/>
  <c r="G44" i="1" l="1"/>
  <c r="B45" i="1"/>
  <c r="I44" i="1"/>
  <c r="H44" i="1"/>
  <c r="G45" i="1" l="1"/>
  <c r="B46" i="1"/>
  <c r="I45" i="1"/>
  <c r="H45" i="1"/>
  <c r="G46" i="1" l="1"/>
  <c r="H46" i="1"/>
  <c r="B47" i="1"/>
  <c r="I46" i="1"/>
  <c r="G47" i="1" l="1"/>
  <c r="I47" i="1"/>
  <c r="H47" i="1"/>
  <c r="B48" i="1"/>
  <c r="G48" i="1" l="1"/>
  <c r="B49" i="1"/>
  <c r="I48" i="1"/>
  <c r="H48" i="1"/>
  <c r="G49" i="1" l="1"/>
  <c r="B50" i="1"/>
  <c r="I49" i="1"/>
  <c r="H49" i="1"/>
  <c r="G50" i="1" l="1"/>
  <c r="B51" i="1"/>
  <c r="I50" i="1"/>
  <c r="H50" i="1"/>
  <c r="G51" i="1" l="1"/>
  <c r="B52" i="1"/>
  <c r="I51" i="1"/>
  <c r="H51" i="1"/>
  <c r="G52" i="1" l="1"/>
  <c r="B53" i="1"/>
  <c r="I52" i="1"/>
  <c r="H52" i="1"/>
  <c r="G53" i="1" l="1"/>
  <c r="B54" i="1"/>
  <c r="I53" i="1"/>
  <c r="H53" i="1"/>
  <c r="G54" i="1" l="1"/>
  <c r="B55" i="1"/>
  <c r="I54" i="1"/>
  <c r="H54" i="1"/>
  <c r="G55" i="1" l="1"/>
  <c r="B56" i="1"/>
  <c r="I55" i="1"/>
  <c r="H55" i="1"/>
  <c r="G56" i="1" l="1"/>
  <c r="I56" i="1"/>
  <c r="H56" i="1"/>
</calcChain>
</file>

<file path=xl/sharedStrings.xml><?xml version="1.0" encoding="utf-8"?>
<sst xmlns="http://schemas.openxmlformats.org/spreadsheetml/2006/main" count="510" uniqueCount="225">
  <si>
    <t>_DimNo</t>
  </si>
  <si>
    <t>_DimFam</t>
  </si>
  <si>
    <t>_Dimension</t>
  </si>
  <si>
    <t>_DimensionLabel</t>
  </si>
  <si>
    <t>_DimFav</t>
  </si>
  <si>
    <t>Calc Dimension</t>
  </si>
  <si>
    <t>Conditional</t>
  </si>
  <si>
    <t>Label</t>
  </si>
  <si>
    <t>Resort</t>
  </si>
  <si>
    <t>Resort.Grupo</t>
  </si>
  <si>
    <t>Grupo</t>
  </si>
  <si>
    <t>Resort.Ciudad</t>
  </si>
  <si>
    <t>Ciudad</t>
  </si>
  <si>
    <t>Fecha CuartoNoche</t>
  </si>
  <si>
    <t>Noches.Año</t>
  </si>
  <si>
    <t>Año</t>
  </si>
  <si>
    <t>Noches.</t>
  </si>
  <si>
    <t>Noches.Mes</t>
  </si>
  <si>
    <t>Mes</t>
  </si>
  <si>
    <t>Noches.MesNom</t>
  </si>
  <si>
    <t>Mes y Año</t>
  </si>
  <si>
    <t>Noches.Trimestre</t>
  </si>
  <si>
    <t>Trimestre</t>
  </si>
  <si>
    <t>Noches.TrimestreNom</t>
  </si>
  <si>
    <t>Trim. Y Año Noche</t>
  </si>
  <si>
    <t>Noches.Semana</t>
  </si>
  <si>
    <t>Semana</t>
  </si>
  <si>
    <t>Noches.SemanaNom</t>
  </si>
  <si>
    <t>Semana y Año</t>
  </si>
  <si>
    <t>Noches.DiaDeSemana</t>
  </si>
  <si>
    <t>Noche de la semana</t>
  </si>
  <si>
    <t>Noches.Día de la semana</t>
  </si>
  <si>
    <t>Noches.Dia</t>
  </si>
  <si>
    <t>Día</t>
  </si>
  <si>
    <t>Noches.Fecha</t>
  </si>
  <si>
    <t>Fecha</t>
  </si>
  <si>
    <t>Reservación.Año</t>
  </si>
  <si>
    <t>Fecha Reservación</t>
  </si>
  <si>
    <t>Reservación.Mes</t>
  </si>
  <si>
    <t>Reservación.MesNom</t>
  </si>
  <si>
    <t>Reservación.Trimestre</t>
  </si>
  <si>
    <t>Reservación.TrimestreNom</t>
  </si>
  <si>
    <t>Trim. Y Año Rsrv</t>
  </si>
  <si>
    <t>Reservación.Semana</t>
  </si>
  <si>
    <t>Reservación.SemanaNom</t>
  </si>
  <si>
    <t>Reservación.Día de la semana</t>
  </si>
  <si>
    <t>Reservación.DiaDeSemana</t>
  </si>
  <si>
    <t>Día de la semana Rsrv</t>
  </si>
  <si>
    <t>Reservación.Fecha</t>
  </si>
  <si>
    <t>Reservación.Dia</t>
  </si>
  <si>
    <t>Plan y tarifa</t>
  </si>
  <si>
    <t>Plan</t>
  </si>
  <si>
    <t>Tarifa.Código</t>
  </si>
  <si>
    <t>Tarifa</t>
  </si>
  <si>
    <t>CódigoPlantilla</t>
  </si>
  <si>
    <t>Plantilla</t>
  </si>
  <si>
    <t>MayorHO</t>
  </si>
  <si>
    <t>Segmento Mayor</t>
  </si>
  <si>
    <t>SegmentoHO</t>
  </si>
  <si>
    <t>Segmento Hotelero</t>
  </si>
  <si>
    <t>Agencia</t>
  </si>
  <si>
    <t>CategoríaAgencia</t>
  </si>
  <si>
    <t>Categoría</t>
  </si>
  <si>
    <t>Habitación</t>
  </si>
  <si>
    <t>TipoDeHabitación</t>
  </si>
  <si>
    <t>Tipo de Habitación Split</t>
  </si>
  <si>
    <t>TipoDeHabitaciónReal</t>
  </si>
  <si>
    <t>T/H Dormida</t>
  </si>
  <si>
    <t>TipoHabitacionRsv</t>
  </si>
  <si>
    <t>T/H Reservada</t>
  </si>
  <si>
    <t>NumHabitación</t>
  </si>
  <si>
    <t>No. Cuarto</t>
  </si>
  <si>
    <t>[Edificio de habitación]</t>
  </si>
  <si>
    <t>Edificio</t>
  </si>
  <si>
    <t>[Piso de habitación]</t>
  </si>
  <si>
    <t>Piso</t>
  </si>
  <si>
    <t>Huesped</t>
  </si>
  <si>
    <t>Huespedes.País</t>
  </si>
  <si>
    <t>País</t>
  </si>
  <si>
    <t>Huespedes.Estado</t>
  </si>
  <si>
    <t>Estado</t>
  </si>
  <si>
    <t>Huespedes.ciudad</t>
  </si>
  <si>
    <t>Huespedes.codigopostal</t>
  </si>
  <si>
    <t>CP</t>
  </si>
  <si>
    <t>Huespedes.idvip</t>
  </si>
  <si>
    <t>VIP</t>
  </si>
  <si>
    <t>Huespedes.titulo</t>
  </si>
  <si>
    <t>Título</t>
  </si>
  <si>
    <t>Huespedes.puesto</t>
  </si>
  <si>
    <t>Puesto</t>
  </si>
  <si>
    <t>Huespedes.GrupoEdad</t>
  </si>
  <si>
    <t>Grupo de Edad</t>
  </si>
  <si>
    <t>Huespedes.Edad</t>
  </si>
  <si>
    <t>Edad</t>
  </si>
  <si>
    <t>Huespedes.Individuo</t>
  </si>
  <si>
    <t>Individuo</t>
  </si>
  <si>
    <t>Reservación</t>
  </si>
  <si>
    <t>idreservacion</t>
  </si>
  <si>
    <t>No. Reservación</t>
  </si>
  <si>
    <t>Reservaciones.numconfirmacion</t>
  </si>
  <si>
    <t>No. Confirmación</t>
  </si>
  <si>
    <t>NumNochesReservadas</t>
  </si>
  <si>
    <t>Noches Reservadas</t>
  </si>
  <si>
    <t>Reservaciones.llegada</t>
  </si>
  <si>
    <t>Fecha Llegada</t>
  </si>
  <si>
    <t>Reservaciones.salida</t>
  </si>
  <si>
    <t>Fecha Salida</t>
  </si>
  <si>
    <t>Cortesia</t>
  </si>
  <si>
    <t>Cortesía</t>
  </si>
  <si>
    <t>Compañía</t>
  </si>
  <si>
    <t>[Status Reservación]</t>
  </si>
  <si>
    <t>Estatus</t>
  </si>
  <si>
    <t>_SetNo</t>
  </si>
  <si>
    <t>_SetFam</t>
  </si>
  <si>
    <t>_SetSubFam</t>
  </si>
  <si>
    <t>_Set</t>
  </si>
  <si>
    <t>_SetExpression</t>
  </si>
  <si>
    <t xml:space="preserve"> </t>
  </si>
  <si>
    <t>Condition</t>
  </si>
  <si>
    <t>Definition</t>
  </si>
  <si>
    <t>Día actual</t>
  </si>
  <si>
    <t>Día anterior</t>
  </si>
  <si>
    <t>Día Año anterior</t>
  </si>
  <si>
    <t>Semana en curso</t>
  </si>
  <si>
    <t>Semana pasada</t>
  </si>
  <si>
    <t>Semana Año anterior</t>
  </si>
  <si>
    <t>En Curso</t>
  </si>
  <si>
    <t>Mes Pasado</t>
  </si>
  <si>
    <t>Mes Año Anterior</t>
  </si>
  <si>
    <t>Acum. Trimestre</t>
  </si>
  <si>
    <t>Trimestre pasado</t>
  </si>
  <si>
    <t>Trim. Año Anterior</t>
  </si>
  <si>
    <t>Acumulado</t>
  </si>
  <si>
    <t>Acum. Año anterior</t>
  </si>
  <si>
    <t>_ExprNo</t>
  </si>
  <si>
    <t>_ExprFam</t>
  </si>
  <si>
    <t>_ExprSubFam</t>
  </si>
  <si>
    <t>_Expresion</t>
  </si>
  <si>
    <t>_ExprForm</t>
  </si>
  <si>
    <t>_ExpFav</t>
  </si>
  <si>
    <t>Noches</t>
  </si>
  <si>
    <t>SUM( {&lt; _ConjuntoDeDatos = { $(vDatosPasado),$(vDatosFuturo) }, IdStatusReservacion={1,2,3,4} &gt;} #Noches)</t>
  </si>
  <si>
    <t>Noches (todos los status)</t>
  </si>
  <si>
    <t>SUM( {&lt; _ConjuntoDeDatos = { $(vDatosPasado),$(vDatosFuturo) } &gt;} #Noches)</t>
  </si>
  <si>
    <t>Noches canceladas</t>
  </si>
  <si>
    <t>SUM( {&lt; _ConjuntoDeDatos = { $(vDatosPasado),$(vDatosFuturo) }, IdStatusReservacion={5} &gt;} #Noches)</t>
  </si>
  <si>
    <t>Noches Ppto</t>
  </si>
  <si>
    <t>SUM( {&lt;_ConjuntoDeDatos = { $(vDatosPresupuesto)}, Reservación.Fecha= &gt;} #Noches)</t>
  </si>
  <si>
    <t>Tarifa Promedio</t>
  </si>
  <si>
    <t>Tarifa Promedio Ppto</t>
  </si>
  <si>
    <t>Tarifa Mínima</t>
  </si>
  <si>
    <t>Ingreso</t>
  </si>
  <si>
    <t>SUM( {&lt; _ConjuntoDeDatos = {$(vDatosPasado),$(vDatosFuturo)}, IdStatusReservacion={1,2,3,4} &gt;} #Montos_$(vOpMoneda) )</t>
  </si>
  <si>
    <t>Ingreso (todos los status)</t>
  </si>
  <si>
    <t>SUM( {&lt; _ConjuntoDeDatos = {$(vDatosPasado),$(vDatosFuturo)} &gt;} #Montos_$(vOpMoneda) )</t>
  </si>
  <si>
    <t>Ingreso cancelado</t>
  </si>
  <si>
    <t>SUM( {&lt; _ConjuntoDeDatos = {$(vDatosPasado),$(vDatosFuturo)}, IdStatusReservacion={5} &gt;} #Montos_$(vOpMoneda) )</t>
  </si>
  <si>
    <t>Ingreso Ppto</t>
  </si>
  <si>
    <t>SUM( {&lt; _ConjuntoDeDatos = {$(vDatosPresupuesto)}, Reservación.Fecha= &gt;} #Montos_$(vOpMoneda))</t>
  </si>
  <si>
    <t>Disponibilidad</t>
  </si>
  <si>
    <t>CuartosNoches Disponibles</t>
  </si>
  <si>
    <t>Inventario</t>
  </si>
  <si>
    <t>Presupuesto</t>
  </si>
  <si>
    <t>Personas</t>
  </si>
  <si>
    <t>Totales</t>
  </si>
  <si>
    <t>Adultos</t>
  </si>
  <si>
    <t>sum( {&lt;_ConjuntoDeDatos = { $(vDatosPasado),$(vDatosFuturo) }, IdStatusReservacion={1,2,3,4} &gt;} #Adultos)</t>
  </si>
  <si>
    <t>Niños</t>
  </si>
  <si>
    <t>sum( {&lt;_ConjuntoDeDatos = { $(vDatosPasado),$(vDatosFuturo) }, IdStatusReservacion={1,2,3,4} &gt;} #Niños)</t>
  </si>
  <si>
    <t>Infantes</t>
  </si>
  <si>
    <t>sum( {&lt;_ConjuntoDeDatos = { $(vDatosPasado),$(vDatosFuturo) }, IdStatusReservacion={1,2,3,4} &gt;} #Infantes)</t>
  </si>
  <si>
    <t>Reservaciones</t>
  </si>
  <si>
    <t>Reservaciones Hechas</t>
  </si>
  <si>
    <t>COUNT( DISTINCT {&lt; _ConjuntoDeDatos = { $(vDatosPasado),$(vDatosFuturo) }, IdStatusReservacion={1,2,3,4} &gt;} idreservacion)</t>
  </si>
  <si>
    <t>Reservaciones Canceladas</t>
  </si>
  <si>
    <t>COUNT( DISTINCT {&lt; _ConjuntoDeDatos = { $(vDatosPasado),$(vDatosFuturo) }, IdStatusReservacion={5} &gt;} idreservacion)</t>
  </si>
  <si>
    <t>Reservaciones Activas</t>
  </si>
  <si>
    <t>COUNT( DISTINCT {&lt; _ConjuntoDeDatos = { $(vDatosPasado),$(vDatosFuturo) }, IdStatusReservacion={1} &gt;} idreservacion)</t>
  </si>
  <si>
    <t>Reservaciones Activas No Garantizadas</t>
  </si>
  <si>
    <t>COUNT( DISTINCT {&lt; _ConjuntoDeDatos = { $(vDatosPasado),$(vDatosFuturo) }, IdStatusReservacion={2} &gt;} idreservacion)</t>
  </si>
  <si>
    <t>Reservaciones IN</t>
  </si>
  <si>
    <t>COUNT( DISTINCT {&lt; _ConjuntoDeDatos = { $(vDatosPasado),$(vDatosFuturo) }, IdStatusReservacion={3} &gt;} idreservacion)</t>
  </si>
  <si>
    <t>Reservaciones Out</t>
  </si>
  <si>
    <t>COUNT( DISTINCT {&lt; _ConjuntoDeDatos = { $(vDatosPasado),$(vDatosFuturo) }, IdStatusReservacion={4} &gt;} idreservacion)</t>
  </si>
  <si>
    <t>Otros indicadores</t>
  </si>
  <si>
    <t>Tasa Cancelación</t>
  </si>
  <si>
    <t>Lead time</t>
  </si>
  <si>
    <t>AVG( {&lt; _ConjuntoDeDatos = { $(vDatosPasado),$(vDatosFuturo) } &gt;} Reservación.LeadTime)</t>
  </si>
  <si>
    <t>Ocupación</t>
  </si>
  <si>
    <t>Cumplimiento Noches</t>
  </si>
  <si>
    <t>Cumplimiento Ingreso</t>
  </si>
  <si>
    <t>Cumplimiento ADR</t>
  </si>
  <si>
    <t>Personas por Hab</t>
  </si>
  <si>
    <t>(sum( {&lt;_ConjuntoDeDatos = { $(vDatosPasado),$(vDatosFuturo) } &gt;} #Adultos)+sum( {&lt;_ConjuntoDeDatos = { $(vDatosPasado),$(vDatosFuturo) } &gt;} #Niños))/SUM( {&lt; _ConjuntoDeDatos = { $(vDatosPasado),$(vDatosFuturo) }, IdStatusReservacion={1,2,3,4} &gt;} #Noches)</t>
  </si>
  <si>
    <t>Conditional:</t>
  </si>
  <si>
    <t>=SubStringCount(Concat(_ExprNo, '|'),01)</t>
  </si>
  <si>
    <t>420, 213</t>
  </si>
  <si>
    <t>Label:</t>
  </si>
  <si>
    <t>=Only({1&lt;_ExprNo={01}&gt;} _Expresion)</t>
  </si>
  <si>
    <t>1158, 813</t>
  </si>
  <si>
    <t>Definition:</t>
  </si>
  <si>
    <t>=$(=Only({1&lt;_ExprNo={01}&gt;} _ExprForm))</t>
  </si>
  <si>
    <t>457, 214</t>
  </si>
  <si>
    <t>vDatosBloqueosHabitaciones</t>
  </si>
  <si>
    <t>vDatosBloqueos</t>
  </si>
  <si>
    <t>vDatosFuturo</t>
  </si>
  <si>
    <t>vDatosPasado</t>
  </si>
  <si>
    <t>vDatosPresupuesto</t>
  </si>
  <si>
    <t>vDatosInventario</t>
  </si>
  <si>
    <t>vDatosFotoProduccion</t>
  </si>
  <si>
    <t>SUM( {&lt; _ConjuntoDeDatos = { $(vDatosInventario)}, [Status Reservación]=, IdStatusReservacion=, Reservación.Fecha=, Agencia=, Plan=, NacInt=, SegmentoHO= &gt;} #Noches)</t>
  </si>
  <si>
    <t>Ingreso AyB</t>
  </si>
  <si>
    <t>SUM( {&lt; _ConjuntoDeDatos = {$(vDatosPasado),$(vDatosFuturo)}, IdStatusReservacion={1,2,3,4} &gt;} #MontosAI_$(vOpMoneda) )</t>
  </si>
  <si>
    <t>SubSegmentoHO</t>
  </si>
  <si>
    <t>Agrupador</t>
  </si>
  <si>
    <t>Segmentación</t>
  </si>
  <si>
    <t>Noches Transferidas</t>
  </si>
  <si>
    <t>Noches Compactadas</t>
  </si>
  <si>
    <t>SUM( {&lt; _ConjuntoDeDatos = { $(vDatosPasado),$(vDatosFuturo) }, IdStatusReservacion={9} &gt;} #Noches)</t>
  </si>
  <si>
    <t>SUM( {&lt; _ConjuntoDeDatos = { $(vDatosPasado),$(vDatosFuturo) }, IdStatusReservacion={10} &gt;} #Noches)</t>
  </si>
  <si>
    <t>Ingresos Transferidas</t>
  </si>
  <si>
    <t>Ingresos Compactadas</t>
  </si>
  <si>
    <t>SUM( {&lt; _ConjuntoDeDatos = { $(vDatosPasado),$(vDatosFuturo) }, IdStatusReservacion={9} &gt;} #Montos_$(vOpMoneda) )</t>
  </si>
  <si>
    <t>SUM( {&lt; _ConjuntoDeDatos = { $(vDatosPasado),$(vDatosFuturo) }, IdStatusReservacion={10} &gt;} #Montos_$(vOpMoneda) )</t>
  </si>
  <si>
    <t>SUM( {&lt;_ConjuntoDeDatos = { $(vDatosPresupuesto)}, Reservación.Fecha= &gt;} #PptoAyB)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</si>
</sst>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m/d/yyyy"/>
    <numFmt numFmtId="166" formatCode="[$-F400]h:mm:ss\ AM/PM"/>
  </numFmts>
  <fonts count="10" x14ac:knownFonts="1">
    <font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7"/>
      <color rgb="FF000000"/>
      <name val="Calibri"/>
      <family val="2"/>
      <charset val="1"/>
    </font>
    <font>
      <sz val="11"/>
      <color rgb="FF000000"/>
      <name val="Century"/>
      <family val="1"/>
      <charset val="1"/>
    </font>
    <font>
      <i/>
      <sz val="11"/>
      <color rgb="FFA6A6A6"/>
      <name val="Calibri"/>
      <family val="2"/>
      <charset val="1"/>
    </font>
    <font>
      <sz val="11"/>
      <color rgb="FF000000"/>
      <name val="Century"/>
      <family val="1"/>
    </font>
    <font>
      <sz val="7"/>
      <color rgb="FF000000"/>
      <name val="Calibri"/>
      <family val="2"/>
    </font>
    <font>
      <sz val="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Alignment="1"/>
    <xf numFmtId="0" fontId="2" fillId="0" borderId="0" xfId="0" applyFont="1" applyAlignment="1"/>
    <xf numFmtId="164" fontId="0" fillId="0" borderId="0" xfId="0" applyNumberFormat="1" applyFont="1"/>
    <xf numFmtId="0" fontId="0" fillId="0" borderId="0" xfId="0" applyFont="1" applyAlignme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2" displayName="Table2" ref="B1:I57" totalsRowShown="0">
  <autoFilter ref="B1:I57"/>
  <tableColumns count="8">
    <tableColumn id="1" name="_DimNo"/>
    <tableColumn id="2" name="_DimFam"/>
    <tableColumn id="3" name="_Dimension"/>
    <tableColumn id="4" name="_DimensionLabel"/>
    <tableColumn id="5" name="_DimFav"/>
    <tableColumn id="6" name="Calc Dimension"/>
    <tableColumn id="7" name="Conditional"/>
    <tableColumn id="8" name="Lab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4" displayName="Table14" ref="B1:J36" totalsRowShown="0">
  <autoFilter ref="B1:J36"/>
  <tableColumns count="9">
    <tableColumn id="1" name="_SetNo"/>
    <tableColumn id="2" name="_SetFam"/>
    <tableColumn id="3" name="_SetSubFam"/>
    <tableColumn id="4" name="_Set"/>
    <tableColumn id="5" name="_SetExpression"/>
    <tableColumn id="6" name=" "/>
    <tableColumn id="7" name="Condition"/>
    <tableColumn id="8" name="Label"/>
    <tableColumn id="9" name="Defini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J46" totalsRowShown="0">
  <autoFilter ref="B1:J46"/>
  <sortState ref="B2:J43">
    <sortCondition ref="I1:I43"/>
  </sortState>
  <tableColumns count="9">
    <tableColumn id="1" name="_ExprNo"/>
    <tableColumn id="2" name="_ExprFam"/>
    <tableColumn id="3" name="_ExprSubFam"/>
    <tableColumn id="4" name="_Expresion"/>
    <tableColumn id="5" name="_ExprForm"/>
    <tableColumn id="6" name="_ExpFav"/>
    <tableColumn id="7" name="Condition"/>
    <tableColumn id="8" name="Label"/>
    <tableColumn id="9" name="Defini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Normal="100" workbookViewId="0">
      <selection activeCell="D18" sqref="D18"/>
    </sheetView>
  </sheetViews>
  <sheetFormatPr baseColWidth="10" defaultColWidth="9.109375" defaultRowHeight="14.4" x14ac:dyDescent="0.3"/>
  <cols>
    <col min="1" max="1" width="3.6640625" customWidth="1"/>
    <col min="2" max="2" width="10.33203125" customWidth="1"/>
    <col min="3" max="3" width="19.33203125" customWidth="1"/>
    <col min="4" max="4" width="34" customWidth="1"/>
    <col min="5" max="5" width="32" customWidth="1"/>
    <col min="6" max="6" width="13.5546875" customWidth="1"/>
    <col min="7" max="7" width="37.6640625" customWidth="1"/>
    <col min="8" max="8" width="28.44140625" style="1" customWidth="1"/>
    <col min="9" max="9" width="28" style="1" customWidth="1"/>
    <col min="10" max="10" width="40.6640625" style="1" customWidth="1"/>
    <col min="11" max="11" width="45" customWidth="1"/>
    <col min="12" max="1025" width="9.109375" customWidth="1"/>
  </cols>
  <sheetData>
    <row r="1" spans="1:1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</row>
    <row r="2" spans="1:16" x14ac:dyDescent="0.3">
      <c r="A2" s="2"/>
      <c r="B2" s="4">
        <v>1</v>
      </c>
      <c r="C2" t="s">
        <v>8</v>
      </c>
      <c r="D2" s="5" t="s">
        <v>8</v>
      </c>
      <c r="E2" t="s">
        <v>8</v>
      </c>
      <c r="G2" s="1" t="str">
        <f t="shared" ref="G2:G33" si="0">IF($B2="","",  CONCATENATE("=$(=Only({1&lt;_DimNo={",IF($B2&lt;10,"0",""),$B2,"}&gt;} _Dimension)) //",D2) )</f>
        <v>=$(=Only({1&lt;_DimNo={01}&gt;} _Dimension)) //Resort</v>
      </c>
      <c r="H2" s="1" t="str">
        <f t="shared" ref="H2:H33" si="1">IF($B2="","",  CONCATENATE("=SubStringCount(Concat(_DimNo, '|'),",IF(B2&lt;10,"0",""),B2,")"))</f>
        <v>=SubStringCount(Concat(_DimNo, '|'),01)</v>
      </c>
      <c r="I2" s="1" t="str">
        <f t="shared" ref="I2:I33" si="2">IF($B2="","",  CONCATENATE("=Only({1&lt;_DimNo={",IF($B2&lt;10,"0",""),$B2,"}&gt;} _DimensionLabel) //",E2))</f>
        <v>=Only({1&lt;_DimNo={01}&gt;} _DimensionLabel) //Resort</v>
      </c>
    </row>
    <row r="3" spans="1:16" x14ac:dyDescent="0.3">
      <c r="A3" s="2"/>
      <c r="B3" s="4">
        <f t="shared" ref="B3:B34" si="3">IF(D3="","",B2+1)</f>
        <v>2</v>
      </c>
      <c r="C3" t="s">
        <v>8</v>
      </c>
      <c r="D3" s="5" t="s">
        <v>9</v>
      </c>
      <c r="E3" t="s">
        <v>10</v>
      </c>
      <c r="G3" s="1" t="str">
        <f t="shared" si="0"/>
        <v>=$(=Only({1&lt;_DimNo={02}&gt;} _Dimension)) //Resort.Grupo</v>
      </c>
      <c r="H3" s="1" t="str">
        <f t="shared" si="1"/>
        <v>=SubStringCount(Concat(_DimNo, '|'),02)</v>
      </c>
      <c r="I3" s="1" t="str">
        <f t="shared" si="2"/>
        <v>=Only({1&lt;_DimNo={02}&gt;} _DimensionLabel) //Grupo</v>
      </c>
    </row>
    <row r="4" spans="1:16" x14ac:dyDescent="0.3">
      <c r="A4" s="2"/>
      <c r="B4" s="4">
        <f t="shared" si="3"/>
        <v>3</v>
      </c>
      <c r="C4" t="s">
        <v>8</v>
      </c>
      <c r="D4" s="5" t="s">
        <v>11</v>
      </c>
      <c r="E4" t="s">
        <v>12</v>
      </c>
      <c r="G4" s="1" t="str">
        <f t="shared" si="0"/>
        <v>=$(=Only({1&lt;_DimNo={03}&gt;} _Dimension)) //Resort.Ciudad</v>
      </c>
      <c r="H4" s="1" t="str">
        <f t="shared" si="1"/>
        <v>=SubStringCount(Concat(_DimNo, '|'),03)</v>
      </c>
      <c r="I4" s="1" t="str">
        <f t="shared" si="2"/>
        <v>=Only({1&lt;_DimNo={03}&gt;} _DimensionLabel) //Ciudad</v>
      </c>
    </row>
    <row r="5" spans="1:16" x14ac:dyDescent="0.3">
      <c r="B5" s="4">
        <f t="shared" si="3"/>
        <v>4</v>
      </c>
      <c r="C5" t="s">
        <v>13</v>
      </c>
      <c r="D5" s="5" t="s">
        <v>14</v>
      </c>
      <c r="E5" t="s">
        <v>15</v>
      </c>
      <c r="G5" s="1" t="str">
        <f t="shared" si="0"/>
        <v>=$(=Only({1&lt;_DimNo={04}&gt;} _Dimension)) //Noches.Año</v>
      </c>
      <c r="H5" s="1" t="str">
        <f t="shared" si="1"/>
        <v>=SubStringCount(Concat(_DimNo, '|'),04)</v>
      </c>
      <c r="I5" s="1" t="str">
        <f t="shared" si="2"/>
        <v>=Only({1&lt;_DimNo={04}&gt;} _DimensionLabel) //Año</v>
      </c>
      <c r="K5" t="s">
        <v>16</v>
      </c>
      <c r="L5" t="str">
        <f>CONCATENATE(K5,Table2[[#This Row],[_Dimension]])</f>
        <v>Noches.Noches.Año</v>
      </c>
      <c r="P5" t="s">
        <v>14</v>
      </c>
    </row>
    <row r="6" spans="1:16" x14ac:dyDescent="0.3">
      <c r="B6" s="4">
        <f t="shared" si="3"/>
        <v>5</v>
      </c>
      <c r="C6" t="s">
        <v>13</v>
      </c>
      <c r="D6" s="5" t="s">
        <v>17</v>
      </c>
      <c r="E6" t="s">
        <v>18</v>
      </c>
      <c r="G6" s="1" t="str">
        <f t="shared" si="0"/>
        <v>=$(=Only({1&lt;_DimNo={05}&gt;} _Dimension)) //Noches.Mes</v>
      </c>
      <c r="H6" s="1" t="str">
        <f t="shared" si="1"/>
        <v>=SubStringCount(Concat(_DimNo, '|'),05)</v>
      </c>
      <c r="I6" s="1" t="str">
        <f t="shared" si="2"/>
        <v>=Only({1&lt;_DimNo={05}&gt;} _DimensionLabel) //Mes</v>
      </c>
      <c r="K6" t="str">
        <f t="shared" ref="K6:K14" si="4">K5</f>
        <v>Noches.</v>
      </c>
      <c r="L6" t="str">
        <f>CONCATENATE(K6,Table2[[#This Row],[_Dimension]])</f>
        <v>Noches.Noches.Mes</v>
      </c>
      <c r="P6" t="s">
        <v>17</v>
      </c>
    </row>
    <row r="7" spans="1:16" x14ac:dyDescent="0.3">
      <c r="B7" s="4">
        <f t="shared" si="3"/>
        <v>6</v>
      </c>
      <c r="C7" t="s">
        <v>13</v>
      </c>
      <c r="D7" s="5" t="s">
        <v>19</v>
      </c>
      <c r="E7" t="s">
        <v>20</v>
      </c>
      <c r="G7" s="1" t="str">
        <f t="shared" si="0"/>
        <v>=$(=Only({1&lt;_DimNo={06}&gt;} _Dimension)) //Noches.MesNom</v>
      </c>
      <c r="H7" s="1" t="str">
        <f t="shared" si="1"/>
        <v>=SubStringCount(Concat(_DimNo, '|'),06)</v>
      </c>
      <c r="I7" s="1" t="str">
        <f t="shared" si="2"/>
        <v>=Only({1&lt;_DimNo={06}&gt;} _DimensionLabel) //Mes y Año</v>
      </c>
      <c r="K7" t="str">
        <f t="shared" si="4"/>
        <v>Noches.</v>
      </c>
      <c r="L7" t="str">
        <f>CONCATENATE(K7,Table2[[#This Row],[_Dimension]])</f>
        <v>Noches.Noches.MesNom</v>
      </c>
      <c r="P7" t="s">
        <v>19</v>
      </c>
    </row>
    <row r="8" spans="1:16" x14ac:dyDescent="0.3">
      <c r="B8" s="4">
        <f t="shared" si="3"/>
        <v>7</v>
      </c>
      <c r="C8" t="s">
        <v>13</v>
      </c>
      <c r="D8" s="5" t="s">
        <v>21</v>
      </c>
      <c r="E8" t="s">
        <v>22</v>
      </c>
      <c r="G8" s="1" t="str">
        <f t="shared" si="0"/>
        <v>=$(=Only({1&lt;_DimNo={07}&gt;} _Dimension)) //Noches.Trimestre</v>
      </c>
      <c r="H8" s="1" t="str">
        <f t="shared" si="1"/>
        <v>=SubStringCount(Concat(_DimNo, '|'),07)</v>
      </c>
      <c r="I8" s="1" t="str">
        <f t="shared" si="2"/>
        <v>=Only({1&lt;_DimNo={07}&gt;} _DimensionLabel) //Trimestre</v>
      </c>
      <c r="K8" t="str">
        <f t="shared" si="4"/>
        <v>Noches.</v>
      </c>
      <c r="L8" t="str">
        <f>CONCATENATE(K8,Table2[[#This Row],[_Dimension]])</f>
        <v>Noches.Noches.Trimestre</v>
      </c>
      <c r="P8" t="s">
        <v>21</v>
      </c>
    </row>
    <row r="9" spans="1:16" x14ac:dyDescent="0.3">
      <c r="B9" s="4">
        <f t="shared" si="3"/>
        <v>8</v>
      </c>
      <c r="C9" t="s">
        <v>13</v>
      </c>
      <c r="D9" s="5" t="s">
        <v>23</v>
      </c>
      <c r="E9" t="s">
        <v>24</v>
      </c>
      <c r="F9">
        <v>1</v>
      </c>
      <c r="G9" s="1" t="str">
        <f t="shared" si="0"/>
        <v>=$(=Only({1&lt;_DimNo={08}&gt;} _Dimension)) //Noches.TrimestreNom</v>
      </c>
      <c r="H9" s="1" t="str">
        <f t="shared" si="1"/>
        <v>=SubStringCount(Concat(_DimNo, '|'),08)</v>
      </c>
      <c r="I9" s="1" t="str">
        <f t="shared" si="2"/>
        <v>=Only({1&lt;_DimNo={08}&gt;} _DimensionLabel) //Trim. Y Año Noche</v>
      </c>
      <c r="K9" t="str">
        <f t="shared" si="4"/>
        <v>Noches.</v>
      </c>
      <c r="L9" t="str">
        <f>CONCATENATE(K9,Table2[[#This Row],[_Dimension]])</f>
        <v>Noches.Noches.TrimestreNom</v>
      </c>
      <c r="P9" t="s">
        <v>23</v>
      </c>
    </row>
    <row r="10" spans="1:16" s="6" customFormat="1" x14ac:dyDescent="0.3">
      <c r="B10" s="4">
        <f t="shared" si="3"/>
        <v>9</v>
      </c>
      <c r="C10" s="6" t="s">
        <v>13</v>
      </c>
      <c r="D10" s="5" t="s">
        <v>25</v>
      </c>
      <c r="E10" s="6" t="s">
        <v>26</v>
      </c>
      <c r="G10" s="1" t="str">
        <f t="shared" si="0"/>
        <v>=$(=Only({1&lt;_DimNo={09}&gt;} _Dimension)) //Noches.Semana</v>
      </c>
      <c r="H10" s="1" t="str">
        <f t="shared" si="1"/>
        <v>=SubStringCount(Concat(_DimNo, '|'),09)</v>
      </c>
      <c r="I10" s="1" t="str">
        <f t="shared" si="2"/>
        <v>=Only({1&lt;_DimNo={09}&gt;} _DimensionLabel) //Semana</v>
      </c>
      <c r="K10" s="6" t="str">
        <f t="shared" si="4"/>
        <v>Noches.</v>
      </c>
      <c r="L10" s="6" t="str">
        <f>CONCATENATE(K10,Table2[[#This Row],[_Dimension]])</f>
        <v>Noches.Noches.Semana</v>
      </c>
      <c r="P10" s="6" t="s">
        <v>25</v>
      </c>
    </row>
    <row r="11" spans="1:16" s="6" customFormat="1" x14ac:dyDescent="0.3">
      <c r="B11" s="4">
        <f t="shared" si="3"/>
        <v>10</v>
      </c>
      <c r="C11" s="6" t="s">
        <v>13</v>
      </c>
      <c r="D11" s="5" t="s">
        <v>27</v>
      </c>
      <c r="E11" s="6" t="s">
        <v>28</v>
      </c>
      <c r="G11" s="1" t="str">
        <f t="shared" si="0"/>
        <v>=$(=Only({1&lt;_DimNo={10}&gt;} _Dimension)) //Noches.SemanaNom</v>
      </c>
      <c r="H11" s="1" t="str">
        <f t="shared" si="1"/>
        <v>=SubStringCount(Concat(_DimNo, '|'),10)</v>
      </c>
      <c r="I11" s="1" t="str">
        <f t="shared" si="2"/>
        <v>=Only({1&lt;_DimNo={10}&gt;} _DimensionLabel) //Semana y Año</v>
      </c>
      <c r="K11" s="6" t="str">
        <f t="shared" si="4"/>
        <v>Noches.</v>
      </c>
      <c r="L11" s="6" t="str">
        <f>CONCATENATE(K11,Table2[[#This Row],[_Dimension]])</f>
        <v>Noches.Noches.SemanaNom</v>
      </c>
      <c r="P11" s="6" t="s">
        <v>27</v>
      </c>
    </row>
    <row r="12" spans="1:16" s="6" customFormat="1" x14ac:dyDescent="0.3">
      <c r="B12" s="4">
        <f t="shared" si="3"/>
        <v>11</v>
      </c>
      <c r="C12" s="6" t="s">
        <v>13</v>
      </c>
      <c r="D12" s="5" t="s">
        <v>29</v>
      </c>
      <c r="E12" s="6" t="s">
        <v>30</v>
      </c>
      <c r="F12" s="6">
        <v>1</v>
      </c>
      <c r="G12" s="1" t="str">
        <f t="shared" si="0"/>
        <v>=$(=Only({1&lt;_DimNo={11}&gt;} _Dimension)) //Noches.DiaDeSemana</v>
      </c>
      <c r="H12" s="1" t="str">
        <f t="shared" si="1"/>
        <v>=SubStringCount(Concat(_DimNo, '|'),11)</v>
      </c>
      <c r="I12" s="1" t="str">
        <f t="shared" si="2"/>
        <v>=Only({1&lt;_DimNo={11}&gt;} _DimensionLabel) //Noche de la semana</v>
      </c>
      <c r="K12" s="6" t="str">
        <f t="shared" si="4"/>
        <v>Noches.</v>
      </c>
      <c r="L12" s="6" t="str">
        <f>CONCATENATE(K12,Table2[[#This Row],[_Dimension]])</f>
        <v>Noches.Noches.DiaDeSemana</v>
      </c>
      <c r="P12" s="6" t="s">
        <v>31</v>
      </c>
    </row>
    <row r="13" spans="1:16" s="6" customFormat="1" x14ac:dyDescent="0.3">
      <c r="B13" s="4">
        <f t="shared" si="3"/>
        <v>12</v>
      </c>
      <c r="C13" s="6" t="s">
        <v>13</v>
      </c>
      <c r="D13" s="5" t="s">
        <v>32</v>
      </c>
      <c r="E13" s="6" t="s">
        <v>33</v>
      </c>
      <c r="G13" s="1" t="str">
        <f t="shared" si="0"/>
        <v>=$(=Only({1&lt;_DimNo={12}&gt;} _Dimension)) //Noches.Dia</v>
      </c>
      <c r="H13" s="1" t="str">
        <f t="shared" si="1"/>
        <v>=SubStringCount(Concat(_DimNo, '|'),12)</v>
      </c>
      <c r="I13" s="1" t="str">
        <f t="shared" si="2"/>
        <v>=Only({1&lt;_DimNo={12}&gt;} _DimensionLabel) //Día</v>
      </c>
      <c r="K13" s="6" t="str">
        <f t="shared" si="4"/>
        <v>Noches.</v>
      </c>
      <c r="L13" s="6" t="str">
        <f>CONCATENATE(K13,Table2[[#This Row],[_Dimension]])</f>
        <v>Noches.Noches.Dia</v>
      </c>
      <c r="P13" s="6" t="s">
        <v>34</v>
      </c>
    </row>
    <row r="14" spans="1:16" x14ac:dyDescent="0.3">
      <c r="B14" s="4">
        <f t="shared" si="3"/>
        <v>13</v>
      </c>
      <c r="C14" t="s">
        <v>13</v>
      </c>
      <c r="D14" s="5" t="s">
        <v>34</v>
      </c>
      <c r="E14" t="s">
        <v>35</v>
      </c>
      <c r="G14" s="1" t="str">
        <f t="shared" si="0"/>
        <v>=$(=Only({1&lt;_DimNo={13}&gt;} _Dimension)) //Noches.Fecha</v>
      </c>
      <c r="H14" s="1" t="str">
        <f t="shared" si="1"/>
        <v>=SubStringCount(Concat(_DimNo, '|'),13)</v>
      </c>
      <c r="I14" s="1" t="str">
        <f t="shared" si="2"/>
        <v>=Only({1&lt;_DimNo={13}&gt;} _DimensionLabel) //Fecha</v>
      </c>
      <c r="K14" t="str">
        <f t="shared" si="4"/>
        <v>Noches.</v>
      </c>
      <c r="L14" t="str">
        <f>CONCATENATE(K14,Table2[[#This Row],[_Dimension]])</f>
        <v>Noches.Noches.Fecha</v>
      </c>
      <c r="P14" t="s">
        <v>36</v>
      </c>
    </row>
    <row r="15" spans="1:16" x14ac:dyDescent="0.3">
      <c r="B15" s="4">
        <f t="shared" si="3"/>
        <v>14</v>
      </c>
      <c r="C15" s="7" t="s">
        <v>37</v>
      </c>
      <c r="D15" s="5" t="s">
        <v>36</v>
      </c>
      <c r="E15" t="s">
        <v>15</v>
      </c>
      <c r="G15" s="1" t="str">
        <f t="shared" si="0"/>
        <v>=$(=Only({1&lt;_DimNo={14}&gt;} _Dimension)) //Reservación.Año</v>
      </c>
      <c r="H15" s="1" t="str">
        <f t="shared" si="1"/>
        <v>=SubStringCount(Concat(_DimNo, '|'),14)</v>
      </c>
      <c r="I15" s="1" t="str">
        <f t="shared" si="2"/>
        <v>=Only({1&lt;_DimNo={14}&gt;} _DimensionLabel) //Año</v>
      </c>
      <c r="P15" t="s">
        <v>38</v>
      </c>
    </row>
    <row r="16" spans="1:16" x14ac:dyDescent="0.3">
      <c r="B16" s="4">
        <f t="shared" si="3"/>
        <v>15</v>
      </c>
      <c r="C16" s="7" t="s">
        <v>37</v>
      </c>
      <c r="D16" s="5" t="s">
        <v>38</v>
      </c>
      <c r="E16" t="s">
        <v>18</v>
      </c>
      <c r="G16" s="1" t="str">
        <f t="shared" si="0"/>
        <v>=$(=Only({1&lt;_DimNo={15}&gt;} _Dimension)) //Reservación.Mes</v>
      </c>
      <c r="H16" s="1" t="str">
        <f t="shared" si="1"/>
        <v>=SubStringCount(Concat(_DimNo, '|'),15)</v>
      </c>
      <c r="I16" s="1" t="str">
        <f t="shared" si="2"/>
        <v>=Only({1&lt;_DimNo={15}&gt;} _DimensionLabel) //Mes</v>
      </c>
      <c r="P16" t="s">
        <v>39</v>
      </c>
    </row>
    <row r="17" spans="2:16" x14ac:dyDescent="0.3">
      <c r="B17" s="4">
        <f t="shared" si="3"/>
        <v>16</v>
      </c>
      <c r="C17" s="7" t="s">
        <v>37</v>
      </c>
      <c r="D17" s="5" t="s">
        <v>39</v>
      </c>
      <c r="E17" t="s">
        <v>20</v>
      </c>
      <c r="G17" s="1" t="str">
        <f t="shared" si="0"/>
        <v>=$(=Only({1&lt;_DimNo={16}&gt;} _Dimension)) //Reservación.MesNom</v>
      </c>
      <c r="H17" s="1" t="str">
        <f t="shared" si="1"/>
        <v>=SubStringCount(Concat(_DimNo, '|'),16)</v>
      </c>
      <c r="I17" s="1" t="str">
        <f t="shared" si="2"/>
        <v>=Only({1&lt;_DimNo={16}&gt;} _DimensionLabel) //Mes y Año</v>
      </c>
      <c r="P17" t="s">
        <v>40</v>
      </c>
    </row>
    <row r="18" spans="2:16" x14ac:dyDescent="0.3">
      <c r="B18" s="4">
        <f t="shared" si="3"/>
        <v>17</v>
      </c>
      <c r="C18" s="7" t="s">
        <v>37</v>
      </c>
      <c r="D18" s="5" t="s">
        <v>40</v>
      </c>
      <c r="E18" t="s">
        <v>22</v>
      </c>
      <c r="G18" s="1" t="str">
        <f t="shared" si="0"/>
        <v>=$(=Only({1&lt;_DimNo={17}&gt;} _Dimension)) //Reservación.Trimestre</v>
      </c>
      <c r="H18" s="1" t="str">
        <f t="shared" si="1"/>
        <v>=SubStringCount(Concat(_DimNo, '|'),17)</v>
      </c>
      <c r="I18" s="1" t="str">
        <f t="shared" si="2"/>
        <v>=Only({1&lt;_DimNo={17}&gt;} _DimensionLabel) //Trimestre</v>
      </c>
      <c r="P18" t="s">
        <v>41</v>
      </c>
    </row>
    <row r="19" spans="2:16" x14ac:dyDescent="0.3">
      <c r="B19" s="4">
        <f t="shared" si="3"/>
        <v>18</v>
      </c>
      <c r="C19" s="7" t="s">
        <v>37</v>
      </c>
      <c r="D19" s="5" t="s">
        <v>41</v>
      </c>
      <c r="E19" t="s">
        <v>42</v>
      </c>
      <c r="F19">
        <v>1</v>
      </c>
      <c r="G19" s="1" t="str">
        <f t="shared" si="0"/>
        <v>=$(=Only({1&lt;_DimNo={18}&gt;} _Dimension)) //Reservación.TrimestreNom</v>
      </c>
      <c r="H19" s="1" t="str">
        <f t="shared" si="1"/>
        <v>=SubStringCount(Concat(_DimNo, '|'),18)</v>
      </c>
      <c r="I19" s="1" t="str">
        <f t="shared" si="2"/>
        <v>=Only({1&lt;_DimNo={18}&gt;} _DimensionLabel) //Trim. Y Año Rsrv</v>
      </c>
      <c r="P19" t="s">
        <v>43</v>
      </c>
    </row>
    <row r="20" spans="2:16" x14ac:dyDescent="0.3">
      <c r="B20" s="4">
        <f t="shared" si="3"/>
        <v>19</v>
      </c>
      <c r="C20" s="7" t="s">
        <v>37</v>
      </c>
      <c r="D20" s="5" t="s">
        <v>43</v>
      </c>
      <c r="E20" t="s">
        <v>26</v>
      </c>
      <c r="G20" s="1" t="str">
        <f t="shared" si="0"/>
        <v>=$(=Only({1&lt;_DimNo={19}&gt;} _Dimension)) //Reservación.Semana</v>
      </c>
      <c r="H20" s="1" t="str">
        <f t="shared" si="1"/>
        <v>=SubStringCount(Concat(_DimNo, '|'),19)</v>
      </c>
      <c r="I20" s="1" t="str">
        <f t="shared" si="2"/>
        <v>=Only({1&lt;_DimNo={19}&gt;} _DimensionLabel) //Semana</v>
      </c>
      <c r="P20" t="s">
        <v>44</v>
      </c>
    </row>
    <row r="21" spans="2:16" x14ac:dyDescent="0.3">
      <c r="B21" s="4">
        <f t="shared" si="3"/>
        <v>20</v>
      </c>
      <c r="C21" s="7" t="s">
        <v>37</v>
      </c>
      <c r="D21" s="5" t="s">
        <v>44</v>
      </c>
      <c r="E21" t="s">
        <v>28</v>
      </c>
      <c r="G21" s="1" t="str">
        <f t="shared" si="0"/>
        <v>=$(=Only({1&lt;_DimNo={20}&gt;} _Dimension)) //Reservación.SemanaNom</v>
      </c>
      <c r="H21" s="1" t="str">
        <f t="shared" si="1"/>
        <v>=SubStringCount(Concat(_DimNo, '|'),20)</v>
      </c>
      <c r="I21" s="1" t="str">
        <f t="shared" si="2"/>
        <v>=Only({1&lt;_DimNo={20}&gt;} _DimensionLabel) //Semana y Año</v>
      </c>
      <c r="P21" t="s">
        <v>45</v>
      </c>
    </row>
    <row r="22" spans="2:16" x14ac:dyDescent="0.3">
      <c r="B22" s="4">
        <f t="shared" si="3"/>
        <v>21</v>
      </c>
      <c r="C22" s="7" t="s">
        <v>37</v>
      </c>
      <c r="D22" s="5" t="s">
        <v>46</v>
      </c>
      <c r="E22" t="s">
        <v>47</v>
      </c>
      <c r="F22">
        <v>1</v>
      </c>
      <c r="G22" s="1" t="str">
        <f t="shared" si="0"/>
        <v>=$(=Only({1&lt;_DimNo={21}&gt;} _Dimension)) //Reservación.DiaDeSemana</v>
      </c>
      <c r="H22" s="1" t="str">
        <f t="shared" si="1"/>
        <v>=SubStringCount(Concat(_DimNo, '|'),21)</v>
      </c>
      <c r="I22" s="1" t="str">
        <f t="shared" si="2"/>
        <v>=Only({1&lt;_DimNo={21}&gt;} _DimensionLabel) //Día de la semana Rsrv</v>
      </c>
      <c r="P22" t="s">
        <v>48</v>
      </c>
    </row>
    <row r="23" spans="2:16" x14ac:dyDescent="0.3">
      <c r="B23" s="4">
        <f t="shared" si="3"/>
        <v>22</v>
      </c>
      <c r="C23" s="7" t="s">
        <v>37</v>
      </c>
      <c r="D23" s="5" t="s">
        <v>49</v>
      </c>
      <c r="E23" t="s">
        <v>33</v>
      </c>
      <c r="G23" s="1" t="str">
        <f t="shared" si="0"/>
        <v>=$(=Only({1&lt;_DimNo={22}&gt;} _Dimension)) //Reservación.Dia</v>
      </c>
      <c r="H23" s="1" t="str">
        <f t="shared" si="1"/>
        <v>=SubStringCount(Concat(_DimNo, '|'),22)</v>
      </c>
      <c r="I23" s="1" t="str">
        <f t="shared" si="2"/>
        <v>=Only({1&lt;_DimNo={22}&gt;} _DimensionLabel) //Día</v>
      </c>
    </row>
    <row r="24" spans="2:16" x14ac:dyDescent="0.3">
      <c r="B24" s="4">
        <f t="shared" si="3"/>
        <v>23</v>
      </c>
      <c r="C24" s="7" t="s">
        <v>37</v>
      </c>
      <c r="D24" s="5" t="s">
        <v>48</v>
      </c>
      <c r="E24" t="s">
        <v>35</v>
      </c>
      <c r="G24" s="1" t="str">
        <f t="shared" si="0"/>
        <v>=$(=Only({1&lt;_DimNo={23}&gt;} _Dimension)) //Reservación.Fecha</v>
      </c>
      <c r="H24" s="1" t="str">
        <f t="shared" si="1"/>
        <v>=SubStringCount(Concat(_DimNo, '|'),23)</v>
      </c>
      <c r="I24" s="1" t="str">
        <f t="shared" si="2"/>
        <v>=Only({1&lt;_DimNo={23}&gt;} _DimensionLabel) //Fecha</v>
      </c>
    </row>
    <row r="25" spans="2:16" x14ac:dyDescent="0.3">
      <c r="B25" s="4">
        <f t="shared" si="3"/>
        <v>24</v>
      </c>
      <c r="C25" t="s">
        <v>50</v>
      </c>
      <c r="D25" s="5" t="s">
        <v>51</v>
      </c>
      <c r="E25" t="s">
        <v>51</v>
      </c>
      <c r="F25">
        <v>1</v>
      </c>
      <c r="G25" s="1" t="str">
        <f t="shared" si="0"/>
        <v>=$(=Only({1&lt;_DimNo={24}&gt;} _Dimension)) //Plan</v>
      </c>
      <c r="H25" s="1" t="str">
        <f t="shared" si="1"/>
        <v>=SubStringCount(Concat(_DimNo, '|'),24)</v>
      </c>
      <c r="I25" s="1" t="str">
        <f t="shared" si="2"/>
        <v>=Only({1&lt;_DimNo={24}&gt;} _DimensionLabel) //Plan</v>
      </c>
    </row>
    <row r="26" spans="2:16" x14ac:dyDescent="0.3">
      <c r="B26" s="4">
        <f t="shared" si="3"/>
        <v>25</v>
      </c>
      <c r="C26" t="s">
        <v>50</v>
      </c>
      <c r="D26" s="5" t="s">
        <v>52</v>
      </c>
      <c r="E26" t="s">
        <v>53</v>
      </c>
      <c r="G26" s="1" t="str">
        <f t="shared" si="0"/>
        <v>=$(=Only({1&lt;_DimNo={25}&gt;} _Dimension)) //Tarifa.Código</v>
      </c>
      <c r="H26" s="1" t="str">
        <f t="shared" si="1"/>
        <v>=SubStringCount(Concat(_DimNo, '|'),25)</v>
      </c>
      <c r="I26" s="1" t="str">
        <f t="shared" si="2"/>
        <v>=Only({1&lt;_DimNo={25}&gt;} _DimensionLabel) //Tarifa</v>
      </c>
    </row>
    <row r="27" spans="2:16" x14ac:dyDescent="0.3">
      <c r="B27" s="4">
        <f t="shared" si="3"/>
        <v>26</v>
      </c>
      <c r="C27" t="s">
        <v>50</v>
      </c>
      <c r="D27" s="5" t="s">
        <v>54</v>
      </c>
      <c r="E27" t="s">
        <v>55</v>
      </c>
      <c r="G27" s="1" t="str">
        <f t="shared" si="0"/>
        <v>=$(=Only({1&lt;_DimNo={26}&gt;} _Dimension)) //CódigoPlantilla</v>
      </c>
      <c r="H27" s="1" t="str">
        <f t="shared" si="1"/>
        <v>=SubStringCount(Concat(_DimNo, '|'),26)</v>
      </c>
      <c r="I27" s="1" t="str">
        <f t="shared" si="2"/>
        <v>=Only({1&lt;_DimNo={26}&gt;} _DimensionLabel) //Plantilla</v>
      </c>
    </row>
    <row r="28" spans="2:16" x14ac:dyDescent="0.3">
      <c r="B28" s="4">
        <f t="shared" si="3"/>
        <v>27</v>
      </c>
      <c r="C28" t="s">
        <v>215</v>
      </c>
      <c r="D28" s="5" t="s">
        <v>56</v>
      </c>
      <c r="E28" t="s">
        <v>57</v>
      </c>
      <c r="F28">
        <v>1</v>
      </c>
      <c r="G28" s="1" t="str">
        <f t="shared" si="0"/>
        <v>=$(=Only({1&lt;_DimNo={27}&gt;} _Dimension)) //MayorHO</v>
      </c>
      <c r="H28" s="1" t="str">
        <f t="shared" si="1"/>
        <v>=SubStringCount(Concat(_DimNo, '|'),27)</v>
      </c>
      <c r="I28" s="1" t="str">
        <f t="shared" si="2"/>
        <v>=Only({1&lt;_DimNo={27}&gt;} _DimensionLabel) //Segmento Mayor</v>
      </c>
    </row>
    <row r="29" spans="2:16" x14ac:dyDescent="0.3">
      <c r="B29" s="4">
        <f t="shared" si="3"/>
        <v>28</v>
      </c>
      <c r="C29" t="s">
        <v>215</v>
      </c>
      <c r="D29" s="5" t="s">
        <v>58</v>
      </c>
      <c r="E29" t="s">
        <v>59</v>
      </c>
      <c r="G29" s="1" t="str">
        <f t="shared" si="0"/>
        <v>=$(=Only({1&lt;_DimNo={28}&gt;} _Dimension)) //SegmentoHO</v>
      </c>
      <c r="H29" s="1" t="str">
        <f t="shared" si="1"/>
        <v>=SubStringCount(Concat(_DimNo, '|'),28)</v>
      </c>
      <c r="I29" s="1" t="str">
        <f t="shared" si="2"/>
        <v>=Only({1&lt;_DimNo={28}&gt;} _DimensionLabel) //Segmento Hotelero</v>
      </c>
    </row>
    <row r="30" spans="2:16" x14ac:dyDescent="0.3">
      <c r="B30" s="4">
        <f t="shared" si="3"/>
        <v>29</v>
      </c>
      <c r="C30" t="s">
        <v>60</v>
      </c>
      <c r="D30" s="5" t="s">
        <v>61</v>
      </c>
      <c r="E30" t="s">
        <v>62</v>
      </c>
      <c r="G30" s="1" t="str">
        <f t="shared" si="0"/>
        <v>=$(=Only({1&lt;_DimNo={29}&gt;} _Dimension)) //CategoríaAgencia</v>
      </c>
      <c r="H30" s="1" t="str">
        <f t="shared" si="1"/>
        <v>=SubStringCount(Concat(_DimNo, '|'),29)</v>
      </c>
      <c r="I30" s="1" t="str">
        <f t="shared" si="2"/>
        <v>=Only({1&lt;_DimNo={29}&gt;} _DimensionLabel) //Categoría</v>
      </c>
    </row>
    <row r="31" spans="2:16" x14ac:dyDescent="0.3">
      <c r="B31" s="4">
        <f t="shared" si="3"/>
        <v>30</v>
      </c>
      <c r="C31" t="s">
        <v>60</v>
      </c>
      <c r="D31" s="5" t="s">
        <v>60</v>
      </c>
      <c r="E31" t="s">
        <v>60</v>
      </c>
      <c r="F31">
        <v>1</v>
      </c>
      <c r="G31" s="1" t="str">
        <f t="shared" si="0"/>
        <v>=$(=Only({1&lt;_DimNo={30}&gt;} _Dimension)) //Agencia</v>
      </c>
      <c r="H31" s="1" t="str">
        <f t="shared" si="1"/>
        <v>=SubStringCount(Concat(_DimNo, '|'),30)</v>
      </c>
      <c r="I31" s="1" t="str">
        <f t="shared" si="2"/>
        <v>=Only({1&lt;_DimNo={30}&gt;} _DimensionLabel) //Agencia</v>
      </c>
    </row>
    <row r="32" spans="2:16" x14ac:dyDescent="0.3">
      <c r="B32" s="4">
        <f t="shared" si="3"/>
        <v>31</v>
      </c>
      <c r="C32" t="s">
        <v>63</v>
      </c>
      <c r="D32" s="5" t="s">
        <v>64</v>
      </c>
      <c r="E32" t="s">
        <v>65</v>
      </c>
      <c r="F32">
        <v>1</v>
      </c>
      <c r="G32" s="1" t="str">
        <f t="shared" si="0"/>
        <v>=$(=Only({1&lt;_DimNo={31}&gt;} _Dimension)) //TipoDeHabitación</v>
      </c>
      <c r="H32" s="1" t="str">
        <f t="shared" si="1"/>
        <v>=SubStringCount(Concat(_DimNo, '|'),31)</v>
      </c>
      <c r="I32" s="1" t="str">
        <f t="shared" si="2"/>
        <v>=Only({1&lt;_DimNo={31}&gt;} _DimensionLabel) //Tipo de Habitación Split</v>
      </c>
    </row>
    <row r="33" spans="2:9" x14ac:dyDescent="0.3">
      <c r="B33" s="4">
        <f t="shared" si="3"/>
        <v>32</v>
      </c>
      <c r="C33" t="s">
        <v>63</v>
      </c>
      <c r="D33" s="8" t="s">
        <v>66</v>
      </c>
      <c r="E33" t="s">
        <v>67</v>
      </c>
      <c r="G33" s="9" t="str">
        <f t="shared" si="0"/>
        <v>=$(=Only({1&lt;_DimNo={32}&gt;} _Dimension)) //TipoDeHabitaciónReal</v>
      </c>
      <c r="H33" s="9" t="str">
        <f t="shared" si="1"/>
        <v>=SubStringCount(Concat(_DimNo, '|'),32)</v>
      </c>
      <c r="I33" s="9" t="str">
        <f t="shared" si="2"/>
        <v>=Only({1&lt;_DimNo={32}&gt;} _DimensionLabel) //T/H Dormida</v>
      </c>
    </row>
    <row r="34" spans="2:9" x14ac:dyDescent="0.3">
      <c r="B34" s="4">
        <f t="shared" si="3"/>
        <v>33</v>
      </c>
      <c r="C34" t="s">
        <v>63</v>
      </c>
      <c r="D34" s="8" t="s">
        <v>68</v>
      </c>
      <c r="E34" t="s">
        <v>69</v>
      </c>
      <c r="G34" s="9" t="str">
        <f t="shared" ref="G34:G57" si="5">IF($B34="","",  CONCATENATE("=$(=Only({1&lt;_DimNo={",IF($B34&lt;10,"0",""),$B34,"}&gt;} _Dimension)) //",D34) )</f>
        <v>=$(=Only({1&lt;_DimNo={33}&gt;} _Dimension)) //TipoHabitacionRsv</v>
      </c>
      <c r="H34" s="9" t="str">
        <f t="shared" ref="H34:H57" si="6">IF($B34="","",  CONCATENATE("=SubStringCount(Concat(_DimNo, '|'),",IF(B34&lt;10,"0",""),B34,")"))</f>
        <v>=SubStringCount(Concat(_DimNo, '|'),33)</v>
      </c>
      <c r="I34" s="9" t="str">
        <f t="shared" ref="I34:I57" si="7">IF($B34="","",  CONCATENATE("=Only({1&lt;_DimNo={",IF($B34&lt;10,"0",""),$B34,"}&gt;} _DimensionLabel) //",E34))</f>
        <v>=Only({1&lt;_DimNo={33}&gt;} _DimensionLabel) //T/H Reservada</v>
      </c>
    </row>
    <row r="35" spans="2:9" x14ac:dyDescent="0.3">
      <c r="B35" s="4">
        <f t="shared" ref="B35:B56" si="8">IF(D35="","",B34+1)</f>
        <v>34</v>
      </c>
      <c r="C35" t="s">
        <v>63</v>
      </c>
      <c r="D35" s="5" t="s">
        <v>70</v>
      </c>
      <c r="E35" t="s">
        <v>71</v>
      </c>
      <c r="G35" s="1" t="str">
        <f t="shared" si="5"/>
        <v>=$(=Only({1&lt;_DimNo={34}&gt;} _Dimension)) //NumHabitación</v>
      </c>
      <c r="H35" s="1" t="str">
        <f t="shared" si="6"/>
        <v>=SubStringCount(Concat(_DimNo, '|'),34)</v>
      </c>
      <c r="I35" s="1" t="str">
        <f t="shared" si="7"/>
        <v>=Only({1&lt;_DimNo={34}&gt;} _DimensionLabel) //No. Cuarto</v>
      </c>
    </row>
    <row r="36" spans="2:9" x14ac:dyDescent="0.3">
      <c r="B36" s="4">
        <f t="shared" si="8"/>
        <v>35</v>
      </c>
      <c r="C36" t="s">
        <v>63</v>
      </c>
      <c r="D36" s="5" t="s">
        <v>72</v>
      </c>
      <c r="E36" t="s">
        <v>73</v>
      </c>
      <c r="G36" s="1" t="str">
        <f t="shared" si="5"/>
        <v>=$(=Only({1&lt;_DimNo={35}&gt;} _Dimension)) //[Edificio de habitación]</v>
      </c>
      <c r="H36" s="1" t="str">
        <f t="shared" si="6"/>
        <v>=SubStringCount(Concat(_DimNo, '|'),35)</v>
      </c>
      <c r="I36" s="1" t="str">
        <f t="shared" si="7"/>
        <v>=Only({1&lt;_DimNo={35}&gt;} _DimensionLabel) //Edificio</v>
      </c>
    </row>
    <row r="37" spans="2:9" x14ac:dyDescent="0.3">
      <c r="B37" s="4">
        <f t="shared" si="8"/>
        <v>36</v>
      </c>
      <c r="C37" t="s">
        <v>63</v>
      </c>
      <c r="D37" s="5" t="s">
        <v>74</v>
      </c>
      <c r="E37" t="s">
        <v>75</v>
      </c>
      <c r="F37">
        <v>1</v>
      </c>
      <c r="G37" s="1" t="str">
        <f t="shared" si="5"/>
        <v>=$(=Only({1&lt;_DimNo={36}&gt;} _Dimension)) //[Piso de habitación]</v>
      </c>
      <c r="H37" s="1" t="str">
        <f t="shared" si="6"/>
        <v>=SubStringCount(Concat(_DimNo, '|'),36)</v>
      </c>
      <c r="I37" s="1" t="str">
        <f t="shared" si="7"/>
        <v>=Only({1&lt;_DimNo={36}&gt;} _DimensionLabel) //Piso</v>
      </c>
    </row>
    <row r="38" spans="2:9" x14ac:dyDescent="0.3">
      <c r="B38" s="4">
        <f t="shared" si="8"/>
        <v>37</v>
      </c>
      <c r="C38" t="s">
        <v>76</v>
      </c>
      <c r="D38" s="5" t="s">
        <v>77</v>
      </c>
      <c r="E38" t="s">
        <v>78</v>
      </c>
      <c r="F38">
        <v>1</v>
      </c>
      <c r="G38" s="1" t="str">
        <f t="shared" si="5"/>
        <v>=$(=Only({1&lt;_DimNo={37}&gt;} _Dimension)) //Huespedes.País</v>
      </c>
      <c r="H38" s="1" t="str">
        <f t="shared" si="6"/>
        <v>=SubStringCount(Concat(_DimNo, '|'),37)</v>
      </c>
      <c r="I38" s="1" t="str">
        <f t="shared" si="7"/>
        <v>=Only({1&lt;_DimNo={37}&gt;} _DimensionLabel) //País</v>
      </c>
    </row>
    <row r="39" spans="2:9" x14ac:dyDescent="0.3">
      <c r="B39" s="4">
        <f t="shared" si="8"/>
        <v>38</v>
      </c>
      <c r="C39" t="s">
        <v>76</v>
      </c>
      <c r="D39" s="5" t="s">
        <v>79</v>
      </c>
      <c r="E39" t="s">
        <v>80</v>
      </c>
      <c r="G39" s="1" t="str">
        <f t="shared" si="5"/>
        <v>=$(=Only({1&lt;_DimNo={38}&gt;} _Dimension)) //Huespedes.Estado</v>
      </c>
      <c r="H39" s="1" t="str">
        <f t="shared" si="6"/>
        <v>=SubStringCount(Concat(_DimNo, '|'),38)</v>
      </c>
      <c r="I39" s="1" t="str">
        <f t="shared" si="7"/>
        <v>=Only({1&lt;_DimNo={38}&gt;} _DimensionLabel) //Estado</v>
      </c>
    </row>
    <row r="40" spans="2:9" x14ac:dyDescent="0.3">
      <c r="B40" s="4">
        <f t="shared" si="8"/>
        <v>39</v>
      </c>
      <c r="C40" t="s">
        <v>76</v>
      </c>
      <c r="D40" s="5" t="s">
        <v>81</v>
      </c>
      <c r="E40" t="s">
        <v>12</v>
      </c>
      <c r="G40" s="1" t="str">
        <f t="shared" si="5"/>
        <v>=$(=Only({1&lt;_DimNo={39}&gt;} _Dimension)) //Huespedes.ciudad</v>
      </c>
      <c r="H40" s="1" t="str">
        <f t="shared" si="6"/>
        <v>=SubStringCount(Concat(_DimNo, '|'),39)</v>
      </c>
      <c r="I40" s="1" t="str">
        <f t="shared" si="7"/>
        <v>=Only({1&lt;_DimNo={39}&gt;} _DimensionLabel) //Ciudad</v>
      </c>
    </row>
    <row r="41" spans="2:9" x14ac:dyDescent="0.3">
      <c r="B41" s="4">
        <f t="shared" si="8"/>
        <v>40</v>
      </c>
      <c r="C41" t="s">
        <v>76</v>
      </c>
      <c r="D41" s="5" t="s">
        <v>82</v>
      </c>
      <c r="E41" t="s">
        <v>83</v>
      </c>
      <c r="G41" s="1" t="str">
        <f t="shared" si="5"/>
        <v>=$(=Only({1&lt;_DimNo={40}&gt;} _Dimension)) //Huespedes.codigopostal</v>
      </c>
      <c r="H41" s="1" t="str">
        <f t="shared" si="6"/>
        <v>=SubStringCount(Concat(_DimNo, '|'),40)</v>
      </c>
      <c r="I41" s="1" t="str">
        <f t="shared" si="7"/>
        <v>=Only({1&lt;_DimNo={40}&gt;} _DimensionLabel) //CP</v>
      </c>
    </row>
    <row r="42" spans="2:9" x14ac:dyDescent="0.3">
      <c r="B42" s="4">
        <f t="shared" si="8"/>
        <v>41</v>
      </c>
      <c r="C42" t="s">
        <v>76</v>
      </c>
      <c r="D42" s="5" t="s">
        <v>84</v>
      </c>
      <c r="E42" t="s">
        <v>85</v>
      </c>
      <c r="G42" s="1" t="str">
        <f t="shared" si="5"/>
        <v>=$(=Only({1&lt;_DimNo={41}&gt;} _Dimension)) //Huespedes.idvip</v>
      </c>
      <c r="H42" s="1" t="str">
        <f t="shared" si="6"/>
        <v>=SubStringCount(Concat(_DimNo, '|'),41)</v>
      </c>
      <c r="I42" s="1" t="str">
        <f t="shared" si="7"/>
        <v>=Only({1&lt;_DimNo={41}&gt;} _DimensionLabel) //VIP</v>
      </c>
    </row>
    <row r="43" spans="2:9" x14ac:dyDescent="0.3">
      <c r="B43" s="4">
        <f t="shared" si="8"/>
        <v>42</v>
      </c>
      <c r="C43" t="s">
        <v>76</v>
      </c>
      <c r="D43" s="5" t="s">
        <v>86</v>
      </c>
      <c r="E43" t="s">
        <v>87</v>
      </c>
      <c r="G43" s="1" t="str">
        <f t="shared" si="5"/>
        <v>=$(=Only({1&lt;_DimNo={42}&gt;} _Dimension)) //Huespedes.titulo</v>
      </c>
      <c r="H43" s="1" t="str">
        <f t="shared" si="6"/>
        <v>=SubStringCount(Concat(_DimNo, '|'),42)</v>
      </c>
      <c r="I43" s="1" t="str">
        <f t="shared" si="7"/>
        <v>=Only({1&lt;_DimNo={42}&gt;} _DimensionLabel) //Título</v>
      </c>
    </row>
    <row r="44" spans="2:9" x14ac:dyDescent="0.3">
      <c r="B44" s="4">
        <f t="shared" si="8"/>
        <v>43</v>
      </c>
      <c r="C44" t="s">
        <v>76</v>
      </c>
      <c r="D44" s="5" t="s">
        <v>88</v>
      </c>
      <c r="E44" t="s">
        <v>89</v>
      </c>
      <c r="G44" s="1" t="str">
        <f t="shared" si="5"/>
        <v>=$(=Only({1&lt;_DimNo={43}&gt;} _Dimension)) //Huespedes.puesto</v>
      </c>
      <c r="H44" s="1" t="str">
        <f t="shared" si="6"/>
        <v>=SubStringCount(Concat(_DimNo, '|'),43)</v>
      </c>
      <c r="I44" s="1" t="str">
        <f t="shared" si="7"/>
        <v>=Only({1&lt;_DimNo={43}&gt;} _DimensionLabel) //Puesto</v>
      </c>
    </row>
    <row r="45" spans="2:9" x14ac:dyDescent="0.3">
      <c r="B45" s="4">
        <f t="shared" si="8"/>
        <v>44</v>
      </c>
      <c r="C45" t="s">
        <v>76</v>
      </c>
      <c r="D45" s="5" t="s">
        <v>90</v>
      </c>
      <c r="E45" t="s">
        <v>91</v>
      </c>
      <c r="F45">
        <v>1</v>
      </c>
      <c r="G45" s="1" t="str">
        <f t="shared" si="5"/>
        <v>=$(=Only({1&lt;_DimNo={44}&gt;} _Dimension)) //Huespedes.GrupoEdad</v>
      </c>
      <c r="H45" s="1" t="str">
        <f t="shared" si="6"/>
        <v>=SubStringCount(Concat(_DimNo, '|'),44)</v>
      </c>
      <c r="I45" s="1" t="str">
        <f t="shared" si="7"/>
        <v>=Only({1&lt;_DimNo={44}&gt;} _DimensionLabel) //Grupo de Edad</v>
      </c>
    </row>
    <row r="46" spans="2:9" x14ac:dyDescent="0.3">
      <c r="B46" s="4">
        <f t="shared" si="8"/>
        <v>45</v>
      </c>
      <c r="C46" t="s">
        <v>76</v>
      </c>
      <c r="D46" s="5" t="s">
        <v>92</v>
      </c>
      <c r="E46" t="s">
        <v>93</v>
      </c>
      <c r="G46" s="1" t="str">
        <f t="shared" si="5"/>
        <v>=$(=Only({1&lt;_DimNo={45}&gt;} _Dimension)) //Huespedes.Edad</v>
      </c>
      <c r="H46" s="1" t="str">
        <f t="shared" si="6"/>
        <v>=SubStringCount(Concat(_DimNo, '|'),45)</v>
      </c>
      <c r="I46" s="1" t="str">
        <f t="shared" si="7"/>
        <v>=Only({1&lt;_DimNo={45}&gt;} _DimensionLabel) //Edad</v>
      </c>
    </row>
    <row r="47" spans="2:9" x14ac:dyDescent="0.3">
      <c r="B47" s="4">
        <f t="shared" si="8"/>
        <v>46</v>
      </c>
      <c r="C47" t="s">
        <v>76</v>
      </c>
      <c r="D47" s="5" t="s">
        <v>94</v>
      </c>
      <c r="E47" t="s">
        <v>95</v>
      </c>
      <c r="G47" s="1" t="str">
        <f t="shared" si="5"/>
        <v>=$(=Only({1&lt;_DimNo={46}&gt;} _Dimension)) //Huespedes.Individuo</v>
      </c>
      <c r="H47" s="1" t="str">
        <f t="shared" si="6"/>
        <v>=SubStringCount(Concat(_DimNo, '|'),46)</v>
      </c>
      <c r="I47" s="1" t="str">
        <f t="shared" si="7"/>
        <v>=Only({1&lt;_DimNo={46}&gt;} _DimensionLabel) //Individuo</v>
      </c>
    </row>
    <row r="48" spans="2:9" x14ac:dyDescent="0.3">
      <c r="B48" s="4">
        <f t="shared" si="8"/>
        <v>47</v>
      </c>
      <c r="C48" t="s">
        <v>96</v>
      </c>
      <c r="D48" s="5" t="s">
        <v>97</v>
      </c>
      <c r="E48" t="s">
        <v>98</v>
      </c>
      <c r="G48" s="1" t="str">
        <f t="shared" si="5"/>
        <v>=$(=Only({1&lt;_DimNo={47}&gt;} _Dimension)) //idreservacion</v>
      </c>
      <c r="H48" s="1" t="str">
        <f t="shared" si="6"/>
        <v>=SubStringCount(Concat(_DimNo, '|'),47)</v>
      </c>
      <c r="I48" s="1" t="str">
        <f t="shared" si="7"/>
        <v>=Only({1&lt;_DimNo={47}&gt;} _DimensionLabel) //No. Reservación</v>
      </c>
    </row>
    <row r="49" spans="2:9" x14ac:dyDescent="0.3">
      <c r="B49" s="4">
        <f t="shared" si="8"/>
        <v>48</v>
      </c>
      <c r="C49" t="s">
        <v>96</v>
      </c>
      <c r="D49" s="5" t="s">
        <v>99</v>
      </c>
      <c r="E49" t="s">
        <v>100</v>
      </c>
      <c r="G49" s="1" t="str">
        <f t="shared" si="5"/>
        <v>=$(=Only({1&lt;_DimNo={48}&gt;} _Dimension)) //Reservaciones.numconfirmacion</v>
      </c>
      <c r="H49" s="1" t="str">
        <f t="shared" si="6"/>
        <v>=SubStringCount(Concat(_DimNo, '|'),48)</v>
      </c>
      <c r="I49" s="1" t="str">
        <f t="shared" si="7"/>
        <v>=Only({1&lt;_DimNo={48}&gt;} _DimensionLabel) //No. Confirmación</v>
      </c>
    </row>
    <row r="50" spans="2:9" x14ac:dyDescent="0.3">
      <c r="B50" s="4">
        <f t="shared" si="8"/>
        <v>49</v>
      </c>
      <c r="C50" t="s">
        <v>96</v>
      </c>
      <c r="D50" s="5" t="s">
        <v>101</v>
      </c>
      <c r="E50" t="s">
        <v>102</v>
      </c>
      <c r="G50" s="1" t="str">
        <f t="shared" si="5"/>
        <v>=$(=Only({1&lt;_DimNo={49}&gt;} _Dimension)) //NumNochesReservadas</v>
      </c>
      <c r="H50" s="1" t="str">
        <f t="shared" si="6"/>
        <v>=SubStringCount(Concat(_DimNo, '|'),49)</v>
      </c>
      <c r="I50" s="1" t="str">
        <f t="shared" si="7"/>
        <v>=Only({1&lt;_DimNo={49}&gt;} _DimensionLabel) //Noches Reservadas</v>
      </c>
    </row>
    <row r="51" spans="2:9" x14ac:dyDescent="0.3">
      <c r="B51" s="4">
        <f t="shared" si="8"/>
        <v>50</v>
      </c>
      <c r="C51" t="s">
        <v>96</v>
      </c>
      <c r="D51" s="5" t="s">
        <v>103</v>
      </c>
      <c r="E51" t="s">
        <v>104</v>
      </c>
      <c r="G51" s="1" t="str">
        <f t="shared" si="5"/>
        <v>=$(=Only({1&lt;_DimNo={50}&gt;} _Dimension)) //Reservaciones.llegada</v>
      </c>
      <c r="H51" s="1" t="str">
        <f t="shared" si="6"/>
        <v>=SubStringCount(Concat(_DimNo, '|'),50)</v>
      </c>
      <c r="I51" s="1" t="str">
        <f t="shared" si="7"/>
        <v>=Only({1&lt;_DimNo={50}&gt;} _DimensionLabel) //Fecha Llegada</v>
      </c>
    </row>
    <row r="52" spans="2:9" x14ac:dyDescent="0.3">
      <c r="B52" s="4">
        <f t="shared" si="8"/>
        <v>51</v>
      </c>
      <c r="C52" t="s">
        <v>96</v>
      </c>
      <c r="D52" s="5" t="s">
        <v>105</v>
      </c>
      <c r="E52" t="s">
        <v>106</v>
      </c>
      <c r="G52" s="1" t="str">
        <f t="shared" si="5"/>
        <v>=$(=Only({1&lt;_DimNo={51}&gt;} _Dimension)) //Reservaciones.salida</v>
      </c>
      <c r="H52" s="1" t="str">
        <f t="shared" si="6"/>
        <v>=SubStringCount(Concat(_DimNo, '|'),51)</v>
      </c>
      <c r="I52" s="1" t="str">
        <f t="shared" si="7"/>
        <v>=Only({1&lt;_DimNo={51}&gt;} _DimensionLabel) //Fecha Salida</v>
      </c>
    </row>
    <row r="53" spans="2:9" x14ac:dyDescent="0.3">
      <c r="B53" s="4">
        <f t="shared" si="8"/>
        <v>52</v>
      </c>
      <c r="C53" t="s">
        <v>96</v>
      </c>
      <c r="D53" s="5" t="s">
        <v>107</v>
      </c>
      <c r="E53" t="s">
        <v>108</v>
      </c>
      <c r="G53" s="1" t="str">
        <f t="shared" si="5"/>
        <v>=$(=Only({1&lt;_DimNo={52}&gt;} _Dimension)) //Cortesia</v>
      </c>
      <c r="H53" s="1" t="str">
        <f t="shared" si="6"/>
        <v>=SubStringCount(Concat(_DimNo, '|'),52)</v>
      </c>
      <c r="I53" s="1" t="str">
        <f t="shared" si="7"/>
        <v>=Only({1&lt;_DimNo={52}&gt;} _DimensionLabel) //Cortesía</v>
      </c>
    </row>
    <row r="54" spans="2:9" x14ac:dyDescent="0.3">
      <c r="B54" s="4">
        <f t="shared" si="8"/>
        <v>53</v>
      </c>
      <c r="C54" t="s">
        <v>96</v>
      </c>
      <c r="D54" s="5" t="s">
        <v>109</v>
      </c>
      <c r="E54" t="s">
        <v>109</v>
      </c>
      <c r="G54" s="1" t="str">
        <f t="shared" si="5"/>
        <v>=$(=Only({1&lt;_DimNo={53}&gt;} _Dimension)) //Compañía</v>
      </c>
      <c r="H54" s="1" t="str">
        <f t="shared" si="6"/>
        <v>=SubStringCount(Concat(_DimNo, '|'),53)</v>
      </c>
      <c r="I54" s="1" t="str">
        <f t="shared" si="7"/>
        <v>=Only({1&lt;_DimNo={53}&gt;} _DimensionLabel) //Compañía</v>
      </c>
    </row>
    <row r="55" spans="2:9" x14ac:dyDescent="0.3">
      <c r="B55" s="4">
        <f t="shared" si="8"/>
        <v>54</v>
      </c>
      <c r="C55" t="s">
        <v>96</v>
      </c>
      <c r="D55" s="5" t="s">
        <v>10</v>
      </c>
      <c r="E55" t="s">
        <v>10</v>
      </c>
      <c r="G55" s="1" t="str">
        <f t="shared" si="5"/>
        <v>=$(=Only({1&lt;_DimNo={54}&gt;} _Dimension)) //Grupo</v>
      </c>
      <c r="H55" s="1" t="str">
        <f t="shared" si="6"/>
        <v>=SubStringCount(Concat(_DimNo, '|'),54)</v>
      </c>
      <c r="I55" s="1" t="str">
        <f t="shared" si="7"/>
        <v>=Only({1&lt;_DimNo={54}&gt;} _DimensionLabel) //Grupo</v>
      </c>
    </row>
    <row r="56" spans="2:9" x14ac:dyDescent="0.3">
      <c r="B56" s="4">
        <f t="shared" si="8"/>
        <v>55</v>
      </c>
      <c r="C56" t="s">
        <v>96</v>
      </c>
      <c r="D56" s="5" t="s">
        <v>110</v>
      </c>
      <c r="E56" t="s">
        <v>111</v>
      </c>
      <c r="G56" s="1" t="str">
        <f t="shared" si="5"/>
        <v>=$(=Only({1&lt;_DimNo={55}&gt;} _Dimension)) //[Status Reservación]</v>
      </c>
      <c r="H56" s="1" t="str">
        <f t="shared" si="6"/>
        <v>=SubStringCount(Concat(_DimNo, '|'),55)</v>
      </c>
      <c r="I56" s="1" t="str">
        <f t="shared" si="7"/>
        <v>=Only({1&lt;_DimNo={55}&gt;} _DimensionLabel) //Estatus</v>
      </c>
    </row>
    <row r="57" spans="2:9" x14ac:dyDescent="0.3">
      <c r="B57">
        <v>56</v>
      </c>
      <c r="C57" t="s">
        <v>215</v>
      </c>
      <c r="D57" t="s">
        <v>213</v>
      </c>
      <c r="E57" t="s">
        <v>214</v>
      </c>
      <c r="G57" s="1" t="str">
        <f t="shared" si="5"/>
        <v>=$(=Only({1&lt;_DimNo={56}&gt;} _Dimension)) //SubSegmentoHO</v>
      </c>
      <c r="H57" s="1" t="str">
        <f t="shared" si="6"/>
        <v>=SubStringCount(Concat(_DimNo, '|'),56)</v>
      </c>
      <c r="I57" s="1" t="str">
        <f t="shared" si="7"/>
        <v>=Only({1&lt;_DimNo={56}&gt;} _DimensionLabel) //Agrupador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16" zoomScaleNormal="100" workbookViewId="0">
      <selection activeCell="D3" sqref="D3"/>
    </sheetView>
  </sheetViews>
  <sheetFormatPr baseColWidth="10" defaultColWidth="9.109375" defaultRowHeight="14.4" x14ac:dyDescent="0.3"/>
  <cols>
    <col min="1" max="1" width="2.6640625" style="10" customWidth="1"/>
    <col min="2" max="2" width="10.5546875" customWidth="1"/>
    <col min="3" max="3" width="18.88671875" customWidth="1"/>
    <col min="4" max="4" width="15.109375" customWidth="1"/>
    <col min="5" max="5" width="19.5546875" customWidth="1"/>
    <col min="6" max="6" width="128.6640625" style="11" customWidth="1"/>
    <col min="7" max="7" width="11" customWidth="1"/>
    <col min="8" max="10" width="14.33203125" customWidth="1"/>
    <col min="11" max="1025" width="9.109375" style="10" customWidth="1"/>
  </cols>
  <sheetData>
    <row r="1" spans="2:11" x14ac:dyDescent="0.3">
      <c r="B1" s="2" t="s">
        <v>112</v>
      </c>
      <c r="C1" s="2" t="s">
        <v>113</v>
      </c>
      <c r="D1" s="2" t="s">
        <v>114</v>
      </c>
      <c r="E1" s="2" t="s">
        <v>115</v>
      </c>
      <c r="F1" s="12" t="s">
        <v>116</v>
      </c>
      <c r="G1" s="7" t="s">
        <v>117</v>
      </c>
      <c r="H1" s="2" t="s">
        <v>118</v>
      </c>
      <c r="I1" s="2" t="s">
        <v>7</v>
      </c>
      <c r="J1" s="2" t="s">
        <v>119</v>
      </c>
    </row>
    <row r="2" spans="2:11" x14ac:dyDescent="0.3">
      <c r="B2" s="13">
        <v>1</v>
      </c>
      <c r="C2" s="7" t="s">
        <v>13</v>
      </c>
      <c r="D2" s="7" t="s">
        <v>33</v>
      </c>
      <c r="E2" s="7" t="s">
        <v>120</v>
      </c>
      <c r="F2" s="14"/>
      <c r="G2" t="s">
        <v>117</v>
      </c>
      <c r="H2" s="15" t="str">
        <f t="shared" ref="H2:H36" si="0">IF($B2="","",  CONCATENATE("=SubStringCount(Concat(_ExprNo, '|'),",IF(B2&lt;10,"0",""),B2,")") )</f>
        <v>=SubStringCount(Concat(_ExprNo, '|'),01)</v>
      </c>
      <c r="I2" s="15" t="str">
        <f t="shared" ref="I2:I36" si="1">IF($B2="","",  CONCATENATE("=Only({1&lt;_ExprNo={",IF($B2&lt;10,"0",""),$B2,"}&gt;} _Expresion) //",E2))</f>
        <v>=Only({1&lt;_ExprNo={01}&gt;} _Expresion) //Día actual</v>
      </c>
      <c r="J2" s="15" t="str">
        <f t="shared" ref="J2:J36" si="2">IF($B2="","",  CONCATENATE("=$(=Only({1&lt;_ExprNo={",IF($B2&lt;10,"0",""),$B2,"}&gt;} _ExprForm)) //",E2) )</f>
        <v>=$(=Only({1&lt;_ExprNo={01}&gt;} _ExprForm)) //Día actual</v>
      </c>
      <c r="K2" s="10" t="s">
        <v>117</v>
      </c>
    </row>
    <row r="3" spans="2:11" x14ac:dyDescent="0.3">
      <c r="B3" s="13" t="str">
        <f t="shared" ref="B3:B36" si="3">IF(F3="","",B2+1)</f>
        <v/>
      </c>
      <c r="C3" s="7" t="s">
        <v>13</v>
      </c>
      <c r="D3" s="7" t="s">
        <v>33</v>
      </c>
      <c r="E3" s="7" t="s">
        <v>121</v>
      </c>
      <c r="F3" s="14"/>
      <c r="G3" t="s">
        <v>117</v>
      </c>
      <c r="H3" s="15" t="str">
        <f t="shared" si="0"/>
        <v/>
      </c>
      <c r="I3" s="15" t="str">
        <f t="shared" si="1"/>
        <v/>
      </c>
      <c r="J3" s="15" t="str">
        <f t="shared" si="2"/>
        <v/>
      </c>
    </row>
    <row r="4" spans="2:11" x14ac:dyDescent="0.3">
      <c r="B4" s="13" t="str">
        <f t="shared" si="3"/>
        <v/>
      </c>
      <c r="C4" s="7" t="s">
        <v>13</v>
      </c>
      <c r="D4" s="7" t="s">
        <v>33</v>
      </c>
      <c r="E4" s="7" t="s">
        <v>122</v>
      </c>
      <c r="F4" s="14"/>
      <c r="G4" t="s">
        <v>117</v>
      </c>
      <c r="H4" s="15" t="str">
        <f t="shared" si="0"/>
        <v/>
      </c>
      <c r="I4" s="15" t="str">
        <f t="shared" si="1"/>
        <v/>
      </c>
      <c r="J4" s="15" t="str">
        <f t="shared" si="2"/>
        <v/>
      </c>
    </row>
    <row r="5" spans="2:11" x14ac:dyDescent="0.3">
      <c r="B5" s="13" t="str">
        <f t="shared" si="3"/>
        <v/>
      </c>
      <c r="C5" s="7" t="s">
        <v>13</v>
      </c>
      <c r="D5" s="7" t="s">
        <v>26</v>
      </c>
      <c r="E5" s="7" t="s">
        <v>123</v>
      </c>
      <c r="F5" s="14"/>
      <c r="G5" t="s">
        <v>117</v>
      </c>
      <c r="H5" s="15" t="str">
        <f t="shared" si="0"/>
        <v/>
      </c>
      <c r="I5" s="15" t="str">
        <f t="shared" si="1"/>
        <v/>
      </c>
      <c r="J5" s="15" t="str">
        <f t="shared" si="2"/>
        <v/>
      </c>
      <c r="K5" s="10" t="s">
        <v>117</v>
      </c>
    </row>
    <row r="6" spans="2:11" x14ac:dyDescent="0.3">
      <c r="B6" s="13" t="str">
        <f t="shared" si="3"/>
        <v/>
      </c>
      <c r="C6" s="7" t="s">
        <v>13</v>
      </c>
      <c r="D6" s="7" t="s">
        <v>26</v>
      </c>
      <c r="E6" s="7" t="s">
        <v>124</v>
      </c>
      <c r="F6" s="14"/>
      <c r="H6" s="15" t="str">
        <f t="shared" si="0"/>
        <v/>
      </c>
      <c r="I6" s="15" t="str">
        <f t="shared" si="1"/>
        <v/>
      </c>
      <c r="J6" s="15" t="str">
        <f t="shared" si="2"/>
        <v/>
      </c>
    </row>
    <row r="7" spans="2:11" x14ac:dyDescent="0.3">
      <c r="B7" s="13" t="str">
        <f t="shared" si="3"/>
        <v/>
      </c>
      <c r="C7" s="7" t="s">
        <v>13</v>
      </c>
      <c r="D7" s="7" t="s">
        <v>26</v>
      </c>
      <c r="E7" s="7" t="s">
        <v>125</v>
      </c>
      <c r="F7" s="14"/>
      <c r="G7" t="s">
        <v>117</v>
      </c>
      <c r="H7" s="15" t="str">
        <f t="shared" si="0"/>
        <v/>
      </c>
      <c r="I7" s="15" t="str">
        <f t="shared" si="1"/>
        <v/>
      </c>
      <c r="J7" s="15" t="str">
        <f t="shared" si="2"/>
        <v/>
      </c>
      <c r="K7" s="10" t="s">
        <v>117</v>
      </c>
    </row>
    <row r="8" spans="2:11" x14ac:dyDescent="0.3">
      <c r="B8" s="13" t="str">
        <f t="shared" si="3"/>
        <v/>
      </c>
      <c r="C8" s="7" t="s">
        <v>13</v>
      </c>
      <c r="D8" s="7" t="s">
        <v>18</v>
      </c>
      <c r="E8" s="7" t="s">
        <v>126</v>
      </c>
      <c r="F8" s="14"/>
      <c r="G8" t="s">
        <v>117</v>
      </c>
      <c r="H8" s="15" t="str">
        <f t="shared" si="0"/>
        <v/>
      </c>
      <c r="I8" s="15" t="str">
        <f t="shared" si="1"/>
        <v/>
      </c>
      <c r="J8" s="15" t="str">
        <f t="shared" si="2"/>
        <v/>
      </c>
      <c r="K8" s="10" t="s">
        <v>117</v>
      </c>
    </row>
    <row r="9" spans="2:11" x14ac:dyDescent="0.3">
      <c r="B9" s="13" t="str">
        <f t="shared" si="3"/>
        <v/>
      </c>
      <c r="C9" s="7" t="s">
        <v>13</v>
      </c>
      <c r="D9" s="7" t="s">
        <v>18</v>
      </c>
      <c r="E9" s="14" t="s">
        <v>127</v>
      </c>
      <c r="F9" s="14"/>
      <c r="G9" t="s">
        <v>117</v>
      </c>
      <c r="H9" s="15" t="str">
        <f t="shared" si="0"/>
        <v/>
      </c>
      <c r="I9" s="15" t="str">
        <f t="shared" si="1"/>
        <v/>
      </c>
      <c r="J9" s="15" t="str">
        <f t="shared" si="2"/>
        <v/>
      </c>
      <c r="K9" s="10" t="s">
        <v>117</v>
      </c>
    </row>
    <row r="10" spans="2:11" x14ac:dyDescent="0.3">
      <c r="B10" s="13" t="str">
        <f t="shared" si="3"/>
        <v/>
      </c>
      <c r="C10" s="7" t="s">
        <v>13</v>
      </c>
      <c r="D10" s="7" t="s">
        <v>18</v>
      </c>
      <c r="E10" s="7" t="s">
        <v>128</v>
      </c>
      <c r="F10" s="14"/>
      <c r="G10" t="s">
        <v>117</v>
      </c>
      <c r="H10" s="15" t="str">
        <f t="shared" si="0"/>
        <v/>
      </c>
      <c r="I10" s="15" t="str">
        <f t="shared" si="1"/>
        <v/>
      </c>
      <c r="J10" s="15" t="str">
        <f t="shared" si="2"/>
        <v/>
      </c>
      <c r="K10" s="10" t="s">
        <v>117</v>
      </c>
    </row>
    <row r="11" spans="2:11" x14ac:dyDescent="0.3">
      <c r="B11" s="13" t="str">
        <f t="shared" si="3"/>
        <v/>
      </c>
      <c r="C11" s="7" t="s">
        <v>13</v>
      </c>
      <c r="D11" s="7" t="s">
        <v>22</v>
      </c>
      <c r="E11" s="7" t="s">
        <v>129</v>
      </c>
      <c r="F11" s="14"/>
      <c r="G11" t="s">
        <v>117</v>
      </c>
      <c r="H11" s="15" t="str">
        <f t="shared" si="0"/>
        <v/>
      </c>
      <c r="I11" s="15" t="str">
        <f t="shared" si="1"/>
        <v/>
      </c>
      <c r="J11" s="15" t="str">
        <f t="shared" si="2"/>
        <v/>
      </c>
      <c r="K11" s="10" t="s">
        <v>117</v>
      </c>
    </row>
    <row r="12" spans="2:11" x14ac:dyDescent="0.3">
      <c r="B12" s="13" t="str">
        <f t="shared" si="3"/>
        <v/>
      </c>
      <c r="C12" s="7" t="s">
        <v>13</v>
      </c>
      <c r="D12" s="7" t="s">
        <v>22</v>
      </c>
      <c r="E12" s="7" t="s">
        <v>130</v>
      </c>
      <c r="F12" s="14"/>
      <c r="G12" t="s">
        <v>117</v>
      </c>
      <c r="H12" s="15" t="str">
        <f t="shared" si="0"/>
        <v/>
      </c>
      <c r="I12" s="15" t="str">
        <f t="shared" si="1"/>
        <v/>
      </c>
      <c r="J12" s="15" t="str">
        <f t="shared" si="2"/>
        <v/>
      </c>
      <c r="K12" s="10" t="s">
        <v>117</v>
      </c>
    </row>
    <row r="13" spans="2:11" x14ac:dyDescent="0.3">
      <c r="B13" s="13" t="str">
        <f t="shared" si="3"/>
        <v/>
      </c>
      <c r="C13" s="7" t="s">
        <v>13</v>
      </c>
      <c r="D13" s="7" t="s">
        <v>22</v>
      </c>
      <c r="E13" s="7" t="s">
        <v>131</v>
      </c>
      <c r="F13" s="14"/>
      <c r="G13" t="s">
        <v>117</v>
      </c>
      <c r="H13" s="15" t="str">
        <f t="shared" si="0"/>
        <v/>
      </c>
      <c r="I13" s="15" t="str">
        <f t="shared" si="1"/>
        <v/>
      </c>
      <c r="J13" s="15" t="str">
        <f t="shared" si="2"/>
        <v/>
      </c>
      <c r="K13" s="10" t="s">
        <v>117</v>
      </c>
    </row>
    <row r="14" spans="2:11" x14ac:dyDescent="0.3">
      <c r="B14" s="13" t="str">
        <f t="shared" si="3"/>
        <v/>
      </c>
      <c r="C14" s="7" t="s">
        <v>13</v>
      </c>
      <c r="D14" s="7" t="s">
        <v>15</v>
      </c>
      <c r="E14" s="7" t="s">
        <v>132</v>
      </c>
      <c r="F14" s="14"/>
      <c r="G14" t="s">
        <v>117</v>
      </c>
      <c r="H14" s="15" t="str">
        <f t="shared" si="0"/>
        <v/>
      </c>
      <c r="I14" s="15" t="str">
        <f t="shared" si="1"/>
        <v/>
      </c>
      <c r="J14" s="15" t="str">
        <f t="shared" si="2"/>
        <v/>
      </c>
      <c r="K14" s="10" t="s">
        <v>117</v>
      </c>
    </row>
    <row r="15" spans="2:11" x14ac:dyDescent="0.3">
      <c r="B15" s="13" t="str">
        <f t="shared" si="3"/>
        <v/>
      </c>
      <c r="C15" s="7" t="s">
        <v>13</v>
      </c>
      <c r="D15" s="7" t="s">
        <v>15</v>
      </c>
      <c r="E15" s="7" t="s">
        <v>133</v>
      </c>
      <c r="F15" s="14"/>
      <c r="G15" t="s">
        <v>117</v>
      </c>
      <c r="H15" s="15" t="str">
        <f t="shared" si="0"/>
        <v/>
      </c>
      <c r="I15" s="15" t="str">
        <f t="shared" si="1"/>
        <v/>
      </c>
      <c r="J15" s="15" t="str">
        <f t="shared" si="2"/>
        <v/>
      </c>
      <c r="K15" s="10" t="s">
        <v>117</v>
      </c>
    </row>
    <row r="16" spans="2:11" x14ac:dyDescent="0.3">
      <c r="B16" s="13" t="str">
        <f t="shared" si="3"/>
        <v/>
      </c>
      <c r="C16" s="7" t="s">
        <v>37</v>
      </c>
      <c r="D16" s="7" t="s">
        <v>33</v>
      </c>
      <c r="E16" s="7" t="s">
        <v>120</v>
      </c>
      <c r="F16" s="14"/>
      <c r="G16" t="s">
        <v>117</v>
      </c>
      <c r="H16" s="15" t="str">
        <f t="shared" si="0"/>
        <v/>
      </c>
      <c r="I16" s="15" t="str">
        <f t="shared" si="1"/>
        <v/>
      </c>
      <c r="J16" s="15" t="str">
        <f t="shared" si="2"/>
        <v/>
      </c>
      <c r="K16" s="10" t="s">
        <v>117</v>
      </c>
    </row>
    <row r="17" spans="2:11" x14ac:dyDescent="0.3">
      <c r="B17" s="13" t="str">
        <f t="shared" si="3"/>
        <v/>
      </c>
      <c r="C17" s="7" t="s">
        <v>37</v>
      </c>
      <c r="D17" s="7" t="s">
        <v>33</v>
      </c>
      <c r="E17" s="7" t="s">
        <v>121</v>
      </c>
      <c r="F17" s="14"/>
      <c r="G17" t="s">
        <v>117</v>
      </c>
      <c r="H17" s="15" t="str">
        <f t="shared" si="0"/>
        <v/>
      </c>
      <c r="I17" s="15" t="str">
        <f t="shared" si="1"/>
        <v/>
      </c>
      <c r="J17" s="15" t="str">
        <f t="shared" si="2"/>
        <v/>
      </c>
      <c r="K17" s="10" t="s">
        <v>117</v>
      </c>
    </row>
    <row r="18" spans="2:11" x14ac:dyDescent="0.3">
      <c r="B18" s="13" t="str">
        <f t="shared" si="3"/>
        <v/>
      </c>
      <c r="C18" s="7" t="s">
        <v>37</v>
      </c>
      <c r="D18" s="7" t="s">
        <v>33</v>
      </c>
      <c r="E18" s="7" t="s">
        <v>122</v>
      </c>
      <c r="F18" s="14"/>
      <c r="G18" t="s">
        <v>117</v>
      </c>
      <c r="H18" s="15" t="str">
        <f t="shared" si="0"/>
        <v/>
      </c>
      <c r="I18" s="15" t="str">
        <f t="shared" si="1"/>
        <v/>
      </c>
      <c r="J18" s="15" t="str">
        <f t="shared" si="2"/>
        <v/>
      </c>
      <c r="K18" s="10" t="s">
        <v>117</v>
      </c>
    </row>
    <row r="19" spans="2:11" x14ac:dyDescent="0.3">
      <c r="B19" s="13" t="str">
        <f t="shared" si="3"/>
        <v/>
      </c>
      <c r="C19" s="7" t="s">
        <v>37</v>
      </c>
      <c r="D19" s="7" t="s">
        <v>26</v>
      </c>
      <c r="E19" s="7" t="s">
        <v>123</v>
      </c>
      <c r="F19" s="14"/>
      <c r="G19" t="s">
        <v>117</v>
      </c>
      <c r="H19" s="15" t="str">
        <f t="shared" si="0"/>
        <v/>
      </c>
      <c r="I19" s="15" t="str">
        <f t="shared" si="1"/>
        <v/>
      </c>
      <c r="J19" s="15" t="str">
        <f t="shared" si="2"/>
        <v/>
      </c>
      <c r="K19" s="10" t="s">
        <v>117</v>
      </c>
    </row>
    <row r="20" spans="2:11" x14ac:dyDescent="0.3">
      <c r="B20" s="13" t="str">
        <f t="shared" si="3"/>
        <v/>
      </c>
      <c r="C20" s="7" t="s">
        <v>37</v>
      </c>
      <c r="D20" s="7" t="s">
        <v>26</v>
      </c>
      <c r="E20" s="7" t="s">
        <v>124</v>
      </c>
      <c r="F20" s="14"/>
      <c r="G20" t="s">
        <v>117</v>
      </c>
      <c r="H20" s="15" t="str">
        <f t="shared" si="0"/>
        <v/>
      </c>
      <c r="I20" s="15" t="str">
        <f t="shared" si="1"/>
        <v/>
      </c>
      <c r="J20" s="15" t="str">
        <f t="shared" si="2"/>
        <v/>
      </c>
      <c r="K20" s="10" t="s">
        <v>117</v>
      </c>
    </row>
    <row r="21" spans="2:11" x14ac:dyDescent="0.3">
      <c r="B21" s="13" t="str">
        <f t="shared" si="3"/>
        <v/>
      </c>
      <c r="C21" s="7" t="s">
        <v>37</v>
      </c>
      <c r="D21" s="7" t="s">
        <v>26</v>
      </c>
      <c r="E21" s="7" t="s">
        <v>125</v>
      </c>
      <c r="F21" s="14"/>
      <c r="G21" t="s">
        <v>117</v>
      </c>
      <c r="H21" s="15" t="str">
        <f t="shared" si="0"/>
        <v/>
      </c>
      <c r="I21" s="15" t="str">
        <f t="shared" si="1"/>
        <v/>
      </c>
      <c r="J21" s="15" t="str">
        <f t="shared" si="2"/>
        <v/>
      </c>
      <c r="K21" s="10" t="s">
        <v>117</v>
      </c>
    </row>
    <row r="22" spans="2:11" x14ac:dyDescent="0.3">
      <c r="B22" s="13" t="str">
        <f t="shared" si="3"/>
        <v/>
      </c>
      <c r="C22" s="7" t="s">
        <v>37</v>
      </c>
      <c r="D22" s="7" t="s">
        <v>18</v>
      </c>
      <c r="E22" s="7" t="s">
        <v>126</v>
      </c>
      <c r="F22" s="14"/>
      <c r="G22" t="s">
        <v>117</v>
      </c>
      <c r="H22" s="15" t="str">
        <f t="shared" si="0"/>
        <v/>
      </c>
      <c r="I22" s="15" t="str">
        <f t="shared" si="1"/>
        <v/>
      </c>
      <c r="J22" s="15" t="str">
        <f t="shared" si="2"/>
        <v/>
      </c>
      <c r="K22" s="10" t="s">
        <v>117</v>
      </c>
    </row>
    <row r="23" spans="2:11" x14ac:dyDescent="0.3">
      <c r="B23" s="13" t="str">
        <f t="shared" si="3"/>
        <v/>
      </c>
      <c r="C23" s="7" t="s">
        <v>37</v>
      </c>
      <c r="D23" s="7" t="s">
        <v>18</v>
      </c>
      <c r="E23" s="14" t="s">
        <v>127</v>
      </c>
      <c r="F23" s="14"/>
      <c r="G23" t="s">
        <v>117</v>
      </c>
      <c r="H23" s="15" t="str">
        <f t="shared" si="0"/>
        <v/>
      </c>
      <c r="I23" s="15" t="str">
        <f t="shared" si="1"/>
        <v/>
      </c>
      <c r="J23" s="15" t="str">
        <f t="shared" si="2"/>
        <v/>
      </c>
      <c r="K23" s="10" t="s">
        <v>117</v>
      </c>
    </row>
    <row r="24" spans="2:11" x14ac:dyDescent="0.3">
      <c r="B24" s="13" t="str">
        <f t="shared" si="3"/>
        <v/>
      </c>
      <c r="C24" s="7" t="s">
        <v>37</v>
      </c>
      <c r="D24" s="7" t="s">
        <v>18</v>
      </c>
      <c r="E24" s="7" t="s">
        <v>128</v>
      </c>
      <c r="F24" s="14"/>
      <c r="G24" t="s">
        <v>117</v>
      </c>
      <c r="H24" s="15" t="str">
        <f t="shared" si="0"/>
        <v/>
      </c>
      <c r="I24" s="15" t="str">
        <f t="shared" si="1"/>
        <v/>
      </c>
      <c r="J24" s="15" t="str">
        <f t="shared" si="2"/>
        <v/>
      </c>
      <c r="K24" s="10" t="s">
        <v>117</v>
      </c>
    </row>
    <row r="25" spans="2:11" x14ac:dyDescent="0.3">
      <c r="B25" s="13" t="str">
        <f t="shared" si="3"/>
        <v/>
      </c>
      <c r="C25" s="7" t="s">
        <v>37</v>
      </c>
      <c r="D25" s="7" t="s">
        <v>22</v>
      </c>
      <c r="E25" s="7" t="s">
        <v>129</v>
      </c>
      <c r="F25" s="14"/>
      <c r="G25" t="s">
        <v>117</v>
      </c>
      <c r="H25" s="15" t="str">
        <f t="shared" si="0"/>
        <v/>
      </c>
      <c r="I25" s="15" t="str">
        <f t="shared" si="1"/>
        <v/>
      </c>
      <c r="J25" s="15" t="str">
        <f t="shared" si="2"/>
        <v/>
      </c>
      <c r="K25" s="10" t="s">
        <v>117</v>
      </c>
    </row>
    <row r="26" spans="2:11" x14ac:dyDescent="0.3">
      <c r="B26" s="13" t="str">
        <f t="shared" si="3"/>
        <v/>
      </c>
      <c r="C26" s="7" t="s">
        <v>37</v>
      </c>
      <c r="D26" s="7" t="s">
        <v>22</v>
      </c>
      <c r="E26" s="7" t="s">
        <v>130</v>
      </c>
      <c r="F26" s="14"/>
      <c r="G26" t="s">
        <v>117</v>
      </c>
      <c r="H26" s="15" t="str">
        <f t="shared" si="0"/>
        <v/>
      </c>
      <c r="I26" s="15" t="str">
        <f t="shared" si="1"/>
        <v/>
      </c>
      <c r="J26" s="15" t="str">
        <f t="shared" si="2"/>
        <v/>
      </c>
      <c r="K26" s="10" t="s">
        <v>117</v>
      </c>
    </row>
    <row r="27" spans="2:11" x14ac:dyDescent="0.3">
      <c r="B27" s="13" t="str">
        <f t="shared" si="3"/>
        <v/>
      </c>
      <c r="C27" s="7" t="s">
        <v>37</v>
      </c>
      <c r="D27" s="7" t="s">
        <v>22</v>
      </c>
      <c r="E27" s="7" t="s">
        <v>131</v>
      </c>
      <c r="F27" s="14"/>
      <c r="H27" s="15" t="str">
        <f t="shared" si="0"/>
        <v/>
      </c>
      <c r="I27" s="15" t="str">
        <f t="shared" si="1"/>
        <v/>
      </c>
      <c r="J27" s="15" t="str">
        <f t="shared" si="2"/>
        <v/>
      </c>
      <c r="K27" s="10" t="s">
        <v>117</v>
      </c>
    </row>
    <row r="28" spans="2:11" x14ac:dyDescent="0.3">
      <c r="B28" s="13" t="str">
        <f t="shared" si="3"/>
        <v/>
      </c>
      <c r="C28" s="7" t="s">
        <v>37</v>
      </c>
      <c r="D28" s="7" t="s">
        <v>15</v>
      </c>
      <c r="E28" s="7" t="s">
        <v>132</v>
      </c>
      <c r="F28" s="14"/>
      <c r="H28" s="15" t="str">
        <f t="shared" si="0"/>
        <v/>
      </c>
      <c r="I28" s="15" t="str">
        <f t="shared" si="1"/>
        <v/>
      </c>
      <c r="J28" s="15" t="str">
        <f t="shared" si="2"/>
        <v/>
      </c>
      <c r="K28" s="10" t="s">
        <v>117</v>
      </c>
    </row>
    <row r="29" spans="2:11" x14ac:dyDescent="0.3">
      <c r="B29" s="13" t="str">
        <f t="shared" si="3"/>
        <v/>
      </c>
      <c r="C29" s="7" t="s">
        <v>37</v>
      </c>
      <c r="D29" s="7" t="s">
        <v>15</v>
      </c>
      <c r="E29" s="7" t="s">
        <v>133</v>
      </c>
      <c r="F29" s="14"/>
      <c r="H29" s="15" t="str">
        <f t="shared" si="0"/>
        <v/>
      </c>
      <c r="I29" s="15" t="str">
        <f t="shared" si="1"/>
        <v/>
      </c>
      <c r="J29" s="15" t="str">
        <f t="shared" si="2"/>
        <v/>
      </c>
      <c r="K29" s="10" t="s">
        <v>117</v>
      </c>
    </row>
    <row r="30" spans="2:11" x14ac:dyDescent="0.3">
      <c r="B30" s="13" t="str">
        <f t="shared" si="3"/>
        <v/>
      </c>
      <c r="C30" s="7"/>
      <c r="D30" s="7"/>
      <c r="E30" s="7"/>
      <c r="F30" s="14"/>
      <c r="H30" s="15" t="str">
        <f t="shared" si="0"/>
        <v/>
      </c>
      <c r="I30" s="15" t="str">
        <f t="shared" si="1"/>
        <v/>
      </c>
      <c r="J30" s="15" t="str">
        <f t="shared" si="2"/>
        <v/>
      </c>
      <c r="K30" s="10" t="s">
        <v>117</v>
      </c>
    </row>
    <row r="31" spans="2:11" x14ac:dyDescent="0.3">
      <c r="B31" s="13" t="str">
        <f t="shared" si="3"/>
        <v/>
      </c>
      <c r="C31" s="7"/>
      <c r="D31" s="7"/>
      <c r="E31" s="7"/>
      <c r="F31" s="14"/>
      <c r="H31" s="15" t="str">
        <f t="shared" si="0"/>
        <v/>
      </c>
      <c r="I31" s="15" t="str">
        <f t="shared" si="1"/>
        <v/>
      </c>
      <c r="J31" s="15" t="str">
        <f t="shared" si="2"/>
        <v/>
      </c>
      <c r="K31" s="10" t="s">
        <v>117</v>
      </c>
    </row>
    <row r="32" spans="2:11" x14ac:dyDescent="0.3">
      <c r="B32" s="13" t="str">
        <f t="shared" si="3"/>
        <v/>
      </c>
      <c r="C32" s="7"/>
      <c r="D32" s="7"/>
      <c r="E32" s="7"/>
      <c r="F32" s="14"/>
      <c r="H32" s="15" t="str">
        <f t="shared" si="0"/>
        <v/>
      </c>
      <c r="I32" s="15" t="str">
        <f t="shared" si="1"/>
        <v/>
      </c>
      <c r="J32" s="15" t="str">
        <f t="shared" si="2"/>
        <v/>
      </c>
      <c r="K32" s="10" t="s">
        <v>117</v>
      </c>
    </row>
    <row r="33" spans="2:10" x14ac:dyDescent="0.3">
      <c r="B33" s="13" t="str">
        <f t="shared" si="3"/>
        <v/>
      </c>
      <c r="C33" s="7"/>
      <c r="D33" s="7"/>
      <c r="E33" s="7"/>
      <c r="F33" s="14"/>
      <c r="H33" s="15" t="str">
        <f t="shared" si="0"/>
        <v/>
      </c>
      <c r="I33" s="15" t="str">
        <f t="shared" si="1"/>
        <v/>
      </c>
      <c r="J33" s="15" t="str">
        <f t="shared" si="2"/>
        <v/>
      </c>
    </row>
    <row r="34" spans="2:10" x14ac:dyDescent="0.3">
      <c r="B34" s="13" t="str">
        <f t="shared" si="3"/>
        <v/>
      </c>
      <c r="C34" s="7"/>
      <c r="D34" s="7"/>
      <c r="E34" s="7"/>
      <c r="F34" s="14"/>
      <c r="H34" s="15" t="str">
        <f t="shared" si="0"/>
        <v/>
      </c>
      <c r="I34" s="15" t="str">
        <f t="shared" si="1"/>
        <v/>
      </c>
      <c r="J34" s="15" t="str">
        <f t="shared" si="2"/>
        <v/>
      </c>
    </row>
    <row r="35" spans="2:10" x14ac:dyDescent="0.3">
      <c r="B35" s="13" t="str">
        <f t="shared" si="3"/>
        <v/>
      </c>
      <c r="C35" s="7"/>
      <c r="D35" s="7"/>
      <c r="E35" s="7"/>
      <c r="F35" s="14"/>
      <c r="H35" s="15" t="str">
        <f t="shared" si="0"/>
        <v/>
      </c>
      <c r="I35" s="15" t="str">
        <f t="shared" si="1"/>
        <v/>
      </c>
      <c r="J35" s="15" t="str">
        <f t="shared" si="2"/>
        <v/>
      </c>
    </row>
    <row r="36" spans="2:10" x14ac:dyDescent="0.3">
      <c r="B36" s="13" t="str">
        <f t="shared" si="3"/>
        <v/>
      </c>
      <c r="C36" s="7"/>
      <c r="D36" s="7"/>
      <c r="E36" s="7"/>
      <c r="F36" s="14"/>
      <c r="H36" s="15" t="str">
        <f t="shared" si="0"/>
        <v/>
      </c>
      <c r="I36" s="15" t="str">
        <f t="shared" si="1"/>
        <v/>
      </c>
      <c r="J36" s="15" t="str">
        <f t="shared" si="2"/>
        <v/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abSelected="1" topLeftCell="A6" zoomScaleNormal="100" workbookViewId="0">
      <selection activeCell="C47" sqref="C47"/>
    </sheetView>
  </sheetViews>
  <sheetFormatPr baseColWidth="10" defaultColWidth="9.109375" defaultRowHeight="14.4" x14ac:dyDescent="0.3"/>
  <cols>
    <col min="1" max="1" width="2.6640625" style="10" customWidth="1"/>
    <col min="2" max="2" width="10.5546875" customWidth="1"/>
    <col min="3" max="4" width="15.109375" customWidth="1"/>
    <col min="5" max="5" width="19.5546875" customWidth="1"/>
    <col min="6" max="6" width="185.88671875" style="11" customWidth="1"/>
    <col min="7" max="7" width="11" customWidth="1"/>
    <col min="8" max="8" width="28.5546875" customWidth="1"/>
    <col min="9" max="9" width="31" customWidth="1"/>
    <col min="10" max="10" width="42.5546875" customWidth="1"/>
    <col min="11" max="1025" width="9.109375" style="10" customWidth="1"/>
  </cols>
  <sheetData>
    <row r="1" spans="2:11" x14ac:dyDescent="0.3">
      <c r="B1" s="2" t="s">
        <v>134</v>
      </c>
      <c r="C1" s="2" t="s">
        <v>135</v>
      </c>
      <c r="D1" s="2" t="s">
        <v>136</v>
      </c>
      <c r="E1" s="2" t="s">
        <v>137</v>
      </c>
      <c r="F1" s="12" t="s">
        <v>138</v>
      </c>
      <c r="G1" s="7" t="s">
        <v>139</v>
      </c>
      <c r="H1" s="2" t="s">
        <v>118</v>
      </c>
      <c r="I1" s="2" t="s">
        <v>7</v>
      </c>
      <c r="J1" s="2" t="s">
        <v>119</v>
      </c>
    </row>
    <row r="2" spans="2:11" x14ac:dyDescent="0.3">
      <c r="B2" s="13" t="str">
        <f t="shared" ref="B2:B7" si="0">IF(F2="","",B1+1)</f>
        <v/>
      </c>
      <c r="C2" s="7"/>
      <c r="D2" s="7"/>
      <c r="E2" s="7"/>
      <c r="F2" s="14"/>
      <c r="H2" s="15" t="str">
        <f t="shared" ref="H2:H46" si="1">IF($B2="","",  CONCATENATE("=SubStringCount(Concat(_ExprNo, '|'),",IF(B2&lt;10,"0",""),B2,")") )</f>
        <v/>
      </c>
      <c r="I2" s="15" t="str">
        <f t="shared" ref="I2:I46" si="2">IF($B2="","",  CONCATENATE("=Only({1&lt;_ExprNo={",IF($B2&lt;10,"0",""),$B2,"}&gt;} _Expresion) //",E2))</f>
        <v/>
      </c>
      <c r="J2" s="15" t="str">
        <f t="shared" ref="J2:J46" si="3">IF($B2="","",  CONCATENATE("=$(=Only({1&lt;_ExprNo={",IF($B2&lt;10,"0",""),$B2,"}&gt;} _ExprForm)) //",E2) )</f>
        <v/>
      </c>
      <c r="K2" s="10" t="s">
        <v>117</v>
      </c>
    </row>
    <row r="3" spans="2:11" x14ac:dyDescent="0.3">
      <c r="B3" s="13" t="str">
        <f t="shared" si="0"/>
        <v/>
      </c>
      <c r="C3" s="7"/>
      <c r="D3" s="7"/>
      <c r="E3" s="7"/>
      <c r="F3" s="14"/>
      <c r="H3" s="15" t="str">
        <f t="shared" si="1"/>
        <v/>
      </c>
      <c r="I3" s="15" t="str">
        <f t="shared" si="2"/>
        <v/>
      </c>
      <c r="J3" s="15" t="str">
        <f t="shared" si="3"/>
        <v/>
      </c>
    </row>
    <row r="4" spans="2:11" x14ac:dyDescent="0.3">
      <c r="B4" s="13" t="str">
        <f t="shared" si="0"/>
        <v/>
      </c>
      <c r="C4" s="7"/>
      <c r="D4" s="7"/>
      <c r="E4" s="7"/>
      <c r="F4" s="14"/>
      <c r="H4" s="15" t="str">
        <f t="shared" si="1"/>
        <v/>
      </c>
      <c r="I4" s="15" t="str">
        <f t="shared" si="2"/>
        <v/>
      </c>
      <c r="J4" s="15" t="str">
        <f t="shared" si="3"/>
        <v/>
      </c>
    </row>
    <row r="5" spans="2:11" x14ac:dyDescent="0.3">
      <c r="B5" s="13" t="str">
        <f t="shared" si="0"/>
        <v/>
      </c>
      <c r="C5" s="7"/>
      <c r="D5" s="7"/>
      <c r="E5" s="7"/>
      <c r="F5" s="14"/>
      <c r="H5" s="15" t="str">
        <f t="shared" si="1"/>
        <v/>
      </c>
      <c r="I5" s="15" t="str">
        <f t="shared" si="2"/>
        <v/>
      </c>
      <c r="J5" s="15" t="str">
        <f t="shared" si="3"/>
        <v/>
      </c>
      <c r="K5" s="10" t="s">
        <v>117</v>
      </c>
    </row>
    <row r="6" spans="2:11" x14ac:dyDescent="0.3">
      <c r="B6" s="13" t="str">
        <f t="shared" si="0"/>
        <v/>
      </c>
      <c r="C6" s="7"/>
      <c r="D6" s="7"/>
      <c r="E6" s="7"/>
      <c r="F6" s="14"/>
      <c r="H6" s="15" t="str">
        <f t="shared" si="1"/>
        <v/>
      </c>
      <c r="I6" s="15" t="str">
        <f t="shared" si="2"/>
        <v/>
      </c>
      <c r="J6" s="15" t="str">
        <f t="shared" si="3"/>
        <v/>
      </c>
    </row>
    <row r="7" spans="2:11" x14ac:dyDescent="0.3">
      <c r="B7" s="13" t="str">
        <f t="shared" si="0"/>
        <v/>
      </c>
      <c r="C7" s="7"/>
      <c r="D7" s="7"/>
      <c r="E7" s="7"/>
      <c r="F7" s="14"/>
      <c r="H7" s="15" t="str">
        <f t="shared" si="1"/>
        <v/>
      </c>
      <c r="I7" s="15" t="str">
        <f t="shared" si="2"/>
        <v/>
      </c>
      <c r="J7" s="15" t="str">
        <f t="shared" si="3"/>
        <v/>
      </c>
      <c r="K7" s="10" t="s">
        <v>117</v>
      </c>
    </row>
    <row r="8" spans="2:11" x14ac:dyDescent="0.3">
      <c r="B8" s="13">
        <v>1</v>
      </c>
      <c r="C8" s="7" t="s">
        <v>140</v>
      </c>
      <c r="D8" s="7"/>
      <c r="E8" s="7" t="s">
        <v>140</v>
      </c>
      <c r="F8" s="14" t="s">
        <v>141</v>
      </c>
      <c r="G8">
        <v>1</v>
      </c>
      <c r="H8" s="15" t="str">
        <f t="shared" si="1"/>
        <v>=SubStringCount(Concat(_ExprNo, '|'),01)</v>
      </c>
      <c r="I8" s="15" t="str">
        <f t="shared" si="2"/>
        <v>=Only({1&lt;_ExprNo={01}&gt;} _Expresion) //Noches</v>
      </c>
      <c r="J8" s="15" t="str">
        <f t="shared" si="3"/>
        <v>=$(=Only({1&lt;_ExprNo={01}&gt;} _ExprForm)) //Noches</v>
      </c>
      <c r="K8" s="10" t="s">
        <v>117</v>
      </c>
    </row>
    <row r="9" spans="2:11" x14ac:dyDescent="0.3">
      <c r="B9" s="13">
        <f t="shared" ref="B9:B46" si="4">IF(F9="","",B8+1)</f>
        <v>2</v>
      </c>
      <c r="C9" s="7" t="s">
        <v>140</v>
      </c>
      <c r="D9" s="14"/>
      <c r="E9" s="7" t="s">
        <v>142</v>
      </c>
      <c r="F9" s="14" t="s">
        <v>143</v>
      </c>
      <c r="G9" t="s">
        <v>117</v>
      </c>
      <c r="H9" s="15" t="str">
        <f t="shared" si="1"/>
        <v>=SubStringCount(Concat(_ExprNo, '|'),02)</v>
      </c>
      <c r="I9" s="15" t="str">
        <f t="shared" si="2"/>
        <v>=Only({1&lt;_ExprNo={02}&gt;} _Expresion) //Noches (todos los status)</v>
      </c>
      <c r="J9" s="15" t="str">
        <f t="shared" si="3"/>
        <v>=$(=Only({1&lt;_ExprNo={02}&gt;} _ExprForm)) //Noches (todos los status)</v>
      </c>
      <c r="K9" s="10" t="s">
        <v>117</v>
      </c>
    </row>
    <row r="10" spans="2:11" x14ac:dyDescent="0.3">
      <c r="B10" s="13">
        <f t="shared" si="4"/>
        <v>3</v>
      </c>
      <c r="C10" s="7" t="s">
        <v>140</v>
      </c>
      <c r="D10" s="7"/>
      <c r="E10" s="7" t="s">
        <v>144</v>
      </c>
      <c r="F10" s="14" t="s">
        <v>145</v>
      </c>
      <c r="G10">
        <v>1</v>
      </c>
      <c r="H10" s="15" t="str">
        <f t="shared" si="1"/>
        <v>=SubStringCount(Concat(_ExprNo, '|'),03)</v>
      </c>
      <c r="I10" s="15" t="str">
        <f t="shared" si="2"/>
        <v>=Only({1&lt;_ExprNo={03}&gt;} _Expresion) //Noches canceladas</v>
      </c>
      <c r="J10" s="15" t="str">
        <f t="shared" si="3"/>
        <v>=$(=Only({1&lt;_ExprNo={03}&gt;} _ExprForm)) //Noches canceladas</v>
      </c>
      <c r="K10" s="10" t="s">
        <v>117</v>
      </c>
    </row>
    <row r="11" spans="2:11" x14ac:dyDescent="0.3">
      <c r="B11" s="13">
        <f t="shared" si="4"/>
        <v>4</v>
      </c>
      <c r="C11" s="7" t="s">
        <v>140</v>
      </c>
      <c r="D11" s="7"/>
      <c r="E11" s="7" t="s">
        <v>146</v>
      </c>
      <c r="F11" s="14" t="s">
        <v>147</v>
      </c>
      <c r="G11" t="s">
        <v>117</v>
      </c>
      <c r="H11" s="15" t="str">
        <f t="shared" si="1"/>
        <v>=SubStringCount(Concat(_ExprNo, '|'),04)</v>
      </c>
      <c r="I11" s="15" t="str">
        <f t="shared" si="2"/>
        <v>=Only({1&lt;_ExprNo={04}&gt;} _Expresion) //Noches Ppto</v>
      </c>
      <c r="J11" s="15" t="str">
        <f t="shared" si="3"/>
        <v>=$(=Only({1&lt;_ExprNo={04}&gt;} _ExprForm)) //Noches Ppto</v>
      </c>
      <c r="K11" s="10" t="s">
        <v>117</v>
      </c>
    </row>
    <row r="12" spans="2:11" x14ac:dyDescent="0.3">
      <c r="B12" s="13">
        <f t="shared" si="4"/>
        <v>5</v>
      </c>
      <c r="C12" s="7" t="s">
        <v>53</v>
      </c>
      <c r="D12" s="7"/>
      <c r="E12" s="7" t="s">
        <v>148</v>
      </c>
      <c r="F12" s="14" t="str">
        <f>CONCATENATE(F15,"/",F8)</f>
        <v>SUM( {&lt; _ConjuntoDeDatos = {$(vDatosPasado),$(vDatosFuturo)}, IdStatusReservacion={1,2,3,4} &gt;} #Montos_$(vOpMoneda) )/SUM( {&lt; _ConjuntoDeDatos = { $(vDatosPasado),$(vDatosFuturo) }, IdStatusReservacion={1,2,3,4} &gt;} #Noches)</v>
      </c>
      <c r="G12">
        <v>1</v>
      </c>
      <c r="H12" s="15" t="str">
        <f t="shared" si="1"/>
        <v>=SubStringCount(Concat(_ExprNo, '|'),05)</v>
      </c>
      <c r="I12" s="15" t="str">
        <f t="shared" si="2"/>
        <v>=Only({1&lt;_ExprNo={05}&gt;} _Expresion) //Tarifa Promedio</v>
      </c>
      <c r="J12" s="15" t="str">
        <f t="shared" si="3"/>
        <v>=$(=Only({1&lt;_ExprNo={05}&gt;} _ExprForm)) //Tarifa Promedio</v>
      </c>
      <c r="K12" s="10" t="s">
        <v>117</v>
      </c>
    </row>
    <row r="13" spans="2:11" x14ac:dyDescent="0.3">
      <c r="B13" s="13">
        <f t="shared" si="4"/>
        <v>6</v>
      </c>
      <c r="C13" s="7" t="s">
        <v>53</v>
      </c>
      <c r="D13" s="7"/>
      <c r="E13" s="16" t="s">
        <v>149</v>
      </c>
      <c r="F13" s="14" t="str">
        <f>CONCATENATE(F18,"/",F11)</f>
        <v>SUM( {&lt; _ConjuntoDeDatos = {$(vDatosPresupuesto)}, Reservación.Fecha= &gt;} #Montos_$(vOpMoneda))/SUM( {&lt;_ConjuntoDeDatos = { $(vDatosPresupuesto)}, Reservación.Fecha= &gt;} #Noches)</v>
      </c>
      <c r="G13" t="s">
        <v>117</v>
      </c>
      <c r="H13" s="15" t="str">
        <f t="shared" si="1"/>
        <v>=SubStringCount(Concat(_ExprNo, '|'),06)</v>
      </c>
      <c r="I13" s="15" t="str">
        <f t="shared" si="2"/>
        <v>=Only({1&lt;_ExprNo={06}&gt;} _Expresion) //Tarifa Promedio Ppto</v>
      </c>
      <c r="J13" s="15" t="str">
        <f t="shared" si="3"/>
        <v>=$(=Only({1&lt;_ExprNo={06}&gt;} _ExprForm)) //Tarifa Promedio Ppto</v>
      </c>
      <c r="K13" s="10" t="s">
        <v>117</v>
      </c>
    </row>
    <row r="14" spans="2:11" x14ac:dyDescent="0.3">
      <c r="B14" s="13">
        <f t="shared" si="4"/>
        <v>7</v>
      </c>
      <c r="C14" s="7" t="s">
        <v>53</v>
      </c>
      <c r="D14" s="7"/>
      <c r="E14" s="7" t="s">
        <v>150</v>
      </c>
      <c r="F14" s="14">
        <v>0</v>
      </c>
      <c r="G14" t="s">
        <v>117</v>
      </c>
      <c r="H14" s="15" t="str">
        <f t="shared" si="1"/>
        <v>=SubStringCount(Concat(_ExprNo, '|'),07)</v>
      </c>
      <c r="I14" s="15" t="str">
        <f t="shared" si="2"/>
        <v>=Only({1&lt;_ExprNo={07}&gt;} _Expresion) //Tarifa Mínima</v>
      </c>
      <c r="J14" s="15" t="str">
        <f t="shared" si="3"/>
        <v>=$(=Only({1&lt;_ExprNo={07}&gt;} _ExprForm)) //Tarifa Mínima</v>
      </c>
      <c r="K14" s="10" t="s">
        <v>117</v>
      </c>
    </row>
    <row r="15" spans="2:11" x14ac:dyDescent="0.3">
      <c r="B15" s="13">
        <f t="shared" si="4"/>
        <v>8</v>
      </c>
      <c r="C15" s="7" t="s">
        <v>151</v>
      </c>
      <c r="D15" s="7"/>
      <c r="E15" s="7" t="s">
        <v>151</v>
      </c>
      <c r="F15" s="14" t="s">
        <v>152</v>
      </c>
      <c r="G15">
        <v>1</v>
      </c>
      <c r="H15" s="15" t="str">
        <f t="shared" si="1"/>
        <v>=SubStringCount(Concat(_ExprNo, '|'),08)</v>
      </c>
      <c r="I15" s="15" t="str">
        <f t="shared" si="2"/>
        <v>=Only({1&lt;_ExprNo={08}&gt;} _Expresion) //Ingreso</v>
      </c>
      <c r="J15" s="15" t="str">
        <f t="shared" si="3"/>
        <v>=$(=Only({1&lt;_ExprNo={08}&gt;} _ExprForm)) //Ingreso</v>
      </c>
      <c r="K15" s="10" t="s">
        <v>117</v>
      </c>
    </row>
    <row r="16" spans="2:11" x14ac:dyDescent="0.3">
      <c r="B16" s="13">
        <f t="shared" si="4"/>
        <v>9</v>
      </c>
      <c r="C16" s="7" t="s">
        <v>151</v>
      </c>
      <c r="D16" s="7"/>
      <c r="E16" s="7" t="s">
        <v>153</v>
      </c>
      <c r="F16" s="14" t="s">
        <v>154</v>
      </c>
      <c r="G16" t="s">
        <v>117</v>
      </c>
      <c r="H16" s="15" t="str">
        <f t="shared" si="1"/>
        <v>=SubStringCount(Concat(_ExprNo, '|'),09)</v>
      </c>
      <c r="I16" s="15" t="str">
        <f t="shared" si="2"/>
        <v>=Only({1&lt;_ExprNo={09}&gt;} _Expresion) //Ingreso (todos los status)</v>
      </c>
      <c r="J16" s="15" t="str">
        <f t="shared" si="3"/>
        <v>=$(=Only({1&lt;_ExprNo={09}&gt;} _ExprForm)) //Ingreso (todos los status)</v>
      </c>
      <c r="K16" s="10" t="s">
        <v>117</v>
      </c>
    </row>
    <row r="17" spans="2:11" x14ac:dyDescent="0.3">
      <c r="B17" s="13">
        <f t="shared" si="4"/>
        <v>10</v>
      </c>
      <c r="C17" s="7" t="s">
        <v>151</v>
      </c>
      <c r="D17" s="7"/>
      <c r="E17" s="7" t="s">
        <v>155</v>
      </c>
      <c r="F17" s="14" t="s">
        <v>156</v>
      </c>
      <c r="G17" t="s">
        <v>117</v>
      </c>
      <c r="H17" s="15" t="str">
        <f t="shared" si="1"/>
        <v>=SubStringCount(Concat(_ExprNo, '|'),10)</v>
      </c>
      <c r="I17" s="15" t="str">
        <f t="shared" si="2"/>
        <v>=Only({1&lt;_ExprNo={10}&gt;} _Expresion) //Ingreso cancelado</v>
      </c>
      <c r="J17" s="15" t="str">
        <f t="shared" si="3"/>
        <v>=$(=Only({1&lt;_ExprNo={10}&gt;} _ExprForm)) //Ingreso cancelado</v>
      </c>
      <c r="K17" s="10" t="s">
        <v>117</v>
      </c>
    </row>
    <row r="18" spans="2:11" x14ac:dyDescent="0.3">
      <c r="B18" s="13">
        <f t="shared" si="4"/>
        <v>11</v>
      </c>
      <c r="C18" s="7" t="s">
        <v>151</v>
      </c>
      <c r="D18" s="7"/>
      <c r="E18" s="7" t="s">
        <v>157</v>
      </c>
      <c r="F18" s="14" t="s">
        <v>158</v>
      </c>
      <c r="G18" t="s">
        <v>117</v>
      </c>
      <c r="H18" s="15" t="str">
        <f t="shared" si="1"/>
        <v>=SubStringCount(Concat(_ExprNo, '|'),11)</v>
      </c>
      <c r="I18" s="15" t="str">
        <f t="shared" si="2"/>
        <v>=Only({1&lt;_ExprNo={11}&gt;} _Expresion) //Ingreso Ppto</v>
      </c>
      <c r="J18" s="15" t="str">
        <f t="shared" si="3"/>
        <v>=$(=Only({1&lt;_ExprNo={11}&gt;} _ExprForm)) //Ingreso Ppto</v>
      </c>
      <c r="K18" s="10" t="s">
        <v>117</v>
      </c>
    </row>
    <row r="19" spans="2:11" x14ac:dyDescent="0.3">
      <c r="B19" s="13">
        <f t="shared" si="4"/>
        <v>12</v>
      </c>
      <c r="C19" s="7" t="s">
        <v>159</v>
      </c>
      <c r="D19" s="7"/>
      <c r="E19" s="7" t="s">
        <v>160</v>
      </c>
      <c r="F19" s="14" t="str">
        <f>CONCATENATE(F20,"-",F8)</f>
        <v>SUM( {&lt; _ConjuntoDeDatos = { $(vDatosInventario)}, [Status Reservación]=, IdStatusReservacion=, Reservación.Fecha=, Agencia=, Plan=, NacInt=, SegmentoHO= &gt;} #Noches)-SUM( {&lt; _ConjuntoDeDatos = { $(vDatosPasado),$(vDatosFuturo) }, IdStatusReservacion={1,2,3,4} &gt;} #Noches)</v>
      </c>
      <c r="G19">
        <v>1</v>
      </c>
      <c r="H19" s="15" t="str">
        <f t="shared" si="1"/>
        <v>=SubStringCount(Concat(_ExprNo, '|'),12)</v>
      </c>
      <c r="I19" s="15" t="str">
        <f t="shared" si="2"/>
        <v>=Only({1&lt;_ExprNo={12}&gt;} _Expresion) //CuartosNoches Disponibles</v>
      </c>
      <c r="J19" s="15" t="str">
        <f t="shared" si="3"/>
        <v>=$(=Only({1&lt;_ExprNo={12}&gt;} _ExprForm)) //CuartosNoches Disponibles</v>
      </c>
      <c r="K19" s="10" t="s">
        <v>117</v>
      </c>
    </row>
    <row r="20" spans="2:11" x14ac:dyDescent="0.3">
      <c r="B20" s="13">
        <f t="shared" si="4"/>
        <v>13</v>
      </c>
      <c r="C20" s="7" t="s">
        <v>159</v>
      </c>
      <c r="D20" s="7"/>
      <c r="E20" s="7" t="s">
        <v>161</v>
      </c>
      <c r="F20" s="14" t="s">
        <v>210</v>
      </c>
      <c r="G20" t="s">
        <v>117</v>
      </c>
      <c r="H20" s="15" t="str">
        <f t="shared" si="1"/>
        <v>=SubStringCount(Concat(_ExprNo, '|'),13)</v>
      </c>
      <c r="I20" s="15" t="str">
        <f t="shared" si="2"/>
        <v>=Only({1&lt;_ExprNo={13}&gt;} _Expresion) //Inventario</v>
      </c>
      <c r="J20" s="15" t="str">
        <f t="shared" si="3"/>
        <v>=$(=Only({1&lt;_ExprNo={13}&gt;} _ExprForm)) //Inventario</v>
      </c>
      <c r="K20" s="10" t="s">
        <v>117</v>
      </c>
    </row>
    <row r="21" spans="2:11" x14ac:dyDescent="0.3">
      <c r="B21" s="13">
        <f t="shared" si="4"/>
        <v>14</v>
      </c>
      <c r="C21" s="7" t="s">
        <v>162</v>
      </c>
      <c r="D21" s="7"/>
      <c r="E21" s="7" t="str">
        <f>E11</f>
        <v>Noches Ppto</v>
      </c>
      <c r="F21" s="7" t="str">
        <f>F11</f>
        <v>SUM( {&lt;_ConjuntoDeDatos = { $(vDatosPresupuesto)}, Reservación.Fecha= &gt;} #Noches)</v>
      </c>
      <c r="G21" t="s">
        <v>117</v>
      </c>
      <c r="H21" s="15" t="str">
        <f t="shared" si="1"/>
        <v>=SubStringCount(Concat(_ExprNo, '|'),14)</v>
      </c>
      <c r="I21" s="15" t="str">
        <f t="shared" si="2"/>
        <v>=Only({1&lt;_ExprNo={14}&gt;} _Expresion) //Noches Ppto</v>
      </c>
      <c r="J21" s="15" t="str">
        <f t="shared" si="3"/>
        <v>=$(=Only({1&lt;_ExprNo={14}&gt;} _ExprForm)) //Noches Ppto</v>
      </c>
      <c r="K21" s="10" t="s">
        <v>117</v>
      </c>
    </row>
    <row r="22" spans="2:11" x14ac:dyDescent="0.3">
      <c r="B22" s="13">
        <f t="shared" si="4"/>
        <v>15</v>
      </c>
      <c r="C22" s="7" t="s">
        <v>162</v>
      </c>
      <c r="D22" s="7"/>
      <c r="E22" s="7" t="str">
        <f>E18</f>
        <v>Ingreso Ppto</v>
      </c>
      <c r="F22" s="7" t="str">
        <f>F18</f>
        <v>SUM( {&lt; _ConjuntoDeDatos = {$(vDatosPresupuesto)}, Reservación.Fecha= &gt;} #Montos_$(vOpMoneda))</v>
      </c>
      <c r="G22" t="s">
        <v>117</v>
      </c>
      <c r="H22" s="15" t="str">
        <f t="shared" si="1"/>
        <v>=SubStringCount(Concat(_ExprNo, '|'),15)</v>
      </c>
      <c r="I22" s="15" t="str">
        <f t="shared" si="2"/>
        <v>=Only({1&lt;_ExprNo={15}&gt;} _Expresion) //Ingreso Ppto</v>
      </c>
      <c r="J22" s="15" t="str">
        <f t="shared" si="3"/>
        <v>=$(=Only({1&lt;_ExprNo={15}&gt;} _ExprForm)) //Ingreso Ppto</v>
      </c>
      <c r="K22" s="10" t="s">
        <v>117</v>
      </c>
    </row>
    <row r="23" spans="2:11" x14ac:dyDescent="0.3">
      <c r="B23" s="13">
        <f>IF(F23="","",B22+1)</f>
        <v>16</v>
      </c>
      <c r="C23" s="7" t="s">
        <v>162</v>
      </c>
      <c r="D23" s="7"/>
      <c r="E23" s="16" t="str">
        <f>E13</f>
        <v>Tarifa Promedio Ppto</v>
      </c>
      <c r="F23" s="7" t="str">
        <f>F13</f>
        <v>SUM( {&lt; _ConjuntoDeDatos = {$(vDatosPresupuesto)}, Reservación.Fecha= &gt;} #Montos_$(vOpMoneda))/SUM( {&lt;_ConjuntoDeDatos = { $(vDatosPresupuesto)}, Reservación.Fecha= &gt;} #Noches)</v>
      </c>
      <c r="G23" t="s">
        <v>117</v>
      </c>
      <c r="H23" s="15" t="str">
        <f t="shared" si="1"/>
        <v>=SubStringCount(Concat(_ExprNo, '|'),16)</v>
      </c>
      <c r="I23" s="15" t="str">
        <f t="shared" si="2"/>
        <v>=Only({1&lt;_ExprNo={16}&gt;} _Expresion) //Tarifa Promedio Ppto</v>
      </c>
      <c r="J23" s="15" t="str">
        <f t="shared" si="3"/>
        <v>=$(=Only({1&lt;_ExprNo={16}&gt;} _ExprForm)) //Tarifa Promedio Ppto</v>
      </c>
      <c r="K23" s="10" t="s">
        <v>117</v>
      </c>
    </row>
    <row r="24" spans="2:11" x14ac:dyDescent="0.3">
      <c r="B24" s="13">
        <f t="shared" si="4"/>
        <v>17</v>
      </c>
      <c r="C24" s="7" t="s">
        <v>162</v>
      </c>
      <c r="D24" s="7"/>
      <c r="E24" s="16" t="str">
        <f>E14</f>
        <v>Tarifa Mínima</v>
      </c>
      <c r="F24" s="7" t="s">
        <v>224</v>
      </c>
      <c r="H24" s="15"/>
      <c r="I24" s="15"/>
      <c r="J24" s="15"/>
    </row>
    <row r="25" spans="2:11" x14ac:dyDescent="0.3">
      <c r="B25" s="13">
        <f t="shared" si="4"/>
        <v>18</v>
      </c>
      <c r="C25" s="7" t="s">
        <v>163</v>
      </c>
      <c r="D25" s="7"/>
      <c r="E25" s="7" t="s">
        <v>164</v>
      </c>
      <c r="F25" s="14" t="str">
        <f>CONCATENATE(F26,"+",F27,"+",F28)</f>
        <v>sum( {&lt;_ConjuntoDeDatos = { $(vDatosPasado),$(vDatosFuturo) }, IdStatusReservacion={1,2,3,4} &gt;} #Adultos)+sum( {&lt;_ConjuntoDeDatos = { $(vDatosPasado),$(vDatosFuturo) }, IdStatusReservacion={1,2,3,4} &gt;} #Niños)+sum( {&lt;_ConjuntoDeDatos = { $(vDatosPasado),$(vDatosFuturo) }, IdStatusReservacion={1,2,3,4} &gt;} #Infantes)</v>
      </c>
      <c r="G25">
        <v>1</v>
      </c>
      <c r="H25" s="15" t="str">
        <f t="shared" si="1"/>
        <v>=SubStringCount(Concat(_ExprNo, '|'),18)</v>
      </c>
      <c r="I25" s="15" t="str">
        <f t="shared" si="2"/>
        <v>=Only({1&lt;_ExprNo={18}&gt;} _Expresion) //Totales</v>
      </c>
      <c r="J25" s="15" t="str">
        <f t="shared" si="3"/>
        <v>=$(=Only({1&lt;_ExprNo={18}&gt;} _ExprForm)) //Totales</v>
      </c>
      <c r="K25" s="10" t="s">
        <v>117</v>
      </c>
    </row>
    <row r="26" spans="2:11" x14ac:dyDescent="0.3">
      <c r="B26" s="13">
        <f t="shared" si="4"/>
        <v>19</v>
      </c>
      <c r="C26" s="7" t="s">
        <v>163</v>
      </c>
      <c r="D26" s="7"/>
      <c r="E26" s="7" t="s">
        <v>165</v>
      </c>
      <c r="F26" s="14" t="s">
        <v>166</v>
      </c>
      <c r="G26" t="s">
        <v>117</v>
      </c>
      <c r="H26" s="15" t="str">
        <f t="shared" si="1"/>
        <v>=SubStringCount(Concat(_ExprNo, '|'),19)</v>
      </c>
      <c r="I26" s="15" t="str">
        <f t="shared" si="2"/>
        <v>=Only({1&lt;_ExprNo={19}&gt;} _Expresion) //Adultos</v>
      </c>
      <c r="J26" s="15" t="str">
        <f t="shared" si="3"/>
        <v>=$(=Only({1&lt;_ExprNo={19}&gt;} _ExprForm)) //Adultos</v>
      </c>
      <c r="K26" s="10" t="s">
        <v>117</v>
      </c>
    </row>
    <row r="27" spans="2:11" x14ac:dyDescent="0.3">
      <c r="B27" s="13">
        <f t="shared" si="4"/>
        <v>20</v>
      </c>
      <c r="C27" s="7" t="s">
        <v>163</v>
      </c>
      <c r="D27" s="7"/>
      <c r="E27" s="7" t="s">
        <v>167</v>
      </c>
      <c r="F27" s="14" t="s">
        <v>168</v>
      </c>
      <c r="G27" t="s">
        <v>117</v>
      </c>
      <c r="H27" s="15" t="str">
        <f t="shared" si="1"/>
        <v>=SubStringCount(Concat(_ExprNo, '|'),20)</v>
      </c>
      <c r="I27" s="15" t="str">
        <f t="shared" si="2"/>
        <v>=Only({1&lt;_ExprNo={20}&gt;} _Expresion) //Niños</v>
      </c>
      <c r="J27" s="15" t="str">
        <f t="shared" si="3"/>
        <v>=$(=Only({1&lt;_ExprNo={20}&gt;} _ExprForm)) //Niños</v>
      </c>
      <c r="K27" s="10" t="s">
        <v>117</v>
      </c>
    </row>
    <row r="28" spans="2:11" x14ac:dyDescent="0.3">
      <c r="B28" s="13">
        <f t="shared" si="4"/>
        <v>21</v>
      </c>
      <c r="C28" s="7" t="s">
        <v>163</v>
      </c>
      <c r="D28" s="7"/>
      <c r="E28" s="7" t="s">
        <v>169</v>
      </c>
      <c r="F28" s="14" t="s">
        <v>170</v>
      </c>
      <c r="G28" t="s">
        <v>117</v>
      </c>
      <c r="H28" s="15" t="str">
        <f t="shared" si="1"/>
        <v>=SubStringCount(Concat(_ExprNo, '|'),21)</v>
      </c>
      <c r="I28" s="15" t="str">
        <f t="shared" si="2"/>
        <v>=Only({1&lt;_ExprNo={21}&gt;} _Expresion) //Infantes</v>
      </c>
      <c r="J28" s="15" t="str">
        <f t="shared" si="3"/>
        <v>=$(=Only({1&lt;_ExprNo={21}&gt;} _ExprForm)) //Infantes</v>
      </c>
      <c r="K28" s="10" t="s">
        <v>117</v>
      </c>
    </row>
    <row r="29" spans="2:11" x14ac:dyDescent="0.3">
      <c r="B29" s="13">
        <f t="shared" si="4"/>
        <v>22</v>
      </c>
      <c r="C29" s="7" t="s">
        <v>171</v>
      </c>
      <c r="D29" s="7"/>
      <c r="E29" s="7" t="s">
        <v>172</v>
      </c>
      <c r="F29" s="14" t="s">
        <v>173</v>
      </c>
      <c r="G29">
        <v>1</v>
      </c>
      <c r="H29" s="15" t="str">
        <f t="shared" si="1"/>
        <v>=SubStringCount(Concat(_ExprNo, '|'),22)</v>
      </c>
      <c r="I29" s="15" t="str">
        <f t="shared" si="2"/>
        <v>=Only({1&lt;_ExprNo={22}&gt;} _Expresion) //Reservaciones Hechas</v>
      </c>
      <c r="J29" s="15" t="str">
        <f t="shared" si="3"/>
        <v>=$(=Only({1&lt;_ExprNo={22}&gt;} _ExprForm)) //Reservaciones Hechas</v>
      </c>
      <c r="K29" s="10" t="s">
        <v>117</v>
      </c>
    </row>
    <row r="30" spans="2:11" x14ac:dyDescent="0.3">
      <c r="B30" s="13">
        <f t="shared" si="4"/>
        <v>23</v>
      </c>
      <c r="C30" s="7" t="s">
        <v>171</v>
      </c>
      <c r="D30" s="7"/>
      <c r="E30" s="7" t="s">
        <v>174</v>
      </c>
      <c r="F30" s="14" t="s">
        <v>175</v>
      </c>
      <c r="G30">
        <v>1</v>
      </c>
      <c r="H30" s="15" t="str">
        <f t="shared" si="1"/>
        <v>=SubStringCount(Concat(_ExprNo, '|'),23)</v>
      </c>
      <c r="I30" s="15" t="str">
        <f t="shared" si="2"/>
        <v>=Only({1&lt;_ExprNo={23}&gt;} _Expresion) //Reservaciones Canceladas</v>
      </c>
      <c r="J30" s="15" t="str">
        <f t="shared" si="3"/>
        <v>=$(=Only({1&lt;_ExprNo={23}&gt;} _ExprForm)) //Reservaciones Canceladas</v>
      </c>
      <c r="K30" s="10" t="s">
        <v>117</v>
      </c>
    </row>
    <row r="31" spans="2:11" x14ac:dyDescent="0.3">
      <c r="B31" s="13">
        <f t="shared" si="4"/>
        <v>24</v>
      </c>
      <c r="C31" s="7" t="s">
        <v>171</v>
      </c>
      <c r="D31" s="7"/>
      <c r="E31" s="7" t="s">
        <v>176</v>
      </c>
      <c r="F31" s="14" t="s">
        <v>177</v>
      </c>
      <c r="G31" t="s">
        <v>117</v>
      </c>
      <c r="H31" s="15" t="str">
        <f t="shared" si="1"/>
        <v>=SubStringCount(Concat(_ExprNo, '|'),24)</v>
      </c>
      <c r="I31" s="15" t="str">
        <f t="shared" si="2"/>
        <v>=Only({1&lt;_ExprNo={24}&gt;} _Expresion) //Reservaciones Activas</v>
      </c>
      <c r="J31" s="15" t="str">
        <f t="shared" si="3"/>
        <v>=$(=Only({1&lt;_ExprNo={24}&gt;} _ExprForm)) //Reservaciones Activas</v>
      </c>
      <c r="K31" s="10" t="s">
        <v>117</v>
      </c>
    </row>
    <row r="32" spans="2:11" x14ac:dyDescent="0.3">
      <c r="B32" s="13">
        <f t="shared" si="4"/>
        <v>25</v>
      </c>
      <c r="C32" s="7" t="s">
        <v>171</v>
      </c>
      <c r="D32" s="7"/>
      <c r="E32" s="7" t="s">
        <v>178</v>
      </c>
      <c r="F32" s="14" t="s">
        <v>179</v>
      </c>
      <c r="G32" t="s">
        <v>117</v>
      </c>
      <c r="H32" s="15" t="str">
        <f t="shared" si="1"/>
        <v>=SubStringCount(Concat(_ExprNo, '|'),25)</v>
      </c>
      <c r="I32" s="15" t="str">
        <f t="shared" si="2"/>
        <v>=Only({1&lt;_ExprNo={25}&gt;} _Expresion) //Reservaciones Activas No Garantizadas</v>
      </c>
      <c r="J32" s="15" t="str">
        <f t="shared" si="3"/>
        <v>=$(=Only({1&lt;_ExprNo={25}&gt;} _ExprForm)) //Reservaciones Activas No Garantizadas</v>
      </c>
      <c r="K32" s="10" t="s">
        <v>117</v>
      </c>
    </row>
    <row r="33" spans="2:11" x14ac:dyDescent="0.3">
      <c r="B33" s="13">
        <f t="shared" si="4"/>
        <v>26</v>
      </c>
      <c r="C33" s="7" t="s">
        <v>171</v>
      </c>
      <c r="D33" s="7"/>
      <c r="E33" s="7" t="s">
        <v>180</v>
      </c>
      <c r="F33" s="14" t="s">
        <v>181</v>
      </c>
      <c r="G33" t="s">
        <v>117</v>
      </c>
      <c r="H33" s="15" t="str">
        <f t="shared" si="1"/>
        <v>=SubStringCount(Concat(_ExprNo, '|'),26)</v>
      </c>
      <c r="I33" s="15" t="str">
        <f t="shared" si="2"/>
        <v>=Only({1&lt;_ExprNo={26}&gt;} _Expresion) //Reservaciones IN</v>
      </c>
      <c r="J33" s="15" t="str">
        <f t="shared" si="3"/>
        <v>=$(=Only({1&lt;_ExprNo={26}&gt;} _ExprForm)) //Reservaciones IN</v>
      </c>
      <c r="K33" s="10" t="s">
        <v>117</v>
      </c>
    </row>
    <row r="34" spans="2:11" x14ac:dyDescent="0.3">
      <c r="B34" s="13">
        <f t="shared" si="4"/>
        <v>27</v>
      </c>
      <c r="C34" s="7" t="s">
        <v>171</v>
      </c>
      <c r="D34" s="7"/>
      <c r="E34" s="7" t="s">
        <v>182</v>
      </c>
      <c r="F34" s="14" t="s">
        <v>183</v>
      </c>
      <c r="G34">
        <v>1</v>
      </c>
      <c r="H34" s="15" t="str">
        <f t="shared" si="1"/>
        <v>=SubStringCount(Concat(_ExprNo, '|'),27)</v>
      </c>
      <c r="I34" s="15" t="str">
        <f t="shared" si="2"/>
        <v>=Only({1&lt;_ExprNo={27}&gt;} _Expresion) //Reservaciones Out</v>
      </c>
      <c r="J34" s="15" t="str">
        <f t="shared" si="3"/>
        <v>=$(=Only({1&lt;_ExprNo={27}&gt;} _ExprForm)) //Reservaciones Out</v>
      </c>
    </row>
    <row r="35" spans="2:11" x14ac:dyDescent="0.3">
      <c r="B35" s="13">
        <f t="shared" si="4"/>
        <v>28</v>
      </c>
      <c r="C35" s="7" t="s">
        <v>184</v>
      </c>
      <c r="D35" s="7"/>
      <c r="E35" s="7" t="s">
        <v>185</v>
      </c>
      <c r="F35" s="14" t="str">
        <f>CONCATENATE("NUM(",F30,"/",F29,",$(vFormatoPorcentaje))")</f>
        <v>NUM(COUNT( DISTINCT {&lt; _ConjuntoDeDatos = { $(vDatosPasado),$(vDatosFuturo) }, IdStatusReservacion={5} &gt;} idreservacion)/COUNT( DISTINCT {&lt; _ConjuntoDeDatos = { $(vDatosPasado),$(vDatosFuturo) }, IdStatusReservacion={1,2,3,4} &gt;} idreservacion),$(vFormatoPorcentaje))</v>
      </c>
      <c r="G35">
        <v>1</v>
      </c>
      <c r="H35" s="15" t="str">
        <f t="shared" si="1"/>
        <v>=SubStringCount(Concat(_ExprNo, '|'),28)</v>
      </c>
      <c r="I35" s="15" t="str">
        <f t="shared" si="2"/>
        <v>=Only({1&lt;_ExprNo={28}&gt;} _Expresion) //Tasa Cancelación</v>
      </c>
      <c r="J35" s="15" t="str">
        <f t="shared" si="3"/>
        <v>=$(=Only({1&lt;_ExprNo={28}&gt;} _ExprForm)) //Tasa Cancelación</v>
      </c>
    </row>
    <row r="36" spans="2:11" x14ac:dyDescent="0.3">
      <c r="B36" s="13">
        <f t="shared" si="4"/>
        <v>29</v>
      </c>
      <c r="C36" s="7" t="s">
        <v>184</v>
      </c>
      <c r="D36" s="7"/>
      <c r="E36" s="7" t="s">
        <v>186</v>
      </c>
      <c r="F36" s="14" t="s">
        <v>187</v>
      </c>
      <c r="G36">
        <v>1</v>
      </c>
      <c r="H36" s="15" t="str">
        <f t="shared" si="1"/>
        <v>=SubStringCount(Concat(_ExprNo, '|'),29)</v>
      </c>
      <c r="I36" s="15" t="str">
        <f t="shared" si="2"/>
        <v>=Only({1&lt;_ExprNo={29}&gt;} _Expresion) //Lead time</v>
      </c>
      <c r="J36" s="15" t="str">
        <f t="shared" si="3"/>
        <v>=$(=Only({1&lt;_ExprNo={29}&gt;} _ExprForm)) //Lead time</v>
      </c>
    </row>
    <row r="37" spans="2:11" x14ac:dyDescent="0.3">
      <c r="B37" s="13">
        <f t="shared" si="4"/>
        <v>30</v>
      </c>
      <c r="C37" s="7" t="s">
        <v>159</v>
      </c>
      <c r="D37" s="7"/>
      <c r="E37" s="7" t="s">
        <v>188</v>
      </c>
      <c r="F37" s="14" t="str">
        <f>CONCATENATE(F8,"/",F20)</f>
        <v>SUM( {&lt; _ConjuntoDeDatos = { $(vDatosPasado),$(vDatosFuturo) }, IdStatusReservacion={1,2,3,4} &gt;} #Noches)/SUM( {&lt; _ConjuntoDeDatos = { $(vDatosInventario)}, [Status Reservación]=, IdStatusReservacion=, Reservación.Fecha=, Agencia=, Plan=, NacInt=, SegmentoHO= &gt;} #Noches)</v>
      </c>
      <c r="G37">
        <v>1</v>
      </c>
      <c r="H37" s="15" t="str">
        <f t="shared" si="1"/>
        <v>=SubStringCount(Concat(_ExprNo, '|'),30)</v>
      </c>
      <c r="I37" s="15" t="str">
        <f t="shared" si="2"/>
        <v>=Only({1&lt;_ExprNo={30}&gt;} _Expresion) //Ocupación</v>
      </c>
      <c r="J37" s="15" t="str">
        <f t="shared" si="3"/>
        <v>=$(=Only({1&lt;_ExprNo={30}&gt;} _ExprForm)) //Ocupación</v>
      </c>
    </row>
    <row r="38" spans="2:11" x14ac:dyDescent="0.3">
      <c r="B38" s="13">
        <f t="shared" si="4"/>
        <v>31</v>
      </c>
      <c r="C38" s="7" t="s">
        <v>162</v>
      </c>
      <c r="D38" s="7"/>
      <c r="E38" s="7" t="s">
        <v>189</v>
      </c>
      <c r="F38" s="14" t="str">
        <f>CONCATENATE(F8,"/",F21)</f>
        <v>SUM( {&lt; _ConjuntoDeDatos = { $(vDatosPasado),$(vDatosFuturo) }, IdStatusReservacion={1,2,3,4} &gt;} #Noches)/SUM( {&lt;_ConjuntoDeDatos = { $(vDatosPresupuesto)}, Reservación.Fecha= &gt;} #Noches)</v>
      </c>
      <c r="G38">
        <v>1</v>
      </c>
      <c r="H38" s="15" t="str">
        <f t="shared" si="1"/>
        <v>=SubStringCount(Concat(_ExprNo, '|'),31)</v>
      </c>
      <c r="I38" s="15" t="str">
        <f t="shared" si="2"/>
        <v>=Only({1&lt;_ExprNo={31}&gt;} _Expresion) //Cumplimiento Noches</v>
      </c>
      <c r="J38" s="15" t="str">
        <f t="shared" si="3"/>
        <v>=$(=Only({1&lt;_ExprNo={31}&gt;} _ExprForm)) //Cumplimiento Noches</v>
      </c>
    </row>
    <row r="39" spans="2:11" x14ac:dyDescent="0.3">
      <c r="B39" s="13">
        <f t="shared" si="4"/>
        <v>32</v>
      </c>
      <c r="C39" s="7" t="s">
        <v>162</v>
      </c>
      <c r="D39" s="7"/>
      <c r="E39" s="7" t="s">
        <v>190</v>
      </c>
      <c r="F39" s="14" t="str">
        <f>CONCATENATE(F15,"/",F22)</f>
        <v>SUM( {&lt; _ConjuntoDeDatos = {$(vDatosPasado),$(vDatosFuturo)}, IdStatusReservacion={1,2,3,4} &gt;} #Montos_$(vOpMoneda) )/SUM( {&lt; _ConjuntoDeDatos = {$(vDatosPresupuesto)}, Reservación.Fecha= &gt;} #Montos_$(vOpMoneda))</v>
      </c>
      <c r="G39">
        <v>1</v>
      </c>
      <c r="H39" s="15" t="str">
        <f t="shared" si="1"/>
        <v>=SubStringCount(Concat(_ExprNo, '|'),32)</v>
      </c>
      <c r="I39" s="15" t="str">
        <f t="shared" si="2"/>
        <v>=Only({1&lt;_ExprNo={32}&gt;} _Expresion) //Cumplimiento Ingreso</v>
      </c>
      <c r="J39" s="15" t="str">
        <f t="shared" si="3"/>
        <v>=$(=Only({1&lt;_ExprNo={32}&gt;} _ExprForm)) //Cumplimiento Ingreso</v>
      </c>
    </row>
    <row r="40" spans="2:11" x14ac:dyDescent="0.3">
      <c r="B40" s="13">
        <f t="shared" si="4"/>
        <v>33</v>
      </c>
      <c r="C40" s="7" t="s">
        <v>162</v>
      </c>
      <c r="D40" s="7"/>
      <c r="E40" s="7" t="s">
        <v>191</v>
      </c>
      <c r="F40" s="14" t="str">
        <f>CONCATENATE("(",F10,")/",F12)</f>
        <v>(SUM( {&lt; _ConjuntoDeDatos = { $(vDatosPasado),$(vDatosFuturo) }, IdStatusReservacion={5} &gt;} #Noches))/SUM( {&lt; _ConjuntoDeDatos = {$(vDatosPasado),$(vDatosFuturo)}, IdStatusReservacion={1,2,3,4} &gt;} #Montos_$(vOpMoneda) )/SUM( {&lt; _ConjuntoDeDatos = { $(vDatosPasado),$(vDatosFuturo) }, IdStatusReservacion={1,2,3,4} &gt;} #Noches)</v>
      </c>
      <c r="G40">
        <v>1</v>
      </c>
      <c r="H40" s="15" t="str">
        <f t="shared" si="1"/>
        <v>=SubStringCount(Concat(_ExprNo, '|'),33)</v>
      </c>
      <c r="I40" s="15" t="str">
        <f t="shared" si="2"/>
        <v>=Only({1&lt;_ExprNo={33}&gt;} _Expresion) //Cumplimiento ADR</v>
      </c>
      <c r="J40" s="15" t="str">
        <f t="shared" si="3"/>
        <v>=$(=Only({1&lt;_ExprNo={33}&gt;} _ExprForm)) //Cumplimiento ADR</v>
      </c>
    </row>
    <row r="41" spans="2:11" x14ac:dyDescent="0.3">
      <c r="B41" s="13">
        <f t="shared" si="4"/>
        <v>34</v>
      </c>
      <c r="C41" s="7" t="s">
        <v>163</v>
      </c>
      <c r="D41" s="7"/>
      <c r="E41" s="7" t="s">
        <v>192</v>
      </c>
      <c r="F41" s="14" t="s">
        <v>193</v>
      </c>
      <c r="H41" s="15" t="str">
        <f t="shared" si="1"/>
        <v>=SubStringCount(Concat(_ExprNo, '|'),34)</v>
      </c>
      <c r="I41" s="15" t="str">
        <f t="shared" si="2"/>
        <v>=Only({1&lt;_ExprNo={34}&gt;} _Expresion) //Personas por Hab</v>
      </c>
      <c r="J41" s="15" t="str">
        <f t="shared" si="3"/>
        <v>=$(=Only({1&lt;_ExprNo={34}&gt;} _ExprForm)) //Personas por Hab</v>
      </c>
    </row>
    <row r="42" spans="2:11" x14ac:dyDescent="0.3">
      <c r="B42" s="13">
        <f t="shared" si="4"/>
        <v>35</v>
      </c>
      <c r="C42" s="7" t="s">
        <v>151</v>
      </c>
      <c r="D42" s="7"/>
      <c r="E42" s="7" t="s">
        <v>211</v>
      </c>
      <c r="F42" s="14" t="s">
        <v>212</v>
      </c>
      <c r="H42" s="15" t="str">
        <f t="shared" si="1"/>
        <v>=SubStringCount(Concat(_ExprNo, '|'),35)</v>
      </c>
      <c r="I42" s="15" t="str">
        <f t="shared" si="2"/>
        <v>=Only({1&lt;_ExprNo={35}&gt;} _Expresion) //Ingreso AyB</v>
      </c>
      <c r="J42" s="15" t="str">
        <f t="shared" si="3"/>
        <v>=$(=Only({1&lt;_ExprNo={35}&gt;} _ExprForm)) //Ingreso AyB</v>
      </c>
    </row>
    <row r="43" spans="2:11" x14ac:dyDescent="0.3">
      <c r="B43" s="13">
        <f t="shared" si="4"/>
        <v>36</v>
      </c>
      <c r="C43" s="7" t="s">
        <v>140</v>
      </c>
      <c r="D43" s="7"/>
      <c r="E43" s="7" t="s">
        <v>216</v>
      </c>
      <c r="F43" s="14" t="s">
        <v>218</v>
      </c>
      <c r="H43" s="15" t="str">
        <f t="shared" si="1"/>
        <v>=SubStringCount(Concat(_ExprNo, '|'),36)</v>
      </c>
      <c r="I43" s="15" t="str">
        <f t="shared" si="2"/>
        <v>=Only({1&lt;_ExprNo={36}&gt;} _Expresion) //Noches Transferidas</v>
      </c>
      <c r="J43" s="15" t="str">
        <f t="shared" si="3"/>
        <v>=$(=Only({1&lt;_ExprNo={36}&gt;} _ExprForm)) //Noches Transferidas</v>
      </c>
    </row>
    <row r="44" spans="2:11" x14ac:dyDescent="0.3">
      <c r="B44" s="13">
        <f t="shared" si="4"/>
        <v>37</v>
      </c>
      <c r="C44" s="7" t="s">
        <v>140</v>
      </c>
      <c r="D44" s="7"/>
      <c r="E44" s="7" t="s">
        <v>217</v>
      </c>
      <c r="F44" s="14" t="s">
        <v>219</v>
      </c>
      <c r="H44" s="15" t="str">
        <f t="shared" si="1"/>
        <v>=SubStringCount(Concat(_ExprNo, '|'),37)</v>
      </c>
      <c r="I44" s="15" t="str">
        <f t="shared" si="2"/>
        <v>=Only({1&lt;_ExprNo={37}&gt;} _Expresion) //Noches Compactadas</v>
      </c>
      <c r="J44" s="15" t="str">
        <f t="shared" si="3"/>
        <v>=$(=Only({1&lt;_ExprNo={37}&gt;} _ExprForm)) //Noches Compactadas</v>
      </c>
    </row>
    <row r="45" spans="2:11" x14ac:dyDescent="0.3">
      <c r="B45" s="13">
        <f t="shared" si="4"/>
        <v>38</v>
      </c>
      <c r="C45" s="7" t="s">
        <v>151</v>
      </c>
      <c r="E45" s="7" t="s">
        <v>220</v>
      </c>
      <c r="F45" s="14" t="s">
        <v>222</v>
      </c>
      <c r="H45" s="15" t="str">
        <f t="shared" si="1"/>
        <v>=SubStringCount(Concat(_ExprNo, '|'),38)</v>
      </c>
      <c r="I45" s="15" t="str">
        <f t="shared" si="2"/>
        <v>=Only({1&lt;_ExprNo={38}&gt;} _Expresion) //Ingresos Transferidas</v>
      </c>
      <c r="J45" s="15" t="str">
        <f t="shared" si="3"/>
        <v>=$(=Only({1&lt;_ExprNo={38}&gt;} _ExprForm)) //Ingresos Transferidas</v>
      </c>
    </row>
    <row r="46" spans="2:11" x14ac:dyDescent="0.3">
      <c r="B46" s="13">
        <f t="shared" si="4"/>
        <v>39</v>
      </c>
      <c r="C46" s="7" t="s">
        <v>151</v>
      </c>
      <c r="E46" s="7" t="s">
        <v>221</v>
      </c>
      <c r="F46" s="14" t="s">
        <v>223</v>
      </c>
      <c r="H46" s="15" t="str">
        <f t="shared" si="1"/>
        <v>=SubStringCount(Concat(_ExprNo, '|'),39)</v>
      </c>
      <c r="I46" s="15" t="str">
        <f t="shared" si="2"/>
        <v>=Only({1&lt;_ExprNo={39}&gt;} _Expresion) //Ingresos Compactadas</v>
      </c>
      <c r="J46" s="15" t="str">
        <f t="shared" si="3"/>
        <v>=$(=Only({1&lt;_ExprNo={39}&gt;} _ExprForm)) //Ingresos Compactadas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B13" sqref="B13"/>
    </sheetView>
  </sheetViews>
  <sheetFormatPr baseColWidth="10" defaultColWidth="9.109375" defaultRowHeight="14.4" x14ac:dyDescent="0.3"/>
  <cols>
    <col min="1" max="1" width="11.88671875" customWidth="1"/>
    <col min="2" max="2" width="38.44140625" customWidth="1"/>
    <col min="3" max="3" width="10.6640625" customWidth="1"/>
    <col min="4" max="4" width="27.88671875" customWidth="1"/>
    <col min="5" max="1025" width="9.109375" customWidth="1"/>
  </cols>
  <sheetData>
    <row r="1" spans="1:7" x14ac:dyDescent="0.3">
      <c r="A1" t="s">
        <v>194</v>
      </c>
      <c r="B1" s="7" t="s">
        <v>195</v>
      </c>
      <c r="G1" t="s">
        <v>196</v>
      </c>
    </row>
    <row r="2" spans="1:7" x14ac:dyDescent="0.3">
      <c r="A2" t="s">
        <v>197</v>
      </c>
      <c r="B2" s="7" t="s">
        <v>198</v>
      </c>
      <c r="G2" t="s">
        <v>199</v>
      </c>
    </row>
    <row r="3" spans="1:7" x14ac:dyDescent="0.3">
      <c r="A3" t="s">
        <v>200</v>
      </c>
      <c r="B3" s="7" t="s">
        <v>201</v>
      </c>
      <c r="G3" t="s">
        <v>202</v>
      </c>
    </row>
    <row r="9" spans="1:7" x14ac:dyDescent="0.3">
      <c r="C9" s="17">
        <v>40550</v>
      </c>
      <c r="D9" s="17">
        <v>43100</v>
      </c>
    </row>
    <row r="10" spans="1:7" x14ac:dyDescent="0.3">
      <c r="C10">
        <v>40544</v>
      </c>
      <c r="D10">
        <v>43100</v>
      </c>
    </row>
    <row r="13" spans="1:7" x14ac:dyDescent="0.3">
      <c r="D13">
        <v>40600.5</v>
      </c>
    </row>
    <row r="14" spans="1:7" x14ac:dyDescent="0.3">
      <c r="D14">
        <f>D13+0.25</f>
        <v>40600.75</v>
      </c>
    </row>
    <row r="15" spans="1:7" x14ac:dyDescent="0.3">
      <c r="D15">
        <v>40600.916660000003</v>
      </c>
    </row>
    <row r="18" spans="4:4" x14ac:dyDescent="0.3">
      <c r="D18" s="18">
        <v>40600.5</v>
      </c>
    </row>
    <row r="19" spans="4:4" x14ac:dyDescent="0.3">
      <c r="D19" s="18">
        <f>D18+0.2</f>
        <v>40600.699999999997</v>
      </c>
    </row>
    <row r="20" spans="4:4" x14ac:dyDescent="0.3">
      <c r="D20" s="18">
        <v>40600.916660000003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10" zoomScaleNormal="110" workbookViewId="0">
      <selection activeCell="A9" sqref="A9"/>
    </sheetView>
  </sheetViews>
  <sheetFormatPr baseColWidth="10" defaultColWidth="9.109375" defaultRowHeight="14.4" x14ac:dyDescent="0.3"/>
  <cols>
    <col min="1" max="1" width="25.109375" customWidth="1"/>
  </cols>
  <sheetData>
    <row r="1" spans="1:2" x14ac:dyDescent="0.3">
      <c r="A1" t="s">
        <v>203</v>
      </c>
      <c r="B1">
        <v>6</v>
      </c>
    </row>
    <row r="2" spans="1:2" x14ac:dyDescent="0.3">
      <c r="A2" t="s">
        <v>204</v>
      </c>
      <c r="B2">
        <v>5</v>
      </c>
    </row>
    <row r="3" spans="1:2" x14ac:dyDescent="0.3">
      <c r="A3" t="s">
        <v>205</v>
      </c>
      <c r="B3">
        <v>4</v>
      </c>
    </row>
    <row r="4" spans="1:2" x14ac:dyDescent="0.3">
      <c r="A4" t="s">
        <v>206</v>
      </c>
      <c r="B4">
        <v>3</v>
      </c>
    </row>
    <row r="5" spans="1:2" x14ac:dyDescent="0.3">
      <c r="A5" t="s">
        <v>207</v>
      </c>
      <c r="B5">
        <v>2</v>
      </c>
    </row>
    <row r="6" spans="1:2" x14ac:dyDescent="0.3">
      <c r="A6" t="s">
        <v>208</v>
      </c>
      <c r="B6">
        <v>1</v>
      </c>
    </row>
    <row r="7" spans="1:2" x14ac:dyDescent="0.3">
      <c r="A7" t="s">
        <v>209</v>
      </c>
      <c r="B7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Dimensiones</vt:lpstr>
      <vt:lpstr>Sets</vt:lpstr>
      <vt:lpstr>Expresiones</vt:lpstr>
      <vt:lpstr>Sheet3</vt:lpstr>
      <vt:lpstr>Conjunto de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medellinrob@gmail.com</dc:creator>
  <dc:description/>
  <cp:lastModifiedBy>Adrian Salas</cp:lastModifiedBy>
  <cp:revision>2</cp:revision>
  <dcterms:created xsi:type="dcterms:W3CDTF">2014-10-19T14:06:53Z</dcterms:created>
  <dcterms:modified xsi:type="dcterms:W3CDTF">2019-11-01T00:09:15Z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