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1"/>
  <workbookPr hidePivotFieldList="1"/>
  <mc:AlternateContent xmlns:mc="http://schemas.openxmlformats.org/markup-compatibility/2006">
    <mc:Choice Requires="x15">
      <x15ac:absPath xmlns:x15ac="http://schemas.microsoft.com/office/spreadsheetml/2010/11/ac" url="/Users/gorandurakovic/PhD work/EMPIRE-Hydrogen/Data handler/full_model/"/>
    </mc:Choice>
  </mc:AlternateContent>
  <xr:revisionPtr revIDLastSave="0" documentId="13_ncr:1_{F5B92121-3370-D740-8CC8-EE3312B8E3C9}" xr6:coauthVersionLast="47" xr6:coauthVersionMax="47" xr10:uidLastSave="{00000000-0000-0000-0000-000000000000}"/>
  <bookViews>
    <workbookView xWindow="0" yWindow="500" windowWidth="28800" windowHeight="17500" activeTab="4" xr2:uid="{00000000-000D-0000-FFFF-FFFF00000000}"/>
  </bookViews>
  <sheets>
    <sheet name="ElectricAnnualDemand" sheetId="8" r:id="rId1"/>
    <sheet name="NodeLostLoadCost" sheetId="2" r:id="rId2"/>
    <sheet name="HydroGenMaxAnnualProduction" sheetId="10" r:id="rId3"/>
    <sheet name="Latitude" sheetId="11" r:id="rId4"/>
    <sheet name="Longitude" sheetId="13" r:id="rId5"/>
  </sheets>
  <definedNames>
    <definedName name="_xlnm._FilterDatabase" localSheetId="0" hidden="1">ElectricAnnualDemand!$A$3:$C$283</definedName>
    <definedName name="genCapAvail">#REF!</definedName>
    <definedName name="genCapAvail2">#REF!</definedName>
    <definedName name="maxRegHdro">#REF!</definedName>
    <definedName name="maxRegHydro">#REF!</definedName>
    <definedName name="maxRegHydroGen">#REF!</definedName>
    <definedName name="nodeLostLoadCost">#REF!</definedName>
    <definedName name="sload">#REF!</definedName>
    <definedName name="sload2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73" i="8" l="1"/>
  <c r="C274" i="8"/>
  <c r="C275" i="8"/>
  <c r="C276" i="8"/>
  <c r="C272" i="8"/>
  <c r="C238" i="8"/>
  <c r="C239" i="8"/>
  <c r="C240" i="8"/>
  <c r="C241" i="8"/>
  <c r="C237" i="8"/>
  <c r="C203" i="8"/>
  <c r="C204" i="8"/>
  <c r="C205" i="8"/>
  <c r="C206" i="8"/>
  <c r="C202" i="8"/>
  <c r="C98" i="8"/>
  <c r="C99" i="8"/>
  <c r="C100" i="8"/>
  <c r="C101" i="8"/>
  <c r="C97" i="8"/>
  <c r="C168" i="8"/>
  <c r="C169" i="8"/>
  <c r="C170" i="8"/>
  <c r="C171" i="8"/>
  <c r="C167" i="8"/>
  <c r="C133" i="8"/>
  <c r="C134" i="8"/>
  <c r="C135" i="8"/>
  <c r="C136" i="8"/>
  <c r="C132" i="8"/>
  <c r="C63" i="8"/>
  <c r="C64" i="8"/>
  <c r="C65" i="8"/>
  <c r="C66" i="8"/>
  <c r="C62" i="8"/>
  <c r="C28" i="8"/>
  <c r="C29" i="8"/>
  <c r="C30" i="8"/>
  <c r="C31" i="8"/>
  <c r="C27" i="8"/>
  <c r="C251" i="8" l="1"/>
  <c r="C252" i="8"/>
  <c r="C253" i="8"/>
  <c r="C254" i="8"/>
  <c r="C255" i="8"/>
  <c r="C256" i="8"/>
  <c r="C257" i="8"/>
  <c r="C258" i="8"/>
  <c r="C259" i="8"/>
  <c r="C260" i="8"/>
  <c r="C261" i="8"/>
  <c r="C262" i="8"/>
  <c r="C263" i="8"/>
  <c r="C264" i="8"/>
  <c r="C265" i="8"/>
  <c r="C266" i="8"/>
  <c r="C267" i="8"/>
  <c r="C268" i="8"/>
  <c r="C269" i="8"/>
  <c r="C270" i="8"/>
  <c r="C271" i="8"/>
  <c r="C277" i="8"/>
  <c r="C278" i="8"/>
  <c r="C279" i="8"/>
  <c r="C280" i="8"/>
  <c r="C281" i="8"/>
  <c r="C282" i="8"/>
  <c r="C283" i="8"/>
  <c r="C250" i="8"/>
  <c r="C249" i="8"/>
</calcChain>
</file>

<file path=xl/sharedStrings.xml><?xml version="1.0" encoding="utf-8"?>
<sst xmlns="http://schemas.openxmlformats.org/spreadsheetml/2006/main" count="492" uniqueCount="70">
  <si>
    <t>Nodes</t>
  </si>
  <si>
    <t>Germany</t>
  </si>
  <si>
    <t>Denmark</t>
  </si>
  <si>
    <t>Austria</t>
  </si>
  <si>
    <t>Bosnia H</t>
  </si>
  <si>
    <t>Belgium</t>
  </si>
  <si>
    <t>Bulgaria</t>
  </si>
  <si>
    <t>Switzerland</t>
  </si>
  <si>
    <t>Czech R</t>
  </si>
  <si>
    <t>Estonia</t>
  </si>
  <si>
    <t>Spain</t>
  </si>
  <si>
    <t>Finland</t>
  </si>
  <si>
    <t>France</t>
  </si>
  <si>
    <t>Great Brit.</t>
  </si>
  <si>
    <t>Greece</t>
  </si>
  <si>
    <t>Croatia</t>
  </si>
  <si>
    <t>Hungary</t>
  </si>
  <si>
    <t>Ireland</t>
  </si>
  <si>
    <t>Italy</t>
  </si>
  <si>
    <t>Lithuania</t>
  </si>
  <si>
    <t>Luxemb.</t>
  </si>
  <si>
    <t>Latvia</t>
  </si>
  <si>
    <t>Macedonia</t>
  </si>
  <si>
    <t>Netherlands</t>
  </si>
  <si>
    <t>Poland</t>
  </si>
  <si>
    <t>Portugal</t>
  </si>
  <si>
    <t>Romania</t>
  </si>
  <si>
    <t>Serbia</t>
  </si>
  <si>
    <t>Sweden</t>
  </si>
  <si>
    <t>Slovenia</t>
  </si>
  <si>
    <t>Slovakia</t>
  </si>
  <si>
    <t>Period</t>
  </si>
  <si>
    <t>NO1</t>
  </si>
  <si>
    <t>NO2</t>
  </si>
  <si>
    <t>NO3</t>
  </si>
  <si>
    <t>NO4</t>
  </si>
  <si>
    <t>NO5</t>
  </si>
  <si>
    <t>NodeLostLoadCost</t>
    <phoneticPr fontId="1" type="noConversion"/>
  </si>
  <si>
    <t>ElectricAdjustment in MWh per hour</t>
  </si>
  <si>
    <t>Source: London School of Economics report 'The Value of Lost Load (VoLL) for Electricity in Great Britain' on 16,940 £/MWh (converted to €/MWh by multiplying with a factor 1.3)</t>
  </si>
  <si>
    <t>Description: The cost of not generating electricity in an hour (default: 22 000)</t>
  </si>
  <si>
    <t>Description: Annual demand in nodes used to adjust hourly load profile (such that the integral/sum is equal to the annual demand) (default: 0)</t>
  </si>
  <si>
    <t>Source: EC decarbonization scenario 2016 (power generation sheet: final energy demand + refinaries and other uses). Norway (NVE - strømbruk mot 2040) and Switzerland are based on national statistics (and linear interpolation). Bosnia, Serbia and Macedonia use the same trajectory as Croatia (based on EC ref 2013)</t>
  </si>
  <si>
    <t>Extra: NO zone load share</t>
  </si>
  <si>
    <t>HydroGenMaxAnnualProduction in MWh per year</t>
  </si>
  <si>
    <t>Decription: HydroGenerator With Reservoir Maximum Expected Annual Production</t>
  </si>
  <si>
    <t>Source: National Renewable Energy Action Plan (NREAP) from EEA, ENSTO-E, Eurelectric</t>
  </si>
  <si>
    <t>Moray Firth</t>
  </si>
  <si>
    <t>Firth of Forth</t>
  </si>
  <si>
    <t>Dogger Bank</t>
  </si>
  <si>
    <t>Hornsea</t>
  </si>
  <si>
    <t>Outer Dowsing</t>
  </si>
  <si>
    <t>Norfolk</t>
  </si>
  <si>
    <t>East Anglia</t>
  </si>
  <si>
    <t>Borssele</t>
  </si>
  <si>
    <t>Hollandsee Kust</t>
  </si>
  <si>
    <t>Helgoländer Bucht</t>
  </si>
  <si>
    <t>Nordsøen</t>
  </si>
  <si>
    <t>Utsira Nord</t>
  </si>
  <si>
    <t>Sørlige Nordsjø I</t>
  </si>
  <si>
    <t>Sørlige Nordsjø II</t>
  </si>
  <si>
    <t>Longitude</t>
  </si>
  <si>
    <t>Latitude</t>
  </si>
  <si>
    <t>Node</t>
  </si>
  <si>
    <t>Source: Found manually via www.latlong.net</t>
  </si>
  <si>
    <t>Description: Latitude of nodes for map plotting</t>
  </si>
  <si>
    <t>Description: Longitude of nodes for map plotting</t>
  </si>
  <si>
    <t>Energyhub EU</t>
  </si>
  <si>
    <t>Sleipner</t>
  </si>
  <si>
    <t>Draupner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</si>
</sst>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5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1"/>
      <color theme="1"/>
      <name val="Calibri"/>
      <family val="2"/>
      <scheme val="minor"/>
    </font>
    <font>
      <sz val="5"/>
      <color rgb="FF333333"/>
      <name val="Arial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1" applyNumberFormat="1" applyFont="1"/>
    <xf numFmtId="0" fontId="3" fillId="0" borderId="0" xfId="0" applyFont="1"/>
    <xf numFmtId="0" fontId="4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83AB2-6136-40B5-9679-1192A8EC02E3}">
  <dimension ref="A1:D283"/>
  <sheetViews>
    <sheetView topLeftCell="A212" workbookViewId="0">
      <selection activeCell="C285" sqref="C285"/>
    </sheetView>
  </sheetViews>
  <sheetFormatPr baseColWidth="10" defaultRowHeight="15"/>
  <cols>
    <col min="1" max="1" width="10.33203125" bestFit="1" customWidth="1"/>
    <col min="2" max="2" width="5.83203125" bestFit="1" customWidth="1"/>
    <col min="3" max="3" width="29.83203125" bestFit="1" customWidth="1"/>
    <col min="4" max="4" width="21.1640625" bestFit="1" customWidth="1"/>
  </cols>
  <sheetData>
    <row r="1" spans="1:4">
      <c r="A1" t="s">
        <v>42</v>
      </c>
    </row>
    <row r="2" spans="1:4">
      <c r="A2" t="s">
        <v>41</v>
      </c>
    </row>
    <row r="3" spans="1:4">
      <c r="A3" t="s">
        <v>0</v>
      </c>
      <c r="B3" t="s">
        <v>31</v>
      </c>
      <c r="C3" t="s">
        <v>38</v>
      </c>
      <c r="D3" t="s">
        <v>43</v>
      </c>
    </row>
    <row r="4" spans="1:4">
      <c r="A4" t="s">
        <v>3</v>
      </c>
      <c r="B4">
        <v>1</v>
      </c>
      <c r="C4">
        <v>69208495.587680414</v>
      </c>
    </row>
    <row r="5" spans="1:4">
      <c r="A5" t="s">
        <v>4</v>
      </c>
      <c r="B5">
        <v>1</v>
      </c>
      <c r="C5">
        <v>12747852.69121813</v>
      </c>
    </row>
    <row r="6" spans="1:4">
      <c r="A6" t="s">
        <v>5</v>
      </c>
      <c r="B6">
        <v>1</v>
      </c>
      <c r="C6">
        <v>87183947.751946002</v>
      </c>
    </row>
    <row r="7" spans="1:4">
      <c r="A7" t="s">
        <v>6</v>
      </c>
      <c r="B7">
        <v>1</v>
      </c>
      <c r="C7">
        <v>30091636.773569833</v>
      </c>
    </row>
    <row r="8" spans="1:4">
      <c r="A8" t="s">
        <v>7</v>
      </c>
      <c r="B8">
        <v>1</v>
      </c>
      <c r="C8">
        <v>65368927.532838739</v>
      </c>
    </row>
    <row r="9" spans="1:4">
      <c r="A9" t="s">
        <v>8</v>
      </c>
      <c r="B9">
        <v>1</v>
      </c>
      <c r="C9">
        <v>63202871.913796611</v>
      </c>
    </row>
    <row r="10" spans="1:4">
      <c r="A10" t="s">
        <v>1</v>
      </c>
      <c r="B10">
        <v>1</v>
      </c>
      <c r="C10">
        <v>545224314.01312923</v>
      </c>
    </row>
    <row r="11" spans="1:4">
      <c r="A11" t="s">
        <v>2</v>
      </c>
      <c r="B11">
        <v>1</v>
      </c>
      <c r="C11">
        <v>34711942.50134293</v>
      </c>
    </row>
    <row r="12" spans="1:4">
      <c r="A12" t="s">
        <v>9</v>
      </c>
      <c r="B12">
        <v>1</v>
      </c>
      <c r="C12">
        <v>7952492.033148475</v>
      </c>
    </row>
    <row r="13" spans="1:4">
      <c r="A13" t="s">
        <v>10</v>
      </c>
      <c r="B13">
        <v>1</v>
      </c>
      <c r="C13">
        <v>251274180.6969777</v>
      </c>
    </row>
    <row r="14" spans="1:4">
      <c r="A14" t="s">
        <v>11</v>
      </c>
      <c r="B14">
        <v>1</v>
      </c>
      <c r="C14">
        <v>81619243.258025274</v>
      </c>
    </row>
    <row r="15" spans="1:4">
      <c r="A15" t="s">
        <v>12</v>
      </c>
      <c r="B15">
        <v>1</v>
      </c>
      <c r="C15">
        <v>471216108.68781394</v>
      </c>
    </row>
    <row r="16" spans="1:4">
      <c r="A16" t="s">
        <v>13</v>
      </c>
      <c r="B16">
        <v>1</v>
      </c>
      <c r="C16">
        <v>343567422.17031509</v>
      </c>
    </row>
    <row r="17" spans="1:4">
      <c r="A17" t="s">
        <v>14</v>
      </c>
      <c r="B17">
        <v>1</v>
      </c>
      <c r="C17">
        <v>55030848.019539438</v>
      </c>
    </row>
    <row r="18" spans="1:4">
      <c r="A18" t="s">
        <v>15</v>
      </c>
      <c r="B18">
        <v>1</v>
      </c>
      <c r="C18">
        <v>16596829.207711726</v>
      </c>
    </row>
    <row r="19" spans="1:4">
      <c r="A19" t="s">
        <v>16</v>
      </c>
      <c r="B19">
        <v>1</v>
      </c>
      <c r="C19">
        <v>37759260.525945157</v>
      </c>
    </row>
    <row r="20" spans="1:4">
      <c r="A20" t="s">
        <v>17</v>
      </c>
      <c r="B20">
        <v>1</v>
      </c>
      <c r="C20">
        <v>26403956.602917369</v>
      </c>
    </row>
    <row r="21" spans="1:4">
      <c r="A21" t="s">
        <v>18</v>
      </c>
      <c r="B21">
        <v>1</v>
      </c>
      <c r="C21">
        <v>312034910.2011373</v>
      </c>
    </row>
    <row r="22" spans="1:4">
      <c r="A22" t="s">
        <v>19</v>
      </c>
      <c r="B22">
        <v>1</v>
      </c>
      <c r="C22">
        <v>11005876.477772767</v>
      </c>
    </row>
    <row r="23" spans="1:4">
      <c r="A23" t="s">
        <v>20</v>
      </c>
      <c r="B23">
        <v>1</v>
      </c>
      <c r="C23">
        <v>6965864.4965811335</v>
      </c>
    </row>
    <row r="24" spans="1:4">
      <c r="A24" t="s">
        <v>21</v>
      </c>
      <c r="B24">
        <v>1</v>
      </c>
      <c r="C24">
        <v>7352029.8703886531</v>
      </c>
    </row>
    <row r="25" spans="1:4">
      <c r="A25" t="s">
        <v>22</v>
      </c>
      <c r="B25">
        <v>1</v>
      </c>
      <c r="C25">
        <v>9411301.6997167133</v>
      </c>
    </row>
    <row r="26" spans="1:4">
      <c r="A26" t="s">
        <v>23</v>
      </c>
      <c r="B26">
        <v>1</v>
      </c>
      <c r="C26">
        <v>115528143.27247278</v>
      </c>
    </row>
    <row r="27" spans="1:4">
      <c r="A27" t="s">
        <v>32</v>
      </c>
      <c r="B27">
        <v>1</v>
      </c>
      <c r="C27">
        <f>139000000*D27</f>
        <v>37530000</v>
      </c>
      <c r="D27">
        <v>0.27</v>
      </c>
    </row>
    <row r="28" spans="1:4">
      <c r="A28" t="s">
        <v>33</v>
      </c>
      <c r="B28">
        <v>1</v>
      </c>
      <c r="C28">
        <f t="shared" ref="C28:C31" si="0">139000000*D28</f>
        <v>37530000</v>
      </c>
      <c r="D28">
        <v>0.27</v>
      </c>
    </row>
    <row r="29" spans="1:4">
      <c r="A29" t="s">
        <v>34</v>
      </c>
      <c r="B29">
        <v>1</v>
      </c>
      <c r="C29">
        <f t="shared" si="0"/>
        <v>27800000</v>
      </c>
      <c r="D29">
        <v>0.2</v>
      </c>
    </row>
    <row r="30" spans="1:4">
      <c r="A30" t="s">
        <v>35</v>
      </c>
      <c r="B30">
        <v>1</v>
      </c>
      <c r="C30">
        <f t="shared" si="0"/>
        <v>19460000</v>
      </c>
      <c r="D30">
        <v>0.14000000000000001</v>
      </c>
    </row>
    <row r="31" spans="1:4">
      <c r="A31" t="s">
        <v>36</v>
      </c>
      <c r="B31">
        <v>1</v>
      </c>
      <c r="C31">
        <f t="shared" si="0"/>
        <v>16680000</v>
      </c>
      <c r="D31">
        <v>0.12</v>
      </c>
    </row>
    <row r="32" spans="1:4">
      <c r="A32" t="s">
        <v>24</v>
      </c>
      <c r="B32">
        <v>1</v>
      </c>
      <c r="C32">
        <v>152022405.91455352</v>
      </c>
    </row>
    <row r="33" spans="1:3">
      <c r="A33" t="s">
        <v>25</v>
      </c>
      <c r="B33">
        <v>1</v>
      </c>
      <c r="C33">
        <v>47741130.223708764</v>
      </c>
    </row>
    <row r="34" spans="1:3">
      <c r="A34" t="s">
        <v>26</v>
      </c>
      <c r="B34">
        <v>1</v>
      </c>
      <c r="C34">
        <v>51780757.833703838</v>
      </c>
    </row>
    <row r="35" spans="1:3">
      <c r="A35" t="s">
        <v>27</v>
      </c>
      <c r="B35">
        <v>1</v>
      </c>
      <c r="C35">
        <v>41846396.600566573</v>
      </c>
    </row>
    <row r="36" spans="1:3">
      <c r="A36" t="s">
        <v>28</v>
      </c>
      <c r="B36">
        <v>1</v>
      </c>
      <c r="C36">
        <v>137851471.99100554</v>
      </c>
    </row>
    <row r="37" spans="1:3">
      <c r="A37" t="s">
        <v>29</v>
      </c>
      <c r="B37">
        <v>1</v>
      </c>
      <c r="C37">
        <v>13553099.789310794</v>
      </c>
    </row>
    <row r="38" spans="1:3">
      <c r="A38" t="s">
        <v>30</v>
      </c>
      <c r="B38">
        <v>1</v>
      </c>
      <c r="C38">
        <v>28622933.759214714</v>
      </c>
    </row>
    <row r="39" spans="1:3">
      <c r="A39" t="s">
        <v>3</v>
      </c>
      <c r="B39">
        <v>2</v>
      </c>
      <c r="C39">
        <v>72012406.12842907</v>
      </c>
    </row>
    <row r="40" spans="1:3">
      <c r="A40" t="s">
        <v>4</v>
      </c>
      <c r="B40">
        <v>2</v>
      </c>
      <c r="C40">
        <v>12467025.495750709</v>
      </c>
    </row>
    <row r="41" spans="1:3">
      <c r="A41" t="s">
        <v>5</v>
      </c>
      <c r="B41">
        <v>2</v>
      </c>
      <c r="C41">
        <v>88812131.18713899</v>
      </c>
    </row>
    <row r="42" spans="1:3">
      <c r="A42" t="s">
        <v>6</v>
      </c>
      <c r="B42">
        <v>2</v>
      </c>
      <c r="C42">
        <v>30823842.04856563</v>
      </c>
    </row>
    <row r="43" spans="1:3">
      <c r="A43" t="s">
        <v>7</v>
      </c>
      <c r="B43">
        <v>2</v>
      </c>
      <c r="C43">
        <v>65886855.065677486</v>
      </c>
    </row>
    <row r="44" spans="1:3">
      <c r="A44" t="s">
        <v>8</v>
      </c>
      <c r="B44">
        <v>2</v>
      </c>
      <c r="C44">
        <v>65857700.242420487</v>
      </c>
    </row>
    <row r="45" spans="1:3">
      <c r="A45" t="s">
        <v>1</v>
      </c>
      <c r="B45">
        <v>2</v>
      </c>
      <c r="C45">
        <v>577931296.50493824</v>
      </c>
    </row>
    <row r="46" spans="1:3">
      <c r="A46" t="s">
        <v>2</v>
      </c>
      <c r="B46">
        <v>2</v>
      </c>
      <c r="C46">
        <v>36138861.796262793</v>
      </c>
    </row>
    <row r="47" spans="1:3">
      <c r="A47" t="s">
        <v>9</v>
      </c>
      <c r="B47">
        <v>2</v>
      </c>
      <c r="C47">
        <v>8259316.1980842231</v>
      </c>
    </row>
    <row r="48" spans="1:3">
      <c r="A48" t="s">
        <v>10</v>
      </c>
      <c r="B48">
        <v>2</v>
      </c>
      <c r="C48">
        <v>254997023.24788949</v>
      </c>
    </row>
    <row r="49" spans="1:4">
      <c r="A49" t="s">
        <v>11</v>
      </c>
      <c r="B49">
        <v>2</v>
      </c>
      <c r="C49">
        <v>84989994.211042866</v>
      </c>
    </row>
    <row r="50" spans="1:4">
      <c r="A50" t="s">
        <v>12</v>
      </c>
      <c r="B50">
        <v>2</v>
      </c>
      <c r="C50">
        <v>475874034.02486426</v>
      </c>
    </row>
    <row r="51" spans="1:4">
      <c r="A51" t="s">
        <v>13</v>
      </c>
      <c r="B51">
        <v>2</v>
      </c>
      <c r="C51">
        <v>348197908.22118533</v>
      </c>
    </row>
    <row r="52" spans="1:4">
      <c r="A52" t="s">
        <v>14</v>
      </c>
      <c r="B52">
        <v>2</v>
      </c>
      <c r="C52">
        <v>53085592.891265951</v>
      </c>
    </row>
    <row r="53" spans="1:4">
      <c r="A53" t="s">
        <v>15</v>
      </c>
      <c r="B53">
        <v>2</v>
      </c>
      <c r="C53">
        <v>16591527.019959852</v>
      </c>
    </row>
    <row r="54" spans="1:4">
      <c r="A54" t="s">
        <v>16</v>
      </c>
      <c r="B54">
        <v>2</v>
      </c>
      <c r="C54">
        <v>40429082.480678968</v>
      </c>
    </row>
    <row r="55" spans="1:4">
      <c r="A55" t="s">
        <v>17</v>
      </c>
      <c r="B55">
        <v>2</v>
      </c>
      <c r="C55">
        <v>27130808.184904989</v>
      </c>
    </row>
    <row r="56" spans="1:4">
      <c r="A56" t="s">
        <v>18</v>
      </c>
      <c r="B56">
        <v>2</v>
      </c>
      <c r="C56">
        <v>311863890.29389352</v>
      </c>
    </row>
    <row r="57" spans="1:4">
      <c r="A57" t="s">
        <v>19</v>
      </c>
      <c r="B57">
        <v>2</v>
      </c>
      <c r="C57">
        <v>11132216.025864094</v>
      </c>
    </row>
    <row r="58" spans="1:4">
      <c r="A58" t="s">
        <v>20</v>
      </c>
      <c r="B58">
        <v>2</v>
      </c>
      <c r="C58">
        <v>7610060.9978867564</v>
      </c>
    </row>
    <row r="59" spans="1:4">
      <c r="A59" t="s">
        <v>21</v>
      </c>
      <c r="B59">
        <v>2</v>
      </c>
      <c r="C59">
        <v>7977700.6849805843</v>
      </c>
    </row>
    <row r="60" spans="1:4">
      <c r="A60" t="s">
        <v>22</v>
      </c>
      <c r="B60">
        <v>2</v>
      </c>
      <c r="C60">
        <v>9203976.6288951822</v>
      </c>
    </row>
    <row r="61" spans="1:4">
      <c r="A61" t="s">
        <v>23</v>
      </c>
      <c r="B61">
        <v>2</v>
      </c>
      <c r="C61">
        <v>117710184.59512806</v>
      </c>
    </row>
    <row r="62" spans="1:4">
      <c r="A62" t="s">
        <v>32</v>
      </c>
      <c r="B62">
        <v>2</v>
      </c>
      <c r="C62">
        <f>150000000*D62</f>
        <v>40500000</v>
      </c>
      <c r="D62">
        <v>0.27</v>
      </c>
    </row>
    <row r="63" spans="1:4">
      <c r="A63" t="s">
        <v>33</v>
      </c>
      <c r="B63">
        <v>2</v>
      </c>
      <c r="C63">
        <f t="shared" ref="C63:C66" si="1">150000000*D63</f>
        <v>40500000</v>
      </c>
      <c r="D63">
        <v>0.27</v>
      </c>
    </row>
    <row r="64" spans="1:4">
      <c r="A64" t="s">
        <v>34</v>
      </c>
      <c r="B64">
        <v>2</v>
      </c>
      <c r="C64">
        <f t="shared" si="1"/>
        <v>30000000</v>
      </c>
      <c r="D64">
        <v>0.2</v>
      </c>
    </row>
    <row r="65" spans="1:4">
      <c r="A65" t="s">
        <v>35</v>
      </c>
      <c r="B65">
        <v>2</v>
      </c>
      <c r="C65">
        <f t="shared" si="1"/>
        <v>21000000.000000004</v>
      </c>
      <c r="D65">
        <v>0.14000000000000001</v>
      </c>
    </row>
    <row r="66" spans="1:4">
      <c r="A66" t="s">
        <v>36</v>
      </c>
      <c r="B66">
        <v>2</v>
      </c>
      <c r="C66">
        <f t="shared" si="1"/>
        <v>18000000</v>
      </c>
      <c r="D66">
        <v>0.12</v>
      </c>
    </row>
    <row r="67" spans="1:4">
      <c r="A67" t="s">
        <v>24</v>
      </c>
      <c r="B67">
        <v>2</v>
      </c>
      <c r="C67">
        <v>164150125.05411458</v>
      </c>
    </row>
    <row r="68" spans="1:4">
      <c r="A68" t="s">
        <v>25</v>
      </c>
      <c r="B68">
        <v>2</v>
      </c>
      <c r="C68">
        <v>48291685.105574846</v>
      </c>
    </row>
    <row r="69" spans="1:4">
      <c r="A69" t="s">
        <v>26</v>
      </c>
      <c r="B69">
        <v>2</v>
      </c>
      <c r="C69">
        <v>53903161.098912701</v>
      </c>
    </row>
    <row r="70" spans="1:4">
      <c r="A70" t="s">
        <v>27</v>
      </c>
      <c r="B70">
        <v>2</v>
      </c>
      <c r="C70">
        <v>40924546.742209628</v>
      </c>
    </row>
    <row r="71" spans="1:4">
      <c r="A71" t="s">
        <v>28</v>
      </c>
      <c r="B71">
        <v>2</v>
      </c>
      <c r="C71">
        <v>143027829.62439629</v>
      </c>
    </row>
    <row r="72" spans="1:4">
      <c r="A72" t="s">
        <v>29</v>
      </c>
      <c r="B72">
        <v>2</v>
      </c>
      <c r="C72">
        <v>14702925.202008557</v>
      </c>
    </row>
    <row r="73" spans="1:4">
      <c r="A73" t="s">
        <v>30</v>
      </c>
      <c r="B73">
        <v>2</v>
      </c>
      <c r="C73">
        <v>30638678.117615346</v>
      </c>
    </row>
    <row r="74" spans="1:4">
      <c r="A74" t="s">
        <v>3</v>
      </c>
      <c r="B74">
        <v>3</v>
      </c>
      <c r="C74">
        <v>75002809.93672663</v>
      </c>
    </row>
    <row r="75" spans="1:4">
      <c r="A75" t="s">
        <v>4</v>
      </c>
      <c r="B75">
        <v>3</v>
      </c>
      <c r="C75">
        <v>13266957.507082153</v>
      </c>
    </row>
    <row r="76" spans="1:4">
      <c r="A76" t="s">
        <v>5</v>
      </c>
      <c r="B76">
        <v>3</v>
      </c>
      <c r="C76">
        <v>92675431.338618398</v>
      </c>
    </row>
    <row r="77" spans="1:4">
      <c r="A77" t="s">
        <v>6</v>
      </c>
      <c r="B77">
        <v>3</v>
      </c>
      <c r="C77">
        <v>31852147.090489529</v>
      </c>
    </row>
    <row r="78" spans="1:4">
      <c r="A78" t="s">
        <v>7</v>
      </c>
      <c r="B78">
        <v>3</v>
      </c>
      <c r="C78">
        <v>66404782.598516233</v>
      </c>
    </row>
    <row r="79" spans="1:4">
      <c r="A79" t="s">
        <v>8</v>
      </c>
      <c r="B79">
        <v>3</v>
      </c>
      <c r="C79">
        <v>67912797.2477386</v>
      </c>
    </row>
    <row r="80" spans="1:4">
      <c r="A80" t="s">
        <v>1</v>
      </c>
      <c r="B80">
        <v>3</v>
      </c>
      <c r="C80">
        <v>569121607.83822918</v>
      </c>
    </row>
    <row r="81" spans="1:3">
      <c r="A81" t="s">
        <v>2</v>
      </c>
      <c r="B81">
        <v>3</v>
      </c>
      <c r="C81">
        <v>37665490.555783413</v>
      </c>
    </row>
    <row r="82" spans="1:3">
      <c r="A82" t="s">
        <v>9</v>
      </c>
      <c r="B82">
        <v>3</v>
      </c>
      <c r="C82">
        <v>8565953.593036171</v>
      </c>
    </row>
    <row r="83" spans="1:3">
      <c r="A83" t="s">
        <v>10</v>
      </c>
      <c r="B83">
        <v>3</v>
      </c>
      <c r="C83">
        <v>261245146.51357353</v>
      </c>
    </row>
    <row r="84" spans="1:3">
      <c r="A84" t="s">
        <v>11</v>
      </c>
      <c r="B84">
        <v>3</v>
      </c>
      <c r="C84">
        <v>85529100.352834597</v>
      </c>
    </row>
    <row r="85" spans="1:3">
      <c r="A85" t="s">
        <v>12</v>
      </c>
      <c r="B85">
        <v>3</v>
      </c>
      <c r="C85">
        <v>488720364.8271361</v>
      </c>
    </row>
    <row r="86" spans="1:3">
      <c r="A86" t="s">
        <v>13</v>
      </c>
      <c r="B86">
        <v>3</v>
      </c>
      <c r="C86">
        <v>365414903.33672971</v>
      </c>
    </row>
    <row r="87" spans="1:3">
      <c r="A87" t="s">
        <v>14</v>
      </c>
      <c r="B87">
        <v>3</v>
      </c>
      <c r="C87">
        <v>51819609.599764474</v>
      </c>
    </row>
    <row r="88" spans="1:3">
      <c r="A88" t="s">
        <v>15</v>
      </c>
      <c r="B88">
        <v>3</v>
      </c>
      <c r="C88">
        <v>17207413.708298892</v>
      </c>
    </row>
    <row r="89" spans="1:3">
      <c r="A89" t="s">
        <v>16</v>
      </c>
      <c r="B89">
        <v>3</v>
      </c>
      <c r="C89">
        <v>41075484.668094099</v>
      </c>
    </row>
    <row r="90" spans="1:3">
      <c r="A90" t="s">
        <v>17</v>
      </c>
      <c r="B90">
        <v>3</v>
      </c>
      <c r="C90">
        <v>28145265.612662502</v>
      </c>
    </row>
    <row r="91" spans="1:3">
      <c r="A91" t="s">
        <v>18</v>
      </c>
      <c r="B91">
        <v>3</v>
      </c>
      <c r="C91">
        <v>318721573.65805072</v>
      </c>
    </row>
    <row r="92" spans="1:3">
      <c r="A92" t="s">
        <v>19</v>
      </c>
      <c r="B92">
        <v>3</v>
      </c>
      <c r="C92">
        <v>10953274.115235621</v>
      </c>
    </row>
    <row r="93" spans="1:3">
      <c r="A93" t="s">
        <v>20</v>
      </c>
      <c r="B93">
        <v>3</v>
      </c>
      <c r="C93">
        <v>8324375.271309833</v>
      </c>
    </row>
    <row r="94" spans="1:3">
      <c r="A94" t="s">
        <v>21</v>
      </c>
      <c r="B94">
        <v>3</v>
      </c>
      <c r="C94">
        <v>8592392.8449004237</v>
      </c>
    </row>
    <row r="95" spans="1:3">
      <c r="A95" t="s">
        <v>22</v>
      </c>
      <c r="B95">
        <v>3</v>
      </c>
      <c r="C95">
        <v>9794538.95184136</v>
      </c>
    </row>
    <row r="96" spans="1:3">
      <c r="A96" t="s">
        <v>23</v>
      </c>
      <c r="B96">
        <v>3</v>
      </c>
      <c r="C96">
        <v>118525238.72568303</v>
      </c>
    </row>
    <row r="97" spans="1:4">
      <c r="A97" t="s">
        <v>32</v>
      </c>
      <c r="B97">
        <v>3</v>
      </c>
      <c r="C97">
        <f>153000000*D97</f>
        <v>41310000</v>
      </c>
      <c r="D97">
        <v>0.27</v>
      </c>
    </row>
    <row r="98" spans="1:4">
      <c r="A98" t="s">
        <v>33</v>
      </c>
      <c r="B98">
        <v>3</v>
      </c>
      <c r="C98">
        <f t="shared" ref="C98:C101" si="2">153000000*D98</f>
        <v>41310000</v>
      </c>
      <c r="D98">
        <v>0.27</v>
      </c>
    </row>
    <row r="99" spans="1:4">
      <c r="A99" t="s">
        <v>34</v>
      </c>
      <c r="B99">
        <v>3</v>
      </c>
      <c r="C99">
        <f t="shared" si="2"/>
        <v>30600000</v>
      </c>
      <c r="D99">
        <v>0.2</v>
      </c>
    </row>
    <row r="100" spans="1:4">
      <c r="A100" t="s">
        <v>35</v>
      </c>
      <c r="B100">
        <v>3</v>
      </c>
      <c r="C100">
        <f t="shared" si="2"/>
        <v>21420000.000000004</v>
      </c>
      <c r="D100">
        <v>0.14000000000000001</v>
      </c>
    </row>
    <row r="101" spans="1:4">
      <c r="A101" t="s">
        <v>36</v>
      </c>
      <c r="B101">
        <v>3</v>
      </c>
      <c r="C101">
        <f t="shared" si="2"/>
        <v>18360000</v>
      </c>
      <c r="D101">
        <v>0.12</v>
      </c>
    </row>
    <row r="102" spans="1:4">
      <c r="A102" t="s">
        <v>24</v>
      </c>
      <c r="B102">
        <v>3</v>
      </c>
      <c r="C102">
        <v>176687917.28722173</v>
      </c>
    </row>
    <row r="103" spans="1:4">
      <c r="A103" t="s">
        <v>25</v>
      </c>
      <c r="B103">
        <v>3</v>
      </c>
      <c r="C103">
        <v>48415369.059670985</v>
      </c>
    </row>
    <row r="104" spans="1:4">
      <c r="A104" t="s">
        <v>26</v>
      </c>
      <c r="B104">
        <v>3</v>
      </c>
      <c r="C104">
        <v>55946733.472360171</v>
      </c>
    </row>
    <row r="105" spans="1:4">
      <c r="A105" t="s">
        <v>27</v>
      </c>
      <c r="B105">
        <v>3</v>
      </c>
      <c r="C105">
        <v>43550422.096317284</v>
      </c>
    </row>
    <row r="106" spans="1:4">
      <c r="A106" t="s">
        <v>28</v>
      </c>
      <c r="B106">
        <v>3</v>
      </c>
      <c r="C106">
        <v>147531163.97898179</v>
      </c>
    </row>
    <row r="107" spans="1:4">
      <c r="A107" t="s">
        <v>29</v>
      </c>
      <c r="B107">
        <v>3</v>
      </c>
      <c r="C107">
        <v>15158293.896872295</v>
      </c>
    </row>
    <row r="108" spans="1:4">
      <c r="A108" t="s">
        <v>30</v>
      </c>
      <c r="B108">
        <v>3</v>
      </c>
      <c r="C108">
        <v>32271644.043966338</v>
      </c>
    </row>
    <row r="109" spans="1:4">
      <c r="A109" t="s">
        <v>3</v>
      </c>
      <c r="B109">
        <v>4</v>
      </c>
      <c r="C109">
        <v>79301250.970193759</v>
      </c>
    </row>
    <row r="110" spans="1:4">
      <c r="A110" t="s">
        <v>4</v>
      </c>
      <c r="B110">
        <v>4</v>
      </c>
      <c r="C110">
        <v>13973280.453257792</v>
      </c>
    </row>
    <row r="111" spans="1:4">
      <c r="A111" t="s">
        <v>5</v>
      </c>
      <c r="B111">
        <v>4</v>
      </c>
      <c r="C111">
        <v>99351596.061216757</v>
      </c>
    </row>
    <row r="112" spans="1:4">
      <c r="A112" t="s">
        <v>6</v>
      </c>
      <c r="B112">
        <v>4</v>
      </c>
      <c r="C112">
        <v>32676782.611798726</v>
      </c>
    </row>
    <row r="113" spans="1:3">
      <c r="A113" t="s">
        <v>7</v>
      </c>
      <c r="B113">
        <v>4</v>
      </c>
      <c r="C113">
        <v>66922710.131354995</v>
      </c>
    </row>
    <row r="114" spans="1:3">
      <c r="A114" t="s">
        <v>8</v>
      </c>
      <c r="B114">
        <v>4</v>
      </c>
      <c r="C114">
        <v>71447526.820837528</v>
      </c>
    </row>
    <row r="115" spans="1:3">
      <c r="A115" t="s">
        <v>1</v>
      </c>
      <c r="B115">
        <v>4</v>
      </c>
      <c r="C115">
        <v>577015201.82209444</v>
      </c>
    </row>
    <row r="116" spans="1:3">
      <c r="A116" t="s">
        <v>2</v>
      </c>
      <c r="B116">
        <v>4</v>
      </c>
      <c r="C116">
        <v>39857237.891360916</v>
      </c>
    </row>
    <row r="117" spans="1:3">
      <c r="A117" t="s">
        <v>9</v>
      </c>
      <c r="B117">
        <v>4</v>
      </c>
      <c r="C117">
        <v>8524857.771873517</v>
      </c>
    </row>
    <row r="118" spans="1:3">
      <c r="A118" t="s">
        <v>10</v>
      </c>
      <c r="B118">
        <v>4</v>
      </c>
      <c r="C118">
        <v>270853027.43058878</v>
      </c>
    </row>
    <row r="119" spans="1:3">
      <c r="A119" t="s">
        <v>11</v>
      </c>
      <c r="B119">
        <v>4</v>
      </c>
      <c r="C119">
        <v>88007475.485903695</v>
      </c>
    </row>
    <row r="120" spans="1:3">
      <c r="A120" t="s">
        <v>12</v>
      </c>
      <c r="B120">
        <v>4</v>
      </c>
      <c r="C120">
        <v>520780604.27035701</v>
      </c>
    </row>
    <row r="121" spans="1:3">
      <c r="A121" t="s">
        <v>13</v>
      </c>
      <c r="B121">
        <v>4</v>
      </c>
      <c r="C121">
        <v>383688809.3557601</v>
      </c>
    </row>
    <row r="122" spans="1:3">
      <c r="A122" t="s">
        <v>14</v>
      </c>
      <c r="B122">
        <v>4</v>
      </c>
      <c r="C122">
        <v>54725165.825471923</v>
      </c>
    </row>
    <row r="123" spans="1:3">
      <c r="A123" t="s">
        <v>15</v>
      </c>
      <c r="B123">
        <v>4</v>
      </c>
      <c r="C123">
        <v>18330052.697766408</v>
      </c>
    </row>
    <row r="124" spans="1:3">
      <c r="A124" t="s">
        <v>16</v>
      </c>
      <c r="B124">
        <v>4</v>
      </c>
      <c r="C124">
        <v>43989099.586252369</v>
      </c>
    </row>
    <row r="125" spans="1:3">
      <c r="A125" t="s">
        <v>17</v>
      </c>
      <c r="B125">
        <v>4</v>
      </c>
      <c r="C125">
        <v>30152270.961158443</v>
      </c>
    </row>
    <row r="126" spans="1:3">
      <c r="A126" t="s">
        <v>18</v>
      </c>
      <c r="B126">
        <v>4</v>
      </c>
      <c r="C126">
        <v>338696255.39732903</v>
      </c>
    </row>
    <row r="127" spans="1:3">
      <c r="A127" t="s">
        <v>19</v>
      </c>
      <c r="B127">
        <v>4</v>
      </c>
      <c r="C127">
        <v>11197950.249672454</v>
      </c>
    </row>
    <row r="128" spans="1:3">
      <c r="A128" t="s">
        <v>20</v>
      </c>
      <c r="B128">
        <v>4</v>
      </c>
      <c r="C128">
        <v>9322977.4208784942</v>
      </c>
    </row>
    <row r="129" spans="1:4">
      <c r="A129" t="s">
        <v>21</v>
      </c>
      <c r="B129">
        <v>4</v>
      </c>
      <c r="C129">
        <v>9024922.5344205331</v>
      </c>
    </row>
    <row r="130" spans="1:4">
      <c r="A130" t="s">
        <v>22</v>
      </c>
      <c r="B130">
        <v>4</v>
      </c>
      <c r="C130">
        <v>10315992.917847024</v>
      </c>
    </row>
    <row r="131" spans="1:4">
      <c r="A131" t="s">
        <v>23</v>
      </c>
      <c r="B131">
        <v>4</v>
      </c>
      <c r="C131">
        <v>120946624.04607764</v>
      </c>
    </row>
    <row r="132" spans="1:4">
      <c r="A132" t="s">
        <v>32</v>
      </c>
      <c r="B132">
        <v>4</v>
      </c>
      <c r="C132">
        <f>156000000*D132</f>
        <v>42120000</v>
      </c>
      <c r="D132">
        <v>0.27</v>
      </c>
    </row>
    <row r="133" spans="1:4">
      <c r="A133" t="s">
        <v>33</v>
      </c>
      <c r="B133">
        <v>4</v>
      </c>
      <c r="C133">
        <f t="shared" ref="C133:C136" si="3">156000000*D133</f>
        <v>42120000</v>
      </c>
      <c r="D133">
        <v>0.27</v>
      </c>
    </row>
    <row r="134" spans="1:4">
      <c r="A134" t="s">
        <v>34</v>
      </c>
      <c r="B134">
        <v>4</v>
      </c>
      <c r="C134">
        <f t="shared" si="3"/>
        <v>31200000</v>
      </c>
      <c r="D134">
        <v>0.2</v>
      </c>
    </row>
    <row r="135" spans="1:4">
      <c r="A135" t="s">
        <v>35</v>
      </c>
      <c r="B135">
        <v>4</v>
      </c>
      <c r="C135">
        <f t="shared" si="3"/>
        <v>21840000.000000004</v>
      </c>
      <c r="D135">
        <v>0.14000000000000001</v>
      </c>
    </row>
    <row r="136" spans="1:4">
      <c r="A136" t="s">
        <v>36</v>
      </c>
      <c r="B136">
        <v>4</v>
      </c>
      <c r="C136">
        <f t="shared" si="3"/>
        <v>18720000</v>
      </c>
      <c r="D136">
        <v>0.12</v>
      </c>
    </row>
    <row r="137" spans="1:4">
      <c r="A137" t="s">
        <v>24</v>
      </c>
      <c r="B137">
        <v>4</v>
      </c>
      <c r="C137">
        <v>182905919.94822943</v>
      </c>
    </row>
    <row r="138" spans="1:4">
      <c r="A138" t="s">
        <v>25</v>
      </c>
      <c r="B138">
        <v>4</v>
      </c>
      <c r="C138">
        <v>49996632.762793191</v>
      </c>
    </row>
    <row r="139" spans="1:4">
      <c r="A139" t="s">
        <v>26</v>
      </c>
      <c r="B139">
        <v>4</v>
      </c>
      <c r="C139">
        <v>58729640.426275268</v>
      </c>
    </row>
    <row r="140" spans="1:4">
      <c r="A140" t="s">
        <v>27</v>
      </c>
      <c r="B140">
        <v>4</v>
      </c>
      <c r="C140">
        <v>45869014.164305955</v>
      </c>
    </row>
    <row r="141" spans="1:4">
      <c r="A141" t="s">
        <v>28</v>
      </c>
      <c r="B141">
        <v>4</v>
      </c>
      <c r="C141">
        <v>154223581.80789483</v>
      </c>
    </row>
    <row r="142" spans="1:4">
      <c r="A142" t="s">
        <v>29</v>
      </c>
      <c r="B142">
        <v>4</v>
      </c>
      <c r="C142">
        <v>15702909.172326798</v>
      </c>
    </row>
    <row r="143" spans="1:4">
      <c r="A143" t="s">
        <v>30</v>
      </c>
      <c r="B143">
        <v>4</v>
      </c>
      <c r="C143">
        <v>34650485.314696267</v>
      </c>
    </row>
    <row r="144" spans="1:4">
      <c r="A144" t="s">
        <v>3</v>
      </c>
      <c r="B144">
        <v>5</v>
      </c>
      <c r="C144">
        <v>84942493.471534178</v>
      </c>
    </row>
    <row r="145" spans="1:3">
      <c r="A145" t="s">
        <v>4</v>
      </c>
      <c r="B145">
        <v>5</v>
      </c>
      <c r="C145">
        <v>14620033.994334277</v>
      </c>
    </row>
    <row r="146" spans="1:3">
      <c r="A146" t="s">
        <v>5</v>
      </c>
      <c r="B146">
        <v>5</v>
      </c>
      <c r="C146">
        <v>108031489.40671732</v>
      </c>
    </row>
    <row r="147" spans="1:3">
      <c r="A147" t="s">
        <v>6</v>
      </c>
      <c r="B147">
        <v>5</v>
      </c>
      <c r="C147">
        <v>34338643.984449446</v>
      </c>
    </row>
    <row r="148" spans="1:3">
      <c r="A148" t="s">
        <v>7</v>
      </c>
      <c r="B148">
        <v>5</v>
      </c>
      <c r="C148">
        <v>67440637.664193749</v>
      </c>
    </row>
    <row r="149" spans="1:3">
      <c r="A149" t="s">
        <v>8</v>
      </c>
      <c r="B149">
        <v>5</v>
      </c>
      <c r="C149">
        <v>77246900.624004304</v>
      </c>
    </row>
    <row r="150" spans="1:3">
      <c r="A150" t="s">
        <v>1</v>
      </c>
      <c r="B150">
        <v>5</v>
      </c>
      <c r="C150">
        <v>608702513.952142</v>
      </c>
    </row>
    <row r="151" spans="1:3">
      <c r="A151" t="s">
        <v>2</v>
      </c>
      <c r="B151">
        <v>5</v>
      </c>
      <c r="C151">
        <v>43554333.396761298</v>
      </c>
    </row>
    <row r="152" spans="1:3">
      <c r="A152" t="s">
        <v>9</v>
      </c>
      <c r="B152">
        <v>5</v>
      </c>
      <c r="C152">
        <v>9262827.9825936481</v>
      </c>
    </row>
    <row r="153" spans="1:3">
      <c r="A153" t="s">
        <v>10</v>
      </c>
      <c r="B153">
        <v>5</v>
      </c>
      <c r="C153">
        <v>292062852.74248081</v>
      </c>
    </row>
    <row r="154" spans="1:3">
      <c r="A154" t="s">
        <v>11</v>
      </c>
      <c r="B154">
        <v>5</v>
      </c>
      <c r="C154">
        <v>95466708.045895234</v>
      </c>
    </row>
    <row r="155" spans="1:3">
      <c r="A155" t="s">
        <v>12</v>
      </c>
      <c r="B155">
        <v>5</v>
      </c>
      <c r="C155">
        <v>564595804.31309235</v>
      </c>
    </row>
    <row r="156" spans="1:3">
      <c r="A156" t="s">
        <v>13</v>
      </c>
      <c r="B156">
        <v>5</v>
      </c>
      <c r="C156">
        <v>431965500.53936982</v>
      </c>
    </row>
    <row r="157" spans="1:3">
      <c r="A157" t="s">
        <v>14</v>
      </c>
      <c r="B157">
        <v>5</v>
      </c>
      <c r="C157">
        <v>57550751.453247502</v>
      </c>
    </row>
    <row r="158" spans="1:3">
      <c r="A158" t="s">
        <v>15</v>
      </c>
      <c r="B158">
        <v>5</v>
      </c>
      <c r="C158">
        <v>20404530.413878355</v>
      </c>
    </row>
    <row r="159" spans="1:3">
      <c r="A159" t="s">
        <v>16</v>
      </c>
      <c r="B159">
        <v>5</v>
      </c>
      <c r="C159">
        <v>49110505.337406434</v>
      </c>
    </row>
    <row r="160" spans="1:3">
      <c r="A160" t="s">
        <v>17</v>
      </c>
      <c r="B160">
        <v>5</v>
      </c>
      <c r="C160">
        <v>33150729.708497215</v>
      </c>
    </row>
    <row r="161" spans="1:4">
      <c r="A161" t="s">
        <v>18</v>
      </c>
      <c r="B161">
        <v>5</v>
      </c>
      <c r="C161">
        <v>372058380.99846733</v>
      </c>
    </row>
    <row r="162" spans="1:4">
      <c r="A162" t="s">
        <v>19</v>
      </c>
      <c r="B162">
        <v>5</v>
      </c>
      <c r="C162">
        <v>11860676.242115185</v>
      </c>
    </row>
    <row r="163" spans="1:4">
      <c r="A163" t="s">
        <v>20</v>
      </c>
      <c r="B163">
        <v>5</v>
      </c>
      <c r="C163">
        <v>10669386.796203317</v>
      </c>
    </row>
    <row r="164" spans="1:4">
      <c r="A164" t="s">
        <v>21</v>
      </c>
      <c r="B164">
        <v>5</v>
      </c>
      <c r="C164">
        <v>10025136.459298695</v>
      </c>
    </row>
    <row r="165" spans="1:4">
      <c r="A165" t="s">
        <v>22</v>
      </c>
      <c r="B165">
        <v>5</v>
      </c>
      <c r="C165">
        <v>10793468.838526908</v>
      </c>
    </row>
    <row r="166" spans="1:4">
      <c r="A166" t="s">
        <v>23</v>
      </c>
      <c r="B166">
        <v>5</v>
      </c>
      <c r="C166">
        <v>127544452.7305247</v>
      </c>
    </row>
    <row r="167" spans="1:4">
      <c r="A167" t="s">
        <v>32</v>
      </c>
      <c r="B167">
        <v>5</v>
      </c>
      <c r="C167">
        <f>159000000*D167</f>
        <v>42930000</v>
      </c>
      <c r="D167">
        <v>0.27</v>
      </c>
    </row>
    <row r="168" spans="1:4">
      <c r="A168" t="s">
        <v>33</v>
      </c>
      <c r="B168">
        <v>5</v>
      </c>
      <c r="C168">
        <f t="shared" ref="C168:C171" si="4">159000000*D168</f>
        <v>42930000</v>
      </c>
      <c r="D168">
        <v>0.27</v>
      </c>
    </row>
    <row r="169" spans="1:4">
      <c r="A169" t="s">
        <v>34</v>
      </c>
      <c r="B169">
        <v>5</v>
      </c>
      <c r="C169">
        <f t="shared" si="4"/>
        <v>31800000</v>
      </c>
      <c r="D169">
        <v>0.2</v>
      </c>
    </row>
    <row r="170" spans="1:4">
      <c r="A170" t="s">
        <v>35</v>
      </c>
      <c r="B170">
        <v>5</v>
      </c>
      <c r="C170">
        <f t="shared" si="4"/>
        <v>22260000.000000004</v>
      </c>
      <c r="D170">
        <v>0.14000000000000001</v>
      </c>
    </row>
    <row r="171" spans="1:4">
      <c r="A171" t="s">
        <v>36</v>
      </c>
      <c r="B171">
        <v>5</v>
      </c>
      <c r="C171">
        <f t="shared" si="4"/>
        <v>19080000</v>
      </c>
      <c r="D171">
        <v>0.12</v>
      </c>
    </row>
    <row r="172" spans="1:4">
      <c r="A172" t="s">
        <v>24</v>
      </c>
      <c r="B172">
        <v>5</v>
      </c>
      <c r="C172">
        <v>205177544.9778879</v>
      </c>
    </row>
    <row r="173" spans="1:4">
      <c r="A173" t="s">
        <v>25</v>
      </c>
      <c r="B173">
        <v>5</v>
      </c>
      <c r="C173">
        <v>53888189.942991517</v>
      </c>
    </row>
    <row r="174" spans="1:4">
      <c r="A174" t="s">
        <v>26</v>
      </c>
      <c r="B174">
        <v>5</v>
      </c>
      <c r="C174">
        <v>65146806.940634668</v>
      </c>
    </row>
    <row r="175" spans="1:4">
      <c r="A175" t="s">
        <v>27</v>
      </c>
      <c r="B175">
        <v>5</v>
      </c>
      <c r="C175">
        <v>47992062.322946168</v>
      </c>
    </row>
    <row r="176" spans="1:4">
      <c r="A176" t="s">
        <v>28</v>
      </c>
      <c r="B176">
        <v>5</v>
      </c>
      <c r="C176">
        <v>163963519.5274606</v>
      </c>
    </row>
    <row r="177" spans="1:3">
      <c r="A177" t="s">
        <v>29</v>
      </c>
      <c r="B177">
        <v>5</v>
      </c>
      <c r="C177">
        <v>17822003.76367851</v>
      </c>
    </row>
    <row r="178" spans="1:3">
      <c r="A178" t="s">
        <v>30</v>
      </c>
      <c r="B178">
        <v>5</v>
      </c>
      <c r="C178">
        <v>36788815.360561863</v>
      </c>
    </row>
    <row r="179" spans="1:3">
      <c r="A179" t="s">
        <v>3</v>
      </c>
      <c r="B179">
        <v>6</v>
      </c>
      <c r="C179">
        <v>89979143.437323853</v>
      </c>
    </row>
    <row r="180" spans="1:3">
      <c r="A180" t="s">
        <v>4</v>
      </c>
      <c r="B180">
        <v>6</v>
      </c>
      <c r="C180">
        <v>15590164.305949008</v>
      </c>
    </row>
    <row r="181" spans="1:3">
      <c r="A181" t="s">
        <v>5</v>
      </c>
      <c r="B181">
        <v>6</v>
      </c>
      <c r="C181">
        <v>115952873.84252466</v>
      </c>
    </row>
    <row r="182" spans="1:3">
      <c r="A182" t="s">
        <v>6</v>
      </c>
      <c r="B182">
        <v>6</v>
      </c>
      <c r="C182">
        <v>36075838.405873016</v>
      </c>
    </row>
    <row r="183" spans="1:3">
      <c r="A183" t="s">
        <v>7</v>
      </c>
      <c r="B183">
        <v>6</v>
      </c>
      <c r="C183">
        <v>67958565.197032496</v>
      </c>
    </row>
    <row r="184" spans="1:3">
      <c r="A184" t="s">
        <v>8</v>
      </c>
      <c r="B184">
        <v>6</v>
      </c>
      <c r="C184">
        <v>83065100.458685666</v>
      </c>
    </row>
    <row r="185" spans="1:3">
      <c r="A185" t="s">
        <v>1</v>
      </c>
      <c r="B185">
        <v>6</v>
      </c>
      <c r="C185">
        <v>639567154.39744771</v>
      </c>
    </row>
    <row r="186" spans="1:3">
      <c r="A186" t="s">
        <v>2</v>
      </c>
      <c r="B186">
        <v>6</v>
      </c>
      <c r="C186">
        <v>47923528.456893452</v>
      </c>
    </row>
    <row r="187" spans="1:3">
      <c r="A187" t="s">
        <v>9</v>
      </c>
      <c r="B187">
        <v>6</v>
      </c>
      <c r="C187">
        <v>9864769.7550369781</v>
      </c>
    </row>
    <row r="188" spans="1:3">
      <c r="A188" t="s">
        <v>10</v>
      </c>
      <c r="B188">
        <v>6</v>
      </c>
      <c r="C188">
        <v>307055084.07406002</v>
      </c>
    </row>
    <row r="189" spans="1:3">
      <c r="A189" t="s">
        <v>11</v>
      </c>
      <c r="B189">
        <v>6</v>
      </c>
      <c r="C189">
        <v>102386043.37079245</v>
      </c>
    </row>
    <row r="190" spans="1:3">
      <c r="A190" t="s">
        <v>12</v>
      </c>
      <c r="B190">
        <v>6</v>
      </c>
      <c r="C190">
        <v>587570921.96328211</v>
      </c>
    </row>
    <row r="191" spans="1:3">
      <c r="A191" t="s">
        <v>13</v>
      </c>
      <c r="B191">
        <v>6</v>
      </c>
      <c r="C191">
        <v>470865192.38921201</v>
      </c>
    </row>
    <row r="192" spans="1:3">
      <c r="A192" t="s">
        <v>14</v>
      </c>
      <c r="B192">
        <v>6</v>
      </c>
      <c r="C192">
        <v>60699027.48410558</v>
      </c>
    </row>
    <row r="193" spans="1:4">
      <c r="A193" t="s">
        <v>15</v>
      </c>
      <c r="B193">
        <v>6</v>
      </c>
      <c r="C193">
        <v>22098322.875672832</v>
      </c>
    </row>
    <row r="194" spans="1:4">
      <c r="A194" t="s">
        <v>16</v>
      </c>
      <c r="B194">
        <v>6</v>
      </c>
      <c r="C194">
        <v>52113435.625683591</v>
      </c>
    </row>
    <row r="195" spans="1:4">
      <c r="A195" t="s">
        <v>17</v>
      </c>
      <c r="B195">
        <v>6</v>
      </c>
      <c r="C195">
        <v>35736777.213262275</v>
      </c>
    </row>
    <row r="196" spans="1:4">
      <c r="A196" t="s">
        <v>18</v>
      </c>
      <c r="B196">
        <v>6</v>
      </c>
      <c r="C196">
        <v>393563993.49020404</v>
      </c>
    </row>
    <row r="197" spans="1:4">
      <c r="A197" t="s">
        <v>19</v>
      </c>
      <c r="B197">
        <v>6</v>
      </c>
      <c r="C197">
        <v>13018807.932697486</v>
      </c>
    </row>
    <row r="198" spans="1:4">
      <c r="A198" t="s">
        <v>20</v>
      </c>
      <c r="B198">
        <v>6</v>
      </c>
      <c r="C198">
        <v>11469070.968644019</v>
      </c>
    </row>
    <row r="199" spans="1:4">
      <c r="A199" t="s">
        <v>21</v>
      </c>
      <c r="B199">
        <v>6</v>
      </c>
      <c r="C199">
        <v>10650344.927182319</v>
      </c>
    </row>
    <row r="200" spans="1:4">
      <c r="A200" t="s">
        <v>22</v>
      </c>
      <c r="B200">
        <v>6</v>
      </c>
      <c r="C200">
        <v>11509682.719546737</v>
      </c>
    </row>
    <row r="201" spans="1:4">
      <c r="A201" t="s">
        <v>23</v>
      </c>
      <c r="B201">
        <v>6</v>
      </c>
      <c r="C201">
        <v>134876568.97680402</v>
      </c>
    </row>
    <row r="202" spans="1:4">
      <c r="A202" t="s">
        <v>32</v>
      </c>
      <c r="B202">
        <v>6</v>
      </c>
      <c r="C202">
        <f>161000000*D202</f>
        <v>43470000</v>
      </c>
      <c r="D202">
        <v>0.27</v>
      </c>
    </row>
    <row r="203" spans="1:4">
      <c r="A203" t="s">
        <v>33</v>
      </c>
      <c r="B203">
        <v>6</v>
      </c>
      <c r="C203">
        <f t="shared" ref="C203:C206" si="5">161000000*D203</f>
        <v>43470000</v>
      </c>
      <c r="D203">
        <v>0.27</v>
      </c>
    </row>
    <row r="204" spans="1:4">
      <c r="A204" t="s">
        <v>34</v>
      </c>
      <c r="B204">
        <v>6</v>
      </c>
      <c r="C204">
        <f t="shared" si="5"/>
        <v>32200000</v>
      </c>
      <c r="D204">
        <v>0.2</v>
      </c>
    </row>
    <row r="205" spans="1:4">
      <c r="A205" t="s">
        <v>35</v>
      </c>
      <c r="B205">
        <v>6</v>
      </c>
      <c r="C205">
        <f t="shared" si="5"/>
        <v>22540000.000000004</v>
      </c>
      <c r="D205">
        <v>0.14000000000000001</v>
      </c>
    </row>
    <row r="206" spans="1:4">
      <c r="A206" t="s">
        <v>36</v>
      </c>
      <c r="B206">
        <v>6</v>
      </c>
      <c r="C206">
        <f t="shared" si="5"/>
        <v>19320000</v>
      </c>
      <c r="D206">
        <v>0.12</v>
      </c>
    </row>
    <row r="207" spans="1:4">
      <c r="A207" t="s">
        <v>24</v>
      </c>
      <c r="B207">
        <v>6</v>
      </c>
      <c r="C207">
        <v>219831685.97005913</v>
      </c>
    </row>
    <row r="208" spans="1:4">
      <c r="A208" t="s">
        <v>25</v>
      </c>
      <c r="B208">
        <v>6</v>
      </c>
      <c r="C208">
        <v>58450033.460603155</v>
      </c>
    </row>
    <row r="209" spans="1:3">
      <c r="A209" t="s">
        <v>26</v>
      </c>
      <c r="B209">
        <v>6</v>
      </c>
      <c r="C209">
        <v>71567888.611861095</v>
      </c>
    </row>
    <row r="210" spans="1:3">
      <c r="A210" t="s">
        <v>27</v>
      </c>
      <c r="B210">
        <v>6</v>
      </c>
      <c r="C210">
        <v>51176634.560906507</v>
      </c>
    </row>
    <row r="211" spans="1:3">
      <c r="A211" t="s">
        <v>28</v>
      </c>
      <c r="B211">
        <v>6</v>
      </c>
      <c r="C211">
        <v>175638974.81612018</v>
      </c>
    </row>
    <row r="212" spans="1:3">
      <c r="A212" t="s">
        <v>29</v>
      </c>
      <c r="B212">
        <v>6</v>
      </c>
      <c r="C212">
        <v>19199980.739460133</v>
      </c>
    </row>
    <row r="213" spans="1:3">
      <c r="A213" t="s">
        <v>30</v>
      </c>
      <c r="B213">
        <v>6</v>
      </c>
      <c r="C213">
        <v>38250329.130189709</v>
      </c>
    </row>
    <row r="214" spans="1:3">
      <c r="A214" t="s">
        <v>3</v>
      </c>
      <c r="B214">
        <v>7</v>
      </c>
      <c r="C214">
        <v>93702866.859825522</v>
      </c>
    </row>
    <row r="215" spans="1:3">
      <c r="A215" t="s">
        <v>4</v>
      </c>
      <c r="B215">
        <v>7</v>
      </c>
      <c r="C215">
        <v>16236917.847025499</v>
      </c>
    </row>
    <row r="216" spans="1:3">
      <c r="A216" t="s">
        <v>5</v>
      </c>
      <c r="B216">
        <v>7</v>
      </c>
      <c r="C216">
        <v>121946603.94455089</v>
      </c>
    </row>
    <row r="217" spans="1:3">
      <c r="A217" t="s">
        <v>6</v>
      </c>
      <c r="B217">
        <v>7</v>
      </c>
      <c r="C217">
        <v>37320964.811495982</v>
      </c>
    </row>
    <row r="218" spans="1:3">
      <c r="A218" t="s">
        <v>7</v>
      </c>
      <c r="B218">
        <v>7</v>
      </c>
      <c r="C218">
        <v>68476492.729871258</v>
      </c>
    </row>
    <row r="219" spans="1:3">
      <c r="A219" t="s">
        <v>8</v>
      </c>
      <c r="B219">
        <v>7</v>
      </c>
      <c r="C219">
        <v>87573369.238860622</v>
      </c>
    </row>
    <row r="220" spans="1:3">
      <c r="A220" t="s">
        <v>1</v>
      </c>
      <c r="B220">
        <v>7</v>
      </c>
      <c r="C220">
        <v>646810460.89195657</v>
      </c>
    </row>
    <row r="221" spans="1:3">
      <c r="A221" t="s">
        <v>2</v>
      </c>
      <c r="B221">
        <v>7</v>
      </c>
      <c r="C221">
        <v>50373930.136062704</v>
      </c>
    </row>
    <row r="222" spans="1:3">
      <c r="A222" t="s">
        <v>9</v>
      </c>
      <c r="B222">
        <v>7</v>
      </c>
      <c r="C222">
        <v>10123997.793042615</v>
      </c>
    </row>
    <row r="223" spans="1:3">
      <c r="A223" t="s">
        <v>10</v>
      </c>
      <c r="B223">
        <v>7</v>
      </c>
      <c r="C223">
        <v>318979200.44015223</v>
      </c>
    </row>
    <row r="224" spans="1:3">
      <c r="A224" t="s">
        <v>11</v>
      </c>
      <c r="B224">
        <v>7</v>
      </c>
      <c r="C224">
        <v>106013436.96844733</v>
      </c>
    </row>
    <row r="225" spans="1:4">
      <c r="A225" t="s">
        <v>12</v>
      </c>
      <c r="B225">
        <v>7</v>
      </c>
      <c r="C225">
        <v>599181647.77225924</v>
      </c>
    </row>
    <row r="226" spans="1:4">
      <c r="A226" t="s">
        <v>13</v>
      </c>
      <c r="B226">
        <v>7</v>
      </c>
      <c r="C226">
        <v>483889644.24583995</v>
      </c>
    </row>
    <row r="227" spans="1:4">
      <c r="A227" t="s">
        <v>14</v>
      </c>
      <c r="B227">
        <v>7</v>
      </c>
      <c r="C227">
        <v>60889787.651390567</v>
      </c>
    </row>
    <row r="228" spans="1:4">
      <c r="A228" t="s">
        <v>15</v>
      </c>
      <c r="B228">
        <v>7</v>
      </c>
      <c r="C228">
        <v>23341870.84548945</v>
      </c>
    </row>
    <row r="229" spans="1:4">
      <c r="A229" t="s">
        <v>16</v>
      </c>
      <c r="B229">
        <v>7</v>
      </c>
      <c r="C229">
        <v>53356212.63015797</v>
      </c>
    </row>
    <row r="230" spans="1:4">
      <c r="A230" t="s">
        <v>17</v>
      </c>
      <c r="B230">
        <v>7</v>
      </c>
      <c r="C230">
        <v>38272641.572734319</v>
      </c>
    </row>
    <row r="231" spans="1:4">
      <c r="A231" t="s">
        <v>18</v>
      </c>
      <c r="B231">
        <v>7</v>
      </c>
      <c r="C231">
        <v>404009452.0940963</v>
      </c>
    </row>
    <row r="232" spans="1:4">
      <c r="A232" t="s">
        <v>19</v>
      </c>
      <c r="B232">
        <v>7</v>
      </c>
      <c r="C232">
        <v>13426066.059018796</v>
      </c>
    </row>
    <row r="233" spans="1:4">
      <c r="A233" t="s">
        <v>20</v>
      </c>
      <c r="B233">
        <v>7</v>
      </c>
      <c r="C233">
        <v>12039105.93704308</v>
      </c>
    </row>
    <row r="234" spans="1:4">
      <c r="A234" t="s">
        <v>21</v>
      </c>
      <c r="B234">
        <v>7</v>
      </c>
      <c r="C234">
        <v>11161205.649147047</v>
      </c>
    </row>
    <row r="235" spans="1:4">
      <c r="A235" t="s">
        <v>22</v>
      </c>
      <c r="B235">
        <v>7</v>
      </c>
      <c r="C235">
        <v>11987158.640226625</v>
      </c>
    </row>
    <row r="236" spans="1:4">
      <c r="A236" t="s">
        <v>23</v>
      </c>
      <c r="B236">
        <v>7</v>
      </c>
      <c r="C236">
        <v>140392820.08690777</v>
      </c>
    </row>
    <row r="237" spans="1:4">
      <c r="A237" t="s">
        <v>32</v>
      </c>
      <c r="B237">
        <v>7</v>
      </c>
      <c r="C237">
        <f>163000000*D237</f>
        <v>44010000</v>
      </c>
      <c r="D237">
        <v>0.27</v>
      </c>
    </row>
    <row r="238" spans="1:4">
      <c r="A238" t="s">
        <v>33</v>
      </c>
      <c r="B238">
        <v>7</v>
      </c>
      <c r="C238">
        <f t="shared" ref="C238:C241" si="6">163000000*D238</f>
        <v>44010000</v>
      </c>
      <c r="D238">
        <v>0.27</v>
      </c>
    </row>
    <row r="239" spans="1:4">
      <c r="A239" t="s">
        <v>34</v>
      </c>
      <c r="B239">
        <v>7</v>
      </c>
      <c r="C239">
        <f t="shared" si="6"/>
        <v>32600000</v>
      </c>
      <c r="D239">
        <v>0.2</v>
      </c>
    </row>
    <row r="240" spans="1:4">
      <c r="A240" t="s">
        <v>35</v>
      </c>
      <c r="B240">
        <v>7</v>
      </c>
      <c r="C240">
        <f t="shared" si="6"/>
        <v>22820000.000000004</v>
      </c>
      <c r="D240">
        <v>0.14000000000000001</v>
      </c>
    </row>
    <row r="241" spans="1:4">
      <c r="A241" t="s">
        <v>36</v>
      </c>
      <c r="B241">
        <v>7</v>
      </c>
      <c r="C241">
        <f t="shared" si="6"/>
        <v>19560000</v>
      </c>
      <c r="D241">
        <v>0.12</v>
      </c>
    </row>
    <row r="242" spans="1:4">
      <c r="A242" t="s">
        <v>24</v>
      </c>
      <c r="B242">
        <v>7</v>
      </c>
      <c r="C242">
        <v>226439891.33261186</v>
      </c>
    </row>
    <row r="243" spans="1:4">
      <c r="A243" t="s">
        <v>25</v>
      </c>
      <c r="B243">
        <v>7</v>
      </c>
      <c r="C243">
        <v>59639634.01134219</v>
      </c>
    </row>
    <row r="244" spans="1:4">
      <c r="A244" t="s">
        <v>26</v>
      </c>
      <c r="B244">
        <v>7</v>
      </c>
      <c r="C244">
        <v>76658137.953943714</v>
      </c>
    </row>
    <row r="245" spans="1:4">
      <c r="A245" t="s">
        <v>27</v>
      </c>
      <c r="B245">
        <v>7</v>
      </c>
      <c r="C245">
        <v>53299682.719546735</v>
      </c>
    </row>
    <row r="246" spans="1:4">
      <c r="A246" t="s">
        <v>28</v>
      </c>
      <c r="B246">
        <v>7</v>
      </c>
      <c r="C246">
        <v>181609679.77235934</v>
      </c>
    </row>
    <row r="247" spans="1:4">
      <c r="A247" t="s">
        <v>29</v>
      </c>
      <c r="B247">
        <v>7</v>
      </c>
      <c r="C247">
        <v>20433513.647246718</v>
      </c>
    </row>
    <row r="248" spans="1:4">
      <c r="A248" t="s">
        <v>30</v>
      </c>
      <c r="B248">
        <v>7</v>
      </c>
      <c r="C248">
        <v>38577487.84673392</v>
      </c>
    </row>
    <row r="249" spans="1:4">
      <c r="A249" t="s">
        <v>3</v>
      </c>
      <c r="B249">
        <v>8</v>
      </c>
      <c r="C249">
        <f>C214*1.07</f>
        <v>100262067.54001331</v>
      </c>
    </row>
    <row r="250" spans="1:4">
      <c r="A250" t="s">
        <v>4</v>
      </c>
      <c r="B250">
        <v>8</v>
      </c>
      <c r="C250">
        <f>C215*1.07</f>
        <v>17373502.096317284</v>
      </c>
    </row>
    <row r="251" spans="1:4">
      <c r="A251" t="s">
        <v>5</v>
      </c>
      <c r="B251">
        <v>8</v>
      </c>
      <c r="C251">
        <f t="shared" ref="C251:C283" si="7">C216*1.07</f>
        <v>130482866.22066946</v>
      </c>
    </row>
    <row r="252" spans="1:4">
      <c r="A252" t="s">
        <v>6</v>
      </c>
      <c r="B252">
        <v>8</v>
      </c>
      <c r="C252">
        <f t="shared" si="7"/>
        <v>39933432.348300703</v>
      </c>
    </row>
    <row r="253" spans="1:4">
      <c r="A253" t="s">
        <v>7</v>
      </c>
      <c r="B253">
        <v>8</v>
      </c>
      <c r="C253">
        <f t="shared" si="7"/>
        <v>73269847.220962256</v>
      </c>
    </row>
    <row r="254" spans="1:4">
      <c r="A254" t="s">
        <v>8</v>
      </c>
      <c r="B254">
        <v>8</v>
      </c>
      <c r="C254">
        <f t="shared" si="7"/>
        <v>93703505.085580871</v>
      </c>
    </row>
    <row r="255" spans="1:4">
      <c r="A255" t="s">
        <v>1</v>
      </c>
      <c r="B255">
        <v>8</v>
      </c>
      <c r="C255">
        <f t="shared" si="7"/>
        <v>692087193.15439355</v>
      </c>
    </row>
    <row r="256" spans="1:4">
      <c r="A256" t="s">
        <v>2</v>
      </c>
      <c r="B256">
        <v>8</v>
      </c>
      <c r="C256">
        <f t="shared" si="7"/>
        <v>53900105.245587096</v>
      </c>
    </row>
    <row r="257" spans="1:4">
      <c r="A257" t="s">
        <v>9</v>
      </c>
      <c r="B257">
        <v>8</v>
      </c>
      <c r="C257">
        <f t="shared" si="7"/>
        <v>10832677.638555599</v>
      </c>
    </row>
    <row r="258" spans="1:4">
      <c r="A258" t="s">
        <v>10</v>
      </c>
      <c r="B258">
        <v>8</v>
      </c>
      <c r="C258">
        <f t="shared" si="7"/>
        <v>341307744.47096288</v>
      </c>
    </row>
    <row r="259" spans="1:4">
      <c r="A259" t="s">
        <v>11</v>
      </c>
      <c r="B259">
        <v>8</v>
      </c>
      <c r="C259">
        <f t="shared" si="7"/>
        <v>113434377.55623865</v>
      </c>
    </row>
    <row r="260" spans="1:4">
      <c r="A260" t="s">
        <v>12</v>
      </c>
      <c r="B260">
        <v>8</v>
      </c>
      <c r="C260">
        <f t="shared" si="7"/>
        <v>641124363.11631739</v>
      </c>
    </row>
    <row r="261" spans="1:4">
      <c r="A261" t="s">
        <v>13</v>
      </c>
      <c r="B261">
        <v>8</v>
      </c>
      <c r="C261">
        <f t="shared" si="7"/>
        <v>517761919.34304875</v>
      </c>
    </row>
    <row r="262" spans="1:4">
      <c r="A262" t="s">
        <v>14</v>
      </c>
      <c r="B262">
        <v>8</v>
      </c>
      <c r="C262">
        <f t="shared" si="7"/>
        <v>65152072.786987908</v>
      </c>
    </row>
    <row r="263" spans="1:4">
      <c r="A263" t="s">
        <v>15</v>
      </c>
      <c r="B263">
        <v>8</v>
      </c>
      <c r="C263">
        <f t="shared" si="7"/>
        <v>24975801.804673713</v>
      </c>
    </row>
    <row r="264" spans="1:4">
      <c r="A264" t="s">
        <v>16</v>
      </c>
      <c r="B264">
        <v>8</v>
      </c>
      <c r="C264">
        <f t="shared" si="7"/>
        <v>57091147.514269032</v>
      </c>
    </row>
    <row r="265" spans="1:4">
      <c r="A265" t="s">
        <v>17</v>
      </c>
      <c r="B265">
        <v>8</v>
      </c>
      <c r="C265">
        <f t="shared" si="7"/>
        <v>40951726.482825726</v>
      </c>
    </row>
    <row r="266" spans="1:4">
      <c r="A266" t="s">
        <v>18</v>
      </c>
      <c r="B266">
        <v>8</v>
      </c>
      <c r="C266">
        <f t="shared" si="7"/>
        <v>432290113.74068308</v>
      </c>
    </row>
    <row r="267" spans="1:4">
      <c r="A267" t="s">
        <v>19</v>
      </c>
      <c r="B267">
        <v>8</v>
      </c>
      <c r="C267">
        <f t="shared" si="7"/>
        <v>14365890.683150113</v>
      </c>
    </row>
    <row r="268" spans="1:4">
      <c r="A268" t="s">
        <v>20</v>
      </c>
      <c r="B268">
        <v>8</v>
      </c>
      <c r="C268">
        <f t="shared" si="7"/>
        <v>12881843.352636097</v>
      </c>
    </row>
    <row r="269" spans="1:4">
      <c r="A269" t="s">
        <v>21</v>
      </c>
      <c r="B269">
        <v>8</v>
      </c>
      <c r="C269">
        <f t="shared" si="7"/>
        <v>11942490.04458734</v>
      </c>
    </row>
    <row r="270" spans="1:4">
      <c r="A270" t="s">
        <v>22</v>
      </c>
      <c r="B270">
        <v>8</v>
      </c>
      <c r="C270">
        <f t="shared" si="7"/>
        <v>12826259.74504249</v>
      </c>
    </row>
    <row r="271" spans="1:4">
      <c r="A271" t="s">
        <v>23</v>
      </c>
      <c r="B271">
        <v>8</v>
      </c>
      <c r="C271">
        <f t="shared" si="7"/>
        <v>150220317.49299133</v>
      </c>
    </row>
    <row r="272" spans="1:4">
      <c r="A272" t="s">
        <v>32</v>
      </c>
      <c r="B272">
        <v>8</v>
      </c>
      <c r="C272">
        <f>165000000*D272</f>
        <v>44550000</v>
      </c>
      <c r="D272">
        <v>0.27</v>
      </c>
    </row>
    <row r="273" spans="1:4">
      <c r="A273" t="s">
        <v>33</v>
      </c>
      <c r="B273">
        <v>8</v>
      </c>
      <c r="C273">
        <f t="shared" ref="C273:C276" si="8">165000000*D273</f>
        <v>44550000</v>
      </c>
      <c r="D273">
        <v>0.27</v>
      </c>
    </row>
    <row r="274" spans="1:4">
      <c r="A274" t="s">
        <v>34</v>
      </c>
      <c r="B274">
        <v>8</v>
      </c>
      <c r="C274">
        <f t="shared" si="8"/>
        <v>33000000</v>
      </c>
      <c r="D274">
        <v>0.2</v>
      </c>
    </row>
    <row r="275" spans="1:4">
      <c r="A275" t="s">
        <v>35</v>
      </c>
      <c r="B275">
        <v>8</v>
      </c>
      <c r="C275">
        <f t="shared" si="8"/>
        <v>23100000.000000004</v>
      </c>
      <c r="D275">
        <v>0.14000000000000001</v>
      </c>
    </row>
    <row r="276" spans="1:4">
      <c r="A276" t="s">
        <v>36</v>
      </c>
      <c r="B276">
        <v>8</v>
      </c>
      <c r="C276">
        <f t="shared" si="8"/>
        <v>19800000</v>
      </c>
      <c r="D276">
        <v>0.12</v>
      </c>
    </row>
    <row r="277" spans="1:4">
      <c r="A277" t="s">
        <v>24</v>
      </c>
      <c r="B277">
        <v>8</v>
      </c>
      <c r="C277">
        <f t="shared" si="7"/>
        <v>242290683.72589469</v>
      </c>
    </row>
    <row r="278" spans="1:4">
      <c r="A278" t="s">
        <v>25</v>
      </c>
      <c r="B278">
        <v>8</v>
      </c>
      <c r="C278">
        <f t="shared" si="7"/>
        <v>63814408.392136149</v>
      </c>
    </row>
    <row r="279" spans="1:4">
      <c r="A279" t="s">
        <v>26</v>
      </c>
      <c r="B279">
        <v>8</v>
      </c>
      <c r="C279">
        <f t="shared" si="7"/>
        <v>82024207.610719785</v>
      </c>
    </row>
    <row r="280" spans="1:4">
      <c r="A280" t="s">
        <v>27</v>
      </c>
      <c r="B280">
        <v>8</v>
      </c>
      <c r="C280">
        <f t="shared" si="7"/>
        <v>57030660.509915009</v>
      </c>
    </row>
    <row r="281" spans="1:4">
      <c r="A281" t="s">
        <v>28</v>
      </c>
      <c r="B281">
        <v>8</v>
      </c>
      <c r="C281">
        <f t="shared" si="7"/>
        <v>194322357.35642451</v>
      </c>
    </row>
    <row r="282" spans="1:4">
      <c r="A282" t="s">
        <v>29</v>
      </c>
      <c r="B282">
        <v>8</v>
      </c>
      <c r="C282">
        <f t="shared" si="7"/>
        <v>21863859.60255399</v>
      </c>
    </row>
    <row r="283" spans="1:4">
      <c r="A283" t="s">
        <v>30</v>
      </c>
      <c r="B283">
        <v>8</v>
      </c>
      <c r="C283">
        <f t="shared" si="7"/>
        <v>41277911.996005297</v>
      </c>
    </row>
  </sheetData>
  <autoFilter ref="A3:C283" xr:uid="{AD183AB2-6136-40B5-9679-1192A8EC02E3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8"/>
  <sheetViews>
    <sheetView zoomScaleNormal="100" workbookViewId="0">
      <selection activeCell="F40" sqref="F40"/>
    </sheetView>
  </sheetViews>
  <sheetFormatPr baseColWidth="10" defaultColWidth="9.1640625" defaultRowHeight="15"/>
  <cols>
    <col min="1" max="1" width="12" bestFit="1" customWidth="1"/>
    <col min="3" max="3" width="18.33203125" bestFit="1" customWidth="1"/>
  </cols>
  <sheetData>
    <row r="1" spans="1:3">
      <c r="A1" t="s">
        <v>39</v>
      </c>
    </row>
    <row r="2" spans="1:3">
      <c r="A2" t="s">
        <v>40</v>
      </c>
    </row>
    <row r="3" spans="1:3">
      <c r="A3" t="s">
        <v>0</v>
      </c>
      <c r="B3" t="s">
        <v>31</v>
      </c>
      <c r="C3" t="s">
        <v>37</v>
      </c>
    </row>
    <row r="4" spans="1:3">
      <c r="A4" t="s">
        <v>3</v>
      </c>
      <c r="B4">
        <v>1</v>
      </c>
      <c r="C4">
        <v>22000</v>
      </c>
    </row>
    <row r="5" spans="1:3">
      <c r="A5" t="s">
        <v>4</v>
      </c>
      <c r="B5">
        <v>1</v>
      </c>
      <c r="C5">
        <v>22000</v>
      </c>
    </row>
    <row r="6" spans="1:3">
      <c r="A6" t="s">
        <v>5</v>
      </c>
      <c r="B6">
        <v>1</v>
      </c>
      <c r="C6">
        <v>22000</v>
      </c>
    </row>
    <row r="7" spans="1:3">
      <c r="A7" t="s">
        <v>6</v>
      </c>
      <c r="B7">
        <v>1</v>
      </c>
      <c r="C7">
        <v>22000</v>
      </c>
    </row>
    <row r="8" spans="1:3">
      <c r="A8" t="s">
        <v>7</v>
      </c>
      <c r="B8">
        <v>1</v>
      </c>
      <c r="C8">
        <v>22000</v>
      </c>
    </row>
    <row r="9" spans="1:3">
      <c r="A9" t="s">
        <v>8</v>
      </c>
      <c r="B9">
        <v>1</v>
      </c>
      <c r="C9">
        <v>22000</v>
      </c>
    </row>
    <row r="10" spans="1:3">
      <c r="A10" t="s">
        <v>1</v>
      </c>
      <c r="B10">
        <v>1</v>
      </c>
      <c r="C10">
        <v>22000</v>
      </c>
    </row>
    <row r="11" spans="1:3">
      <c r="A11" t="s">
        <v>2</v>
      </c>
      <c r="B11">
        <v>1</v>
      </c>
      <c r="C11">
        <v>22000</v>
      </c>
    </row>
    <row r="12" spans="1:3">
      <c r="A12" t="s">
        <v>9</v>
      </c>
      <c r="B12">
        <v>1</v>
      </c>
      <c r="C12">
        <v>22000</v>
      </c>
    </row>
    <row r="13" spans="1:3">
      <c r="A13" t="s">
        <v>10</v>
      </c>
      <c r="B13">
        <v>1</v>
      </c>
      <c r="C13">
        <v>22000</v>
      </c>
    </row>
    <row r="14" spans="1:3">
      <c r="A14" t="s">
        <v>11</v>
      </c>
      <c r="B14">
        <v>1</v>
      </c>
      <c r="C14">
        <v>22000</v>
      </c>
    </row>
    <row r="15" spans="1:3">
      <c r="A15" t="s">
        <v>12</v>
      </c>
      <c r="B15">
        <v>1</v>
      </c>
      <c r="C15">
        <v>22000</v>
      </c>
    </row>
    <row r="16" spans="1:3">
      <c r="A16" t="s">
        <v>13</v>
      </c>
      <c r="B16">
        <v>1</v>
      </c>
      <c r="C16">
        <v>22000</v>
      </c>
    </row>
    <row r="17" spans="1:3">
      <c r="A17" t="s">
        <v>14</v>
      </c>
      <c r="B17">
        <v>1</v>
      </c>
      <c r="C17">
        <v>22000</v>
      </c>
    </row>
    <row r="18" spans="1:3">
      <c r="A18" t="s">
        <v>15</v>
      </c>
      <c r="B18">
        <v>1</v>
      </c>
      <c r="C18">
        <v>22000</v>
      </c>
    </row>
    <row r="19" spans="1:3">
      <c r="A19" t="s">
        <v>16</v>
      </c>
      <c r="B19">
        <v>1</v>
      </c>
      <c r="C19">
        <v>22000</v>
      </c>
    </row>
    <row r="20" spans="1:3">
      <c r="A20" t="s">
        <v>17</v>
      </c>
      <c r="B20">
        <v>1</v>
      </c>
      <c r="C20">
        <v>22000</v>
      </c>
    </row>
    <row r="21" spans="1:3">
      <c r="A21" t="s">
        <v>18</v>
      </c>
      <c r="B21">
        <v>1</v>
      </c>
      <c r="C21">
        <v>22000</v>
      </c>
    </row>
    <row r="22" spans="1:3">
      <c r="A22" t="s">
        <v>19</v>
      </c>
      <c r="B22">
        <v>1</v>
      </c>
      <c r="C22">
        <v>22000</v>
      </c>
    </row>
    <row r="23" spans="1:3">
      <c r="A23" t="s">
        <v>20</v>
      </c>
      <c r="B23">
        <v>1</v>
      </c>
      <c r="C23">
        <v>22000</v>
      </c>
    </row>
    <row r="24" spans="1:3">
      <c r="A24" t="s">
        <v>21</v>
      </c>
      <c r="B24">
        <v>1</v>
      </c>
      <c r="C24">
        <v>22000</v>
      </c>
    </row>
    <row r="25" spans="1:3">
      <c r="A25" t="s">
        <v>22</v>
      </c>
      <c r="B25">
        <v>1</v>
      </c>
      <c r="C25">
        <v>22000</v>
      </c>
    </row>
    <row r="26" spans="1:3">
      <c r="A26" t="s">
        <v>23</v>
      </c>
      <c r="B26">
        <v>1</v>
      </c>
      <c r="C26">
        <v>22000</v>
      </c>
    </row>
    <row r="27" spans="1:3">
      <c r="A27" t="s">
        <v>32</v>
      </c>
      <c r="B27">
        <v>1</v>
      </c>
      <c r="C27">
        <v>22000</v>
      </c>
    </row>
    <row r="28" spans="1:3">
      <c r="A28" t="s">
        <v>33</v>
      </c>
      <c r="B28">
        <v>1</v>
      </c>
      <c r="C28">
        <v>22000</v>
      </c>
    </row>
    <row r="29" spans="1:3">
      <c r="A29" t="s">
        <v>34</v>
      </c>
      <c r="B29">
        <v>1</v>
      </c>
      <c r="C29">
        <v>22000</v>
      </c>
    </row>
    <row r="30" spans="1:3">
      <c r="A30" t="s">
        <v>35</v>
      </c>
      <c r="B30">
        <v>1</v>
      </c>
      <c r="C30">
        <v>22000</v>
      </c>
    </row>
    <row r="31" spans="1:3">
      <c r="A31" t="s">
        <v>36</v>
      </c>
      <c r="B31">
        <v>1</v>
      </c>
      <c r="C31">
        <v>22000</v>
      </c>
    </row>
    <row r="32" spans="1:3">
      <c r="A32" t="s">
        <v>24</v>
      </c>
      <c r="B32">
        <v>1</v>
      </c>
      <c r="C32">
        <v>22000</v>
      </c>
    </row>
    <row r="33" spans="1:3">
      <c r="A33" t="s">
        <v>25</v>
      </c>
      <c r="B33">
        <v>1</v>
      </c>
      <c r="C33">
        <v>22000</v>
      </c>
    </row>
    <row r="34" spans="1:3">
      <c r="A34" t="s">
        <v>26</v>
      </c>
      <c r="B34">
        <v>1</v>
      </c>
      <c r="C34">
        <v>22000</v>
      </c>
    </row>
    <row r="35" spans="1:3">
      <c r="A35" t="s">
        <v>27</v>
      </c>
      <c r="B35">
        <v>1</v>
      </c>
      <c r="C35">
        <v>22000</v>
      </c>
    </row>
    <row r="36" spans="1:3">
      <c r="A36" t="s">
        <v>28</v>
      </c>
      <c r="B36">
        <v>1</v>
      </c>
      <c r="C36">
        <v>22000</v>
      </c>
    </row>
    <row r="37" spans="1:3">
      <c r="A37" t="s">
        <v>29</v>
      </c>
      <c r="B37">
        <v>1</v>
      </c>
      <c r="C37">
        <v>22000</v>
      </c>
    </row>
    <row r="38" spans="1:3">
      <c r="A38" t="s">
        <v>30</v>
      </c>
      <c r="B38">
        <v>1</v>
      </c>
      <c r="C38">
        <v>22000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C09B3-9ADB-4868-8E80-A48A97AC1999}">
  <dimension ref="A1:B53"/>
  <sheetViews>
    <sheetView workbookViewId="0">
      <selection activeCell="A53" sqref="A53:XFD54"/>
    </sheetView>
  </sheetViews>
  <sheetFormatPr baseColWidth="10" defaultColWidth="9.1640625" defaultRowHeight="15"/>
  <cols>
    <col min="1" max="1" width="15" customWidth="1"/>
    <col min="2" max="2" width="40.1640625" bestFit="1" customWidth="1"/>
  </cols>
  <sheetData>
    <row r="1" spans="1:2">
      <c r="A1" t="s">
        <v>46</v>
      </c>
    </row>
    <row r="2" spans="1:2">
      <c r="A2" t="s">
        <v>45</v>
      </c>
    </row>
    <row r="3" spans="1:2">
      <c r="A3" t="s">
        <v>0</v>
      </c>
      <c r="B3" t="s">
        <v>44</v>
      </c>
    </row>
    <row r="4" spans="1:2">
      <c r="A4" t="s">
        <v>3</v>
      </c>
      <c r="B4">
        <v>45475000</v>
      </c>
    </row>
    <row r="5" spans="1:2">
      <c r="A5" t="s">
        <v>4</v>
      </c>
      <c r="B5">
        <v>5694540</v>
      </c>
    </row>
    <row r="6" spans="1:2">
      <c r="A6" t="s">
        <v>5</v>
      </c>
      <c r="B6">
        <v>470800</v>
      </c>
    </row>
    <row r="7" spans="1:2">
      <c r="A7" t="s">
        <v>6</v>
      </c>
      <c r="B7">
        <v>3971840</v>
      </c>
    </row>
    <row r="8" spans="1:2">
      <c r="A8" t="s">
        <v>7</v>
      </c>
      <c r="B8">
        <v>40660000</v>
      </c>
    </row>
    <row r="9" spans="1:2">
      <c r="A9" t="s">
        <v>8</v>
      </c>
      <c r="B9">
        <v>2433180.0000000005</v>
      </c>
    </row>
    <row r="10" spans="1:2">
      <c r="A10" t="s">
        <v>1</v>
      </c>
      <c r="B10">
        <v>23540000</v>
      </c>
    </row>
    <row r="11" spans="1:2">
      <c r="A11" t="s">
        <v>2</v>
      </c>
      <c r="B11">
        <v>33170</v>
      </c>
    </row>
    <row r="12" spans="1:2">
      <c r="A12" t="s">
        <v>9</v>
      </c>
      <c r="B12">
        <v>32100</v>
      </c>
    </row>
    <row r="13" spans="1:2">
      <c r="A13" t="s">
        <v>10</v>
      </c>
      <c r="B13">
        <v>44940000</v>
      </c>
    </row>
    <row r="14" spans="1:2">
      <c r="A14" t="s">
        <v>11</v>
      </c>
      <c r="B14">
        <v>16050000.000000002</v>
      </c>
    </row>
    <row r="15" spans="1:2">
      <c r="A15" t="s">
        <v>12</v>
      </c>
      <c r="B15">
        <v>77040000</v>
      </c>
    </row>
    <row r="16" spans="1:2">
      <c r="A16" t="s">
        <v>13</v>
      </c>
      <c r="B16">
        <v>6955000</v>
      </c>
    </row>
    <row r="17" spans="1:2">
      <c r="A17" t="s">
        <v>14</v>
      </c>
      <c r="B17">
        <v>7490000</v>
      </c>
    </row>
    <row r="18" spans="1:2">
      <c r="A18" t="s">
        <v>15</v>
      </c>
      <c r="B18">
        <v>6303370.0000000009</v>
      </c>
    </row>
    <row r="19" spans="1:2">
      <c r="A19" t="s">
        <v>16</v>
      </c>
      <c r="B19">
        <v>267500</v>
      </c>
    </row>
    <row r="20" spans="1:2">
      <c r="A20" t="s">
        <v>17</v>
      </c>
      <c r="B20">
        <v>802500</v>
      </c>
    </row>
    <row r="21" spans="1:2">
      <c r="A21" t="s">
        <v>18</v>
      </c>
      <c r="B21">
        <v>44940000</v>
      </c>
    </row>
    <row r="22" spans="1:2">
      <c r="A22" t="s">
        <v>19</v>
      </c>
      <c r="B22">
        <v>513600</v>
      </c>
    </row>
    <row r="23" spans="1:2">
      <c r="A23" t="s">
        <v>20</v>
      </c>
      <c r="B23">
        <v>133750</v>
      </c>
    </row>
    <row r="24" spans="1:2">
      <c r="A24" t="s">
        <v>21</v>
      </c>
      <c r="B24">
        <v>3263500</v>
      </c>
    </row>
    <row r="25" spans="1:2">
      <c r="A25" t="s">
        <v>22</v>
      </c>
      <c r="B25">
        <v>1728050.0000000002</v>
      </c>
    </row>
    <row r="26" spans="1:2">
      <c r="A26" t="s">
        <v>23</v>
      </c>
      <c r="B26">
        <v>203300</v>
      </c>
    </row>
    <row r="27" spans="1:2">
      <c r="A27" t="s">
        <v>32</v>
      </c>
      <c r="B27">
        <v>19613100</v>
      </c>
    </row>
    <row r="28" spans="1:2">
      <c r="A28" t="s">
        <v>33</v>
      </c>
      <c r="B28">
        <v>49787100</v>
      </c>
    </row>
    <row r="29" spans="1:2">
      <c r="A29" t="s">
        <v>34</v>
      </c>
      <c r="B29">
        <v>22630500</v>
      </c>
    </row>
    <row r="30" spans="1:2">
      <c r="A30" t="s">
        <v>35</v>
      </c>
      <c r="B30">
        <v>27156600</v>
      </c>
    </row>
    <row r="31" spans="1:2">
      <c r="A31" t="s">
        <v>36</v>
      </c>
      <c r="B31">
        <v>31682700</v>
      </c>
    </row>
    <row r="32" spans="1:2">
      <c r="A32" t="s">
        <v>24</v>
      </c>
      <c r="B32">
        <v>3210000</v>
      </c>
    </row>
    <row r="33" spans="1:2">
      <c r="A33" t="s">
        <v>25</v>
      </c>
      <c r="B33">
        <v>16050000.000000002</v>
      </c>
    </row>
    <row r="34" spans="1:2">
      <c r="A34" t="s">
        <v>26</v>
      </c>
      <c r="B34">
        <v>21400000</v>
      </c>
    </row>
    <row r="35" spans="1:2">
      <c r="A35" t="s">
        <v>27</v>
      </c>
      <c r="B35">
        <v>13910000</v>
      </c>
    </row>
    <row r="36" spans="1:2">
      <c r="A36" t="s">
        <v>28</v>
      </c>
      <c r="B36">
        <v>73830000</v>
      </c>
    </row>
    <row r="37" spans="1:2">
      <c r="A37" t="s">
        <v>29</v>
      </c>
      <c r="B37">
        <v>5510500</v>
      </c>
    </row>
    <row r="38" spans="1:2">
      <c r="A38" t="s">
        <v>30</v>
      </c>
      <c r="B38">
        <v>5885000</v>
      </c>
    </row>
    <row r="39" spans="1:2">
      <c r="A39" t="s">
        <v>47</v>
      </c>
      <c r="B39">
        <v>0</v>
      </c>
    </row>
    <row r="40" spans="1:2">
      <c r="A40" t="s">
        <v>48</v>
      </c>
      <c r="B40">
        <v>0</v>
      </c>
    </row>
    <row r="41" spans="1:2">
      <c r="A41" t="s">
        <v>49</v>
      </c>
      <c r="B41">
        <v>0</v>
      </c>
    </row>
    <row r="42" spans="1:2">
      <c r="A42" t="s">
        <v>50</v>
      </c>
      <c r="B42">
        <v>0</v>
      </c>
    </row>
    <row r="43" spans="1:2">
      <c r="A43" t="s">
        <v>51</v>
      </c>
      <c r="B43">
        <v>0</v>
      </c>
    </row>
    <row r="44" spans="1:2">
      <c r="A44" t="s">
        <v>52</v>
      </c>
      <c r="B44">
        <v>0</v>
      </c>
    </row>
    <row r="45" spans="1:2">
      <c r="A45" t="s">
        <v>53</v>
      </c>
      <c r="B45">
        <v>0</v>
      </c>
    </row>
    <row r="46" spans="1:2">
      <c r="A46" t="s">
        <v>54</v>
      </c>
      <c r="B46">
        <v>0</v>
      </c>
    </row>
    <row r="47" spans="1:2">
      <c r="A47" t="s">
        <v>55</v>
      </c>
      <c r="B47">
        <v>0</v>
      </c>
    </row>
    <row r="48" spans="1:2">
      <c r="A48" t="s">
        <v>56</v>
      </c>
      <c r="B48">
        <v>0</v>
      </c>
    </row>
    <row r="49" spans="1:2">
      <c r="A49" t="s">
        <v>57</v>
      </c>
      <c r="B49">
        <v>0</v>
      </c>
    </row>
    <row r="50" spans="1:2">
      <c r="A50" t="s">
        <v>58</v>
      </c>
      <c r="B50">
        <v>0</v>
      </c>
    </row>
    <row r="51" spans="1:2">
      <c r="A51" t="s">
        <v>59</v>
      </c>
      <c r="B51">
        <v>0</v>
      </c>
    </row>
    <row r="52" spans="1:2">
      <c r="A52" t="s">
        <v>60</v>
      </c>
      <c r="B52">
        <v>0</v>
      </c>
    </row>
    <row r="53" spans="1:2">
      <c r="A53" t="s">
        <v>67</v>
      </c>
      <c r="B53">
        <v>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AFC5F-2189-4EFD-B078-74B98CA72CAE}">
  <dimension ref="A1:D55"/>
  <sheetViews>
    <sheetView topLeftCell="A38" workbookViewId="0">
      <selection activeCell="B54" sqref="B54"/>
    </sheetView>
  </sheetViews>
  <sheetFormatPr baseColWidth="10" defaultRowHeight="15"/>
  <sheetData>
    <row r="1" spans="1:4">
      <c r="A1" t="s">
        <v>64</v>
      </c>
    </row>
    <row r="2" spans="1:4">
      <c r="A2" t="s">
        <v>65</v>
      </c>
    </row>
    <row r="3" spans="1:4">
      <c r="A3" t="s">
        <v>63</v>
      </c>
      <c r="B3" t="s">
        <v>62</v>
      </c>
    </row>
    <row r="4" spans="1:4">
      <c r="A4" t="s">
        <v>3</v>
      </c>
      <c r="B4">
        <v>47.46</v>
      </c>
      <c r="D4" s="2"/>
    </row>
    <row r="5" spans="1:4">
      <c r="A5" t="s">
        <v>4</v>
      </c>
      <c r="B5">
        <v>44.06</v>
      </c>
    </row>
    <row r="6" spans="1:4">
      <c r="A6" t="s">
        <v>5</v>
      </c>
      <c r="B6">
        <v>50.72</v>
      </c>
    </row>
    <row r="7" spans="1:4">
      <c r="A7" t="s">
        <v>6</v>
      </c>
      <c r="B7">
        <v>42.71</v>
      </c>
    </row>
    <row r="8" spans="1:4">
      <c r="A8" t="s">
        <v>7</v>
      </c>
      <c r="B8">
        <v>46.82</v>
      </c>
    </row>
    <row r="9" spans="1:4">
      <c r="A9" t="s">
        <v>8</v>
      </c>
      <c r="B9">
        <v>49.87</v>
      </c>
    </row>
    <row r="10" spans="1:4">
      <c r="A10" t="s">
        <v>1</v>
      </c>
      <c r="B10">
        <v>51.04</v>
      </c>
    </row>
    <row r="11" spans="1:4">
      <c r="A11" t="s">
        <v>2</v>
      </c>
      <c r="B11">
        <v>56.17</v>
      </c>
    </row>
    <row r="12" spans="1:4">
      <c r="A12" t="s">
        <v>9</v>
      </c>
      <c r="B12">
        <v>58.79</v>
      </c>
    </row>
    <row r="13" spans="1:4">
      <c r="A13" t="s">
        <v>10</v>
      </c>
      <c r="B13">
        <v>40.31</v>
      </c>
    </row>
    <row r="14" spans="1:4">
      <c r="A14" t="s">
        <v>11</v>
      </c>
      <c r="B14">
        <v>63.9</v>
      </c>
    </row>
    <row r="15" spans="1:4">
      <c r="A15" t="s">
        <v>12</v>
      </c>
      <c r="B15">
        <v>46.74</v>
      </c>
    </row>
    <row r="16" spans="1:4">
      <c r="A16" t="s">
        <v>13</v>
      </c>
      <c r="B16">
        <v>52.67</v>
      </c>
    </row>
    <row r="17" spans="1:2">
      <c r="A17" t="s">
        <v>14</v>
      </c>
      <c r="B17">
        <v>39.130000000000003</v>
      </c>
    </row>
    <row r="18" spans="1:2">
      <c r="A18" t="s">
        <v>15</v>
      </c>
      <c r="B18">
        <v>45.58</v>
      </c>
    </row>
    <row r="19" spans="1:2">
      <c r="A19" t="s">
        <v>16</v>
      </c>
      <c r="B19">
        <v>46.99</v>
      </c>
    </row>
    <row r="20" spans="1:2">
      <c r="A20" t="s">
        <v>17</v>
      </c>
      <c r="B20">
        <v>53.09</v>
      </c>
    </row>
    <row r="21" spans="1:2">
      <c r="A21" t="s">
        <v>18</v>
      </c>
      <c r="B21">
        <v>44.4</v>
      </c>
    </row>
    <row r="22" spans="1:2">
      <c r="A22" t="s">
        <v>19</v>
      </c>
      <c r="B22">
        <v>55.3</v>
      </c>
    </row>
    <row r="23" spans="1:2">
      <c r="A23" t="s">
        <v>20</v>
      </c>
      <c r="B23">
        <v>49.75</v>
      </c>
    </row>
    <row r="24" spans="1:2">
      <c r="A24" t="s">
        <v>21</v>
      </c>
      <c r="B24">
        <v>56.85</v>
      </c>
    </row>
    <row r="25" spans="1:2">
      <c r="A25" t="s">
        <v>22</v>
      </c>
      <c r="B25">
        <v>41.57</v>
      </c>
    </row>
    <row r="26" spans="1:2">
      <c r="A26" t="s">
        <v>23</v>
      </c>
      <c r="B26">
        <v>52.14</v>
      </c>
    </row>
    <row r="27" spans="1:2">
      <c r="A27" t="s">
        <v>32</v>
      </c>
      <c r="B27">
        <v>60.11</v>
      </c>
    </row>
    <row r="28" spans="1:2">
      <c r="A28" t="s">
        <v>33</v>
      </c>
      <c r="B28">
        <v>59.04</v>
      </c>
    </row>
    <row r="29" spans="1:2">
      <c r="A29" t="s">
        <v>34</v>
      </c>
      <c r="B29">
        <v>63.09</v>
      </c>
    </row>
    <row r="30" spans="1:2">
      <c r="A30" t="s">
        <v>35</v>
      </c>
      <c r="B30">
        <v>68.27</v>
      </c>
    </row>
    <row r="31" spans="1:2">
      <c r="A31" t="s">
        <v>36</v>
      </c>
      <c r="B31">
        <v>60.68</v>
      </c>
    </row>
    <row r="32" spans="1:2">
      <c r="A32" t="s">
        <v>24</v>
      </c>
      <c r="B32">
        <v>52.16</v>
      </c>
    </row>
    <row r="33" spans="1:3">
      <c r="A33" t="s">
        <v>25</v>
      </c>
      <c r="B33">
        <v>39.74</v>
      </c>
    </row>
    <row r="34" spans="1:3">
      <c r="A34" t="s">
        <v>26</v>
      </c>
      <c r="B34">
        <v>46.01</v>
      </c>
    </row>
    <row r="35" spans="1:3">
      <c r="A35" t="s">
        <v>27</v>
      </c>
      <c r="B35">
        <v>44.25</v>
      </c>
    </row>
    <row r="36" spans="1:3">
      <c r="A36" t="s">
        <v>28</v>
      </c>
      <c r="B36">
        <v>62.67</v>
      </c>
    </row>
    <row r="37" spans="1:3">
      <c r="A37" t="s">
        <v>29</v>
      </c>
      <c r="B37">
        <v>46.07</v>
      </c>
    </row>
    <row r="38" spans="1:3">
      <c r="A38" t="s">
        <v>30</v>
      </c>
      <c r="B38">
        <v>48.68</v>
      </c>
    </row>
    <row r="39" spans="1:3">
      <c r="A39" t="s">
        <v>47</v>
      </c>
      <c r="B39" s="1">
        <v>58.170701999999999</v>
      </c>
      <c r="C39" s="1"/>
    </row>
    <row r="40" spans="1:3">
      <c r="A40" t="s">
        <v>48</v>
      </c>
      <c r="B40" s="1">
        <v>56.363728999999999</v>
      </c>
      <c r="C40" s="1"/>
    </row>
    <row r="41" spans="1:3">
      <c r="A41" t="s">
        <v>49</v>
      </c>
      <c r="B41" s="1">
        <v>54.833333000000003</v>
      </c>
      <c r="C41" s="1"/>
    </row>
    <row r="42" spans="1:3">
      <c r="A42" t="s">
        <v>50</v>
      </c>
      <c r="B42" s="1">
        <v>53.820112000000002</v>
      </c>
      <c r="C42" s="1"/>
    </row>
    <row r="43" spans="1:3">
      <c r="A43" t="s">
        <v>51</v>
      </c>
      <c r="B43" s="1">
        <v>53.311185999999999</v>
      </c>
      <c r="C43" s="1"/>
    </row>
    <row r="44" spans="1:3">
      <c r="A44" t="s">
        <v>52</v>
      </c>
      <c r="B44" s="1">
        <v>52.782831000000002</v>
      </c>
      <c r="C44" s="1"/>
    </row>
    <row r="45" spans="1:3">
      <c r="A45" t="s">
        <v>53</v>
      </c>
      <c r="B45" s="1">
        <v>51.890053999999999</v>
      </c>
      <c r="C45" s="1"/>
    </row>
    <row r="46" spans="1:3">
      <c r="A46" t="s">
        <v>54</v>
      </c>
      <c r="B46" s="1">
        <v>51.957807000000003</v>
      </c>
      <c r="C46" s="1"/>
    </row>
    <row r="47" spans="1:3">
      <c r="A47" t="s">
        <v>55</v>
      </c>
      <c r="B47" s="1">
        <v>52.462704000000002</v>
      </c>
      <c r="C47" s="1"/>
    </row>
    <row r="48" spans="1:3">
      <c r="A48" t="s">
        <v>56</v>
      </c>
      <c r="B48" s="1">
        <v>54.322930999999997</v>
      </c>
      <c r="C48" s="1"/>
    </row>
    <row r="49" spans="1:3">
      <c r="A49" t="s">
        <v>57</v>
      </c>
      <c r="B49" s="1">
        <v>56.279961</v>
      </c>
      <c r="C49" s="1"/>
    </row>
    <row r="50" spans="1:3">
      <c r="A50" t="s">
        <v>58</v>
      </c>
      <c r="B50" s="1">
        <v>59.276200000000003</v>
      </c>
      <c r="C50" s="1"/>
    </row>
    <row r="51" spans="1:3">
      <c r="A51" t="s">
        <v>59</v>
      </c>
      <c r="B51" s="1">
        <v>57.450060000000001</v>
      </c>
      <c r="C51" s="1"/>
    </row>
    <row r="52" spans="1:3">
      <c r="A52" t="s">
        <v>60</v>
      </c>
      <c r="B52" s="1">
        <v>56.746099999999998</v>
      </c>
      <c r="C52" s="1"/>
    </row>
    <row r="53" spans="1:3">
      <c r="A53" s="3" t="s">
        <v>67</v>
      </c>
      <c r="B53">
        <v>55.072580000000002</v>
      </c>
    </row>
    <row r="54" spans="1:3">
      <c r="A54" t="s">
        <v>68</v>
      </c>
      <c r="B54">
        <v>58.368563888888801</v>
      </c>
    </row>
    <row r="55" spans="1:3">
      <c r="A55" t="s">
        <v>69</v>
      </c>
      <c r="B55">
        <v>58.0222027777777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A972F-EDBF-40BE-B963-3E6D09E32E3E}">
  <dimension ref="A1:B55"/>
  <sheetViews>
    <sheetView tabSelected="1" topLeftCell="A52" workbookViewId="0">
      <selection activeCell="B54" sqref="B54"/>
    </sheetView>
  </sheetViews>
  <sheetFormatPr baseColWidth="10" defaultRowHeight="15"/>
  <sheetData>
    <row r="1" spans="1:2">
      <c r="A1" t="s">
        <v>64</v>
      </c>
    </row>
    <row r="2" spans="1:2">
      <c r="A2" t="s">
        <v>66</v>
      </c>
    </row>
    <row r="3" spans="1:2">
      <c r="A3" t="s">
        <v>63</v>
      </c>
      <c r="B3" t="s">
        <v>61</v>
      </c>
    </row>
    <row r="4" spans="1:2">
      <c r="A4" t="s">
        <v>3</v>
      </c>
      <c r="B4">
        <v>14.43</v>
      </c>
    </row>
    <row r="5" spans="1:2">
      <c r="A5" t="s">
        <v>4</v>
      </c>
      <c r="B5">
        <v>17.809999999999999</v>
      </c>
    </row>
    <row r="6" spans="1:2">
      <c r="A6" t="s">
        <v>5</v>
      </c>
      <c r="B6">
        <v>4.5999999999999996</v>
      </c>
    </row>
    <row r="7" spans="1:2">
      <c r="A7" t="s">
        <v>6</v>
      </c>
      <c r="B7">
        <v>25.25</v>
      </c>
    </row>
    <row r="8" spans="1:2">
      <c r="A8" t="s">
        <v>7</v>
      </c>
      <c r="B8">
        <v>8.15</v>
      </c>
    </row>
    <row r="9" spans="1:2">
      <c r="A9" t="s">
        <v>8</v>
      </c>
      <c r="B9">
        <v>15.11</v>
      </c>
    </row>
    <row r="10" spans="1:2">
      <c r="A10" t="s">
        <v>1</v>
      </c>
      <c r="B10">
        <v>10.54</v>
      </c>
    </row>
    <row r="11" spans="1:2">
      <c r="A11" t="s">
        <v>2</v>
      </c>
      <c r="B11">
        <v>9.2200000000000006</v>
      </c>
    </row>
    <row r="12" spans="1:2">
      <c r="A12" t="s">
        <v>9</v>
      </c>
      <c r="B12">
        <v>25.26</v>
      </c>
    </row>
    <row r="13" spans="1:2">
      <c r="A13" t="s">
        <v>10</v>
      </c>
      <c r="B13">
        <v>-3.15</v>
      </c>
    </row>
    <row r="14" spans="1:2">
      <c r="A14" t="s">
        <v>11</v>
      </c>
      <c r="B14">
        <v>26.77</v>
      </c>
    </row>
    <row r="15" spans="1:2">
      <c r="A15" t="s">
        <v>12</v>
      </c>
      <c r="B15">
        <v>2.52</v>
      </c>
    </row>
    <row r="16" spans="1:2">
      <c r="A16" t="s">
        <v>13</v>
      </c>
      <c r="B16">
        <v>-1.26</v>
      </c>
    </row>
    <row r="17" spans="1:2">
      <c r="A17" t="s">
        <v>14</v>
      </c>
      <c r="B17">
        <v>21.83</v>
      </c>
    </row>
    <row r="18" spans="1:2">
      <c r="A18" t="s">
        <v>15</v>
      </c>
      <c r="B18">
        <v>16.71</v>
      </c>
    </row>
    <row r="19" spans="1:2">
      <c r="A19" t="s">
        <v>16</v>
      </c>
      <c r="B19">
        <v>18.82</v>
      </c>
    </row>
    <row r="20" spans="1:2">
      <c r="A20" t="s">
        <v>17</v>
      </c>
      <c r="B20">
        <v>-8.07</v>
      </c>
    </row>
    <row r="21" spans="1:2">
      <c r="A21" t="s">
        <v>18</v>
      </c>
      <c r="B21">
        <v>10.96</v>
      </c>
    </row>
    <row r="22" spans="1:2">
      <c r="A22" t="s">
        <v>19</v>
      </c>
      <c r="B22">
        <v>24.17</v>
      </c>
    </row>
    <row r="23" spans="1:2">
      <c r="A23" t="s">
        <v>20</v>
      </c>
      <c r="B23">
        <v>6.12</v>
      </c>
    </row>
    <row r="24" spans="1:2">
      <c r="A24" t="s">
        <v>21</v>
      </c>
      <c r="B24">
        <v>25.62</v>
      </c>
    </row>
    <row r="25" spans="1:2">
      <c r="A25" t="s">
        <v>22</v>
      </c>
      <c r="B25">
        <v>21.7</v>
      </c>
    </row>
    <row r="26" spans="1:2">
      <c r="A26" t="s">
        <v>23</v>
      </c>
      <c r="B26">
        <v>5.54</v>
      </c>
    </row>
    <row r="27" spans="1:2">
      <c r="A27" t="s">
        <v>32</v>
      </c>
      <c r="B27">
        <v>10.71</v>
      </c>
    </row>
    <row r="28" spans="1:2">
      <c r="A28" t="s">
        <v>33</v>
      </c>
      <c r="B28">
        <v>7.32</v>
      </c>
    </row>
    <row r="29" spans="1:2">
      <c r="A29" t="s">
        <v>34</v>
      </c>
      <c r="B29">
        <v>10.53</v>
      </c>
    </row>
    <row r="30" spans="1:2">
      <c r="A30" t="s">
        <v>35</v>
      </c>
      <c r="B30">
        <v>16.850000000000001</v>
      </c>
    </row>
    <row r="31" spans="1:2">
      <c r="A31" t="s">
        <v>36</v>
      </c>
      <c r="B31">
        <v>6.28</v>
      </c>
    </row>
    <row r="32" spans="1:2">
      <c r="A32" t="s">
        <v>24</v>
      </c>
      <c r="B32">
        <v>19.329999999999998</v>
      </c>
    </row>
    <row r="33" spans="1:2">
      <c r="A33" t="s">
        <v>25</v>
      </c>
      <c r="B33">
        <v>-8.32</v>
      </c>
    </row>
    <row r="34" spans="1:2">
      <c r="A34" t="s">
        <v>26</v>
      </c>
      <c r="B34">
        <v>24.96</v>
      </c>
    </row>
    <row r="35" spans="1:2">
      <c r="A35" t="s">
        <v>27</v>
      </c>
      <c r="B35">
        <v>20.65</v>
      </c>
    </row>
    <row r="36" spans="1:2">
      <c r="A36" t="s">
        <v>28</v>
      </c>
      <c r="B36">
        <v>15.5</v>
      </c>
    </row>
    <row r="37" spans="1:2">
      <c r="A37" t="s">
        <v>29</v>
      </c>
      <c r="B37">
        <v>14.74</v>
      </c>
    </row>
    <row r="38" spans="1:2">
      <c r="A38" t="s">
        <v>30</v>
      </c>
      <c r="B38">
        <v>19.36</v>
      </c>
    </row>
    <row r="39" spans="1:2">
      <c r="A39" t="s">
        <v>47</v>
      </c>
      <c r="B39" s="1">
        <v>-2.9902289999999998</v>
      </c>
    </row>
    <row r="40" spans="1:2">
      <c r="A40" t="s">
        <v>48</v>
      </c>
      <c r="B40" s="1">
        <v>-2.0475349999999999</v>
      </c>
    </row>
    <row r="41" spans="1:2">
      <c r="A41" t="s">
        <v>49</v>
      </c>
      <c r="B41" s="1">
        <v>2.3333330000000001</v>
      </c>
    </row>
    <row r="42" spans="1:2">
      <c r="A42" t="s">
        <v>50</v>
      </c>
      <c r="B42" s="1">
        <v>1.8451960000000001</v>
      </c>
    </row>
    <row r="43" spans="1:2">
      <c r="A43" t="s">
        <v>51</v>
      </c>
      <c r="B43" s="1">
        <v>0.90507400000000005</v>
      </c>
    </row>
    <row r="44" spans="1:2">
      <c r="A44" t="s">
        <v>52</v>
      </c>
      <c r="B44" s="1">
        <v>2.1686380000000001</v>
      </c>
    </row>
    <row r="45" spans="1:2">
      <c r="A45" t="s">
        <v>53</v>
      </c>
      <c r="B45" s="1">
        <v>1.8834960000000001</v>
      </c>
    </row>
    <row r="46" spans="1:2">
      <c r="A46" t="s">
        <v>54</v>
      </c>
      <c r="B46" s="1">
        <v>3.1972209999999999</v>
      </c>
    </row>
    <row r="47" spans="1:2">
      <c r="A47" t="s">
        <v>55</v>
      </c>
      <c r="B47" s="1">
        <v>4.0080609999999997</v>
      </c>
    </row>
    <row r="48" spans="1:2">
      <c r="A48" t="s">
        <v>56</v>
      </c>
      <c r="B48" s="1">
        <v>7.1677220000000004</v>
      </c>
    </row>
    <row r="49" spans="1:2">
      <c r="A49" t="s">
        <v>57</v>
      </c>
      <c r="B49" s="1">
        <v>7.0358000000000001</v>
      </c>
    </row>
    <row r="50" spans="1:2">
      <c r="A50" t="s">
        <v>58</v>
      </c>
      <c r="B50" s="1">
        <v>4.5406000000000004</v>
      </c>
    </row>
    <row r="51" spans="1:2">
      <c r="A51" t="s">
        <v>59</v>
      </c>
      <c r="B51" s="1">
        <v>3.63489</v>
      </c>
    </row>
    <row r="52" spans="1:2">
      <c r="A52" t="s">
        <v>60</v>
      </c>
      <c r="B52" s="1">
        <v>4.9363000000000001</v>
      </c>
    </row>
    <row r="53" spans="1:2">
      <c r="A53" s="3" t="s">
        <v>67</v>
      </c>
      <c r="B53">
        <v>5.6737000000000002</v>
      </c>
    </row>
    <row r="54" spans="1:2">
      <c r="A54" t="s">
        <v>68</v>
      </c>
      <c r="B54">
        <v>1.9105305555555501</v>
      </c>
    </row>
    <row r="55" spans="1:2">
      <c r="A55" t="s">
        <v>69</v>
      </c>
      <c r="B55">
        <v>2.4727916666666601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M 1 B s U m j c L c e k A A A A 9 Q A A A B I A H A B D b 2 5 m a W c v U G F j a 2 F n Z S 5 4 b W w g o h g A K K A U A A A A A A A A A A A A A A A A A A A A A A A A A A A A h Y + x D o I w G I R f h X S n r T U m S H 7 K 4 C p q Y m J c a 6 n Q C M X Q Y n k 3 B x / J V x C j q J v j f X e X 3 N 2 v N 0 j 7 u g o u q r W 6 M Q m a Y I o C Z W S T a 1 M k q H P H M E I p h 4 2 Q J 1 G o Y A g b G / d W J 6 h 0 7 h w T 4 r 3 H f o q b t i C M 0 g n Z Z 8 u t L F U t Q m 2 s E 0 Y q 9 G n l / 1 u I w + 4 1 h j M 8 p 3 g W M U y B j A w y b b 4 + G + Y + 3 R 8 I i 6 5 y X a u 4 O Y S r N Z B R A n l f 4 A 9 Q S w M E F A A C A A g A M 1 B s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N Q b F I o i k e 4 D g A A A B E A A A A T A B w A R m 9 y b X V s Y X M v U 2 V j d G l v b j E u b S C i G A A o o B Q A A A A A A A A A A A A A A A A A A A A A A A A A A A A r T k 0 u y c z P U w i G 0 I b W A F B L A Q I t A B Q A A g A I A D N Q b F J o 3 C 3 H p A A A A P U A A A A S A A A A A A A A A A A A A A A A A A A A A A B D b 2 5 m a W c v U G F j a 2 F n Z S 5 4 b W x Q S w E C L Q A U A A I A C A A z U G x S D 8 r p q 6 Q A A A D p A A A A E w A A A A A A A A A A A A A A A A D w A A A A W 0 N v b n R l b n R f V H l w Z X N d L n h t b F B L A Q I t A B Q A A g A I A D N Q b F I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8 u 2 X X d S D t T 4 d K Z M b a F A I r A A A A A A I A A A A A A B B m A A A A A Q A A I A A A A I z E 0 h b B f V w D A Q Q A 5 9 f + W E A a w X 2 Z / V u 5 k E P L u J p R X S q 1 A A A A A A 6 A A A A A A g A A I A A A A F S 0 g 6 R X L E k o G Y R z b B F m f y w Q 1 k 2 / 0 M w V h K b O M 0 u c L p 6 N U A A A A K 3 c a H X B 6 k 1 s y 9 / 4 M 9 k F V M 2 R K P v s 8 E T C 5 K a A H 6 O X I r n L c 0 1 1 P P Z z x R i 6 q p h S 6 t u Z 0 y f 3 7 G 9 x Z G N 5 m C B A L + Q s J W q 3 v + 4 e f n 8 0 D 8 3 H n 7 a K G T o w Q A A A A J d z r 2 Q O C V f K 0 f y g 8 n y w / z D C i m 9 G E k 2 C M r c O 2 5 e 1 / q j n q V 0 1 i 3 q H f t m 7 D a O m L A h F 6 2 O f u 1 1 f N a z a M 9 8 C n k W + s A Y = < / D a t a M a s h u p > 
</file>

<file path=customXml/itemProps1.xml><?xml version="1.0" encoding="utf-8"?>
<ds:datastoreItem xmlns:ds="http://schemas.openxmlformats.org/officeDocument/2006/customXml" ds:itemID="{A55A702A-9B05-4173-BA8B-4D787E1C9A2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ElectricAnnualDemand</vt:lpstr>
      <vt:lpstr>NodeLostLoadCost</vt:lpstr>
      <vt:lpstr>HydroGenMaxAnnualProduction</vt:lpstr>
      <vt:lpstr>Latitude</vt:lpstr>
      <vt:lpstr>Longitude</vt:lpstr>
    </vt:vector>
  </TitlesOfParts>
  <Company>Industrial Economics and Technology Management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Ozgu Turgut</dc:creator>
  <cp:lastModifiedBy>Microsoft Office User</cp:lastModifiedBy>
  <dcterms:created xsi:type="dcterms:W3CDTF">2018-02-19T14:57:00Z</dcterms:created>
  <dcterms:modified xsi:type="dcterms:W3CDTF">2023-06-22T09:49:49Z</dcterms:modified>
</cp:coreProperties>
</file>