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stianbac\OneDrive - NTNU\EMPIRE\EMPIRE in Pyomo\EMPIRE-Pyomo\Data handler\europe_v50\HeatModule\"/>
    </mc:Choice>
  </mc:AlternateContent>
  <xr:revisionPtr revIDLastSave="520" documentId="13_ncr:1_{0E3D7808-184C-4CDA-BC72-8F2B39DC7259}" xr6:coauthVersionLast="45" xr6:coauthVersionMax="45" xr10:uidLastSave="{28471F13-E9FF-4EB5-B671-1B62552F0315}"/>
  <bookViews>
    <workbookView xWindow="-98" yWindow="-98" windowWidth="28996" windowHeight="15796" tabRatio="898" firstSheet="7" activeTab="15" xr2:uid="{00000000-000D-0000-FFFF-FFFF00000000}"/>
  </bookViews>
  <sheets>
    <sheet name="PowerCapitalCost" sheetId="17" r:id="rId1"/>
    <sheet name="PowerFixedOMCost" sheetId="18" r:id="rId2"/>
    <sheet name="EnergyCapitalCost" sheetId="19" r:id="rId3"/>
    <sheet name="EnergyFixedOMCost" sheetId="20" r:id="rId4"/>
    <sheet name="Lifetime" sheetId="21" r:id="rId5"/>
    <sheet name="StoragePowToEnergy" sheetId="22" r:id="rId6"/>
    <sheet name="StorageInitialEnergyLevel" sheetId="12" r:id="rId7"/>
    <sheet name="StorageChargeEff" sheetId="14" r:id="rId8"/>
    <sheet name="StorageDischargeEff" sheetId="15" r:id="rId9"/>
    <sheet name="StorageBleedEfficiency" sheetId="13" r:id="rId10"/>
    <sheet name="InitialPowerCapacity" sheetId="6" r:id="rId11"/>
    <sheet name="EnergyInitialCapacity" sheetId="5" r:id="rId12"/>
    <sheet name="PowerMaxBuiltCapacity" sheetId="8" r:id="rId13"/>
    <sheet name="EnergyMaxBuiltCapacity" sheetId="7" r:id="rId14"/>
    <sheet name="PowerMaxInstalledCapacity" sheetId="10" r:id="rId15"/>
    <sheet name="EnergyMaxInstalledCapacity" sheetId="9" r:id="rId16"/>
  </sheets>
  <externalReferences>
    <externalReference r:id="rId17"/>
  </externalReferences>
  <definedNames>
    <definedName name="_xlnm._FilterDatabase" localSheetId="11" hidden="1">EnergyInitialCapacity!$A$1:$E$8</definedName>
    <definedName name="_xlnm._FilterDatabase" localSheetId="10" hidden="1">InitialPowerCapacity!$A$1:$D$8</definedName>
    <definedName name="gen">#REF!</definedName>
    <definedName name="initCap" localSheetId="7">#REF!</definedName>
    <definedName name="initCap">#REF!</definedName>
    <definedName name="invCost" localSheetId="7">#REF!</definedName>
    <definedName name="invCost">#REF!</definedName>
    <definedName name="line">[1]Lifetime!$A$3:$C$8</definedName>
    <definedName name="line2">[1]Lifetime!$A$3:$C$5</definedName>
    <definedName name="maxBuiltCap" localSheetId="7">#REF!</definedName>
    <definedName name="maxBuiltCap">#REF!</definedName>
    <definedName name="maxInstalledCap" localSheetId="7">#REF!</definedName>
    <definedName name="maxInstalledCap">#REF!</definedName>
    <definedName name="stor">Lifetime!$A$3:$B$4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3" i="5" l="1"/>
  <c r="D83" i="6" s="1"/>
  <c r="D82" i="5"/>
  <c r="D82" i="6" s="1"/>
  <c r="D81" i="5"/>
  <c r="D80" i="5"/>
  <c r="D79" i="5"/>
  <c r="D79" i="6" s="1"/>
  <c r="D78" i="5"/>
  <c r="D77" i="5"/>
  <c r="D76" i="5"/>
  <c r="D75" i="5"/>
  <c r="D75" i="6" s="1"/>
  <c r="D74" i="5"/>
  <c r="D73" i="5"/>
  <c r="D72" i="5"/>
  <c r="D72" i="6" s="1"/>
  <c r="D71" i="5"/>
  <c r="D70" i="5"/>
  <c r="D69" i="5"/>
  <c r="D68" i="5"/>
  <c r="D68" i="6" s="1"/>
  <c r="D67" i="5"/>
  <c r="D66" i="5"/>
  <c r="D66" i="6" s="1"/>
  <c r="D65" i="5"/>
  <c r="D65" i="6" s="1"/>
  <c r="D64" i="5"/>
  <c r="D64" i="6" s="1"/>
  <c r="D63" i="5"/>
  <c r="D62" i="5"/>
  <c r="D61" i="5"/>
  <c r="D60" i="5"/>
  <c r="D60" i="6" s="1"/>
  <c r="D59" i="5"/>
  <c r="D58" i="5"/>
  <c r="D57" i="5"/>
  <c r="D56" i="5"/>
  <c r="D56" i="6" s="1"/>
  <c r="D55" i="5"/>
  <c r="D55" i="6" s="1"/>
  <c r="D54" i="5"/>
  <c r="D53" i="5"/>
  <c r="D52" i="5"/>
  <c r="D52" i="6" s="1"/>
  <c r="D51" i="5"/>
  <c r="D51" i="6" s="1"/>
  <c r="D50" i="5"/>
  <c r="D50" i="6" s="1"/>
  <c r="D49" i="5"/>
  <c r="D48" i="5"/>
  <c r="D47" i="5"/>
  <c r="D47" i="6" s="1"/>
  <c r="D46" i="5"/>
  <c r="D45" i="5"/>
  <c r="D44" i="5"/>
  <c r="D44" i="6" s="1"/>
  <c r="D48" i="6"/>
  <c r="D49" i="6"/>
  <c r="D53" i="6"/>
  <c r="D54" i="6"/>
  <c r="D57" i="6"/>
  <c r="D58" i="6"/>
  <c r="D59" i="6"/>
  <c r="D61" i="6"/>
  <c r="D62" i="6"/>
  <c r="D63" i="6"/>
  <c r="D67" i="6"/>
  <c r="D69" i="6"/>
  <c r="D70" i="6"/>
  <c r="D71" i="6"/>
  <c r="D73" i="6"/>
  <c r="D74" i="6"/>
  <c r="D76" i="6"/>
  <c r="D77" i="6"/>
  <c r="D78" i="6"/>
  <c r="D80" i="6"/>
  <c r="D81" i="6"/>
  <c r="D46" i="6"/>
  <c r="D45" i="6"/>
  <c r="C13" i="20"/>
  <c r="C14" i="20"/>
  <c r="C15" i="20"/>
  <c r="C16" i="20"/>
  <c r="C17" i="20"/>
  <c r="C18" i="20"/>
  <c r="C19" i="20"/>
  <c r="C12" i="20"/>
  <c r="B4" i="13"/>
  <c r="B5" i="13"/>
  <c r="B4" i="22"/>
</calcChain>
</file>

<file path=xl/sharedStrings.xml><?xml version="1.0" encoding="utf-8"?>
<sst xmlns="http://schemas.openxmlformats.org/spreadsheetml/2006/main" count="482" uniqueCount="47">
  <si>
    <t>Period</t>
  </si>
  <si>
    <t>StorageTypes</t>
  </si>
  <si>
    <t>Nodes</t>
  </si>
  <si>
    <t>NO1</t>
  </si>
  <si>
    <t>NO2</t>
  </si>
  <si>
    <t>NO3</t>
  </si>
  <si>
    <t>NO4</t>
  </si>
  <si>
    <t>NO5</t>
  </si>
  <si>
    <t>InitialPowerCapacity</t>
  </si>
  <si>
    <t>PowerMaxBuiltCapacity</t>
  </si>
  <si>
    <t>EnergyInitialCapacity</t>
  </si>
  <si>
    <t>EnergyMaxInstalledCapacity</t>
  </si>
  <si>
    <t>EnergyMaxBuiltCapacity</t>
  </si>
  <si>
    <t>PowerMaxInstalledCapacity</t>
  </si>
  <si>
    <t>StorageInitialEnergyLevel as a percentage of StorageInstalledEnergyCapacity</t>
  </si>
  <si>
    <t>StorageType</t>
  </si>
  <si>
    <t>storageBleedEff</t>
  </si>
  <si>
    <t>storageChargeEff</t>
  </si>
  <si>
    <t>storageDischargeEff</t>
  </si>
  <si>
    <t>PowerCapitalCost in euro per kW</t>
  </si>
  <si>
    <t>PowerFixedOMCost in euro per kW</t>
  </si>
  <si>
    <t>EnergyFixedOMCost in euro per kWh</t>
  </si>
  <si>
    <t>EnergyCapitalCost in euro per kWh</t>
  </si>
  <si>
    <t>storageLifetime</t>
  </si>
  <si>
    <t>Source: Test</t>
  </si>
  <si>
    <t>Description: Maximum capacity expansion of energy of storage type in one node and period (default: 500 000)</t>
  </si>
  <si>
    <t>Description: Maximum capacity expansion of power of storage type in one node and period (default: 500 000)</t>
  </si>
  <si>
    <t>Description: Initial capacity in each investment period. NB! No retirement (default: 0)</t>
  </si>
  <si>
    <t>Description: Capital cost for investing in power of storage (default: 0)</t>
  </si>
  <si>
    <t>Description: Fixed O&amp;M cost for investing in power of storage (default: 0)</t>
  </si>
  <si>
    <t>Description: Capital cost for investing in energy storage capacity (default: 0)</t>
  </si>
  <si>
    <t>Description: Fixed O&amp;M cost for investing in energy storage capacity (default: 0)</t>
  </si>
  <si>
    <t>Description: Initial capacity in node and investment period of a storage type. NB! No retirement (default: 0)</t>
  </si>
  <si>
    <t>Source: Assumed</t>
  </si>
  <si>
    <t>Description: Percentage of installed capacity available in first hour of a season (default: 0)</t>
  </si>
  <si>
    <t>Description: Efficiency of charging a storage (non-spillage during charging) (default: 1)</t>
  </si>
  <si>
    <t>Description: Efficiency of discharging a storage (non-spillage during discharging) (default: 1)</t>
  </si>
  <si>
    <t>Description: Hourly percentage of spillage (self-discharge) of storage types (default: 1 - no self-discharge)</t>
  </si>
  <si>
    <t>Description: Lifetime in years of storage type (default: 0)</t>
  </si>
  <si>
    <t>HotWaterTankLarge</t>
  </si>
  <si>
    <t>Description: Required ratio between installed power of storage and installed energy of storage (default: 1)</t>
  </si>
  <si>
    <t>Source: The Danish Energy Agency and Energinet Technology Data (2018)</t>
  </si>
  <si>
    <t>storagePowToEnergyEff</t>
  </si>
  <si>
    <t>HotWaterTankSmall</t>
  </si>
  <si>
    <t>Source: Norsk befolkning (5.3 mill), antar halvparten av små tanker kan brukes, ganget med forbruksandel i NO-sone</t>
  </si>
  <si>
    <t>Description: Maximum installed capacity in all time periods of power of storage type (default: 20 000 000)</t>
  </si>
  <si>
    <t>Description: Maximum installed capacity in all time periods of energy of storage type (default: 20 000 000)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</si>
</sst>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dntnu-my.sharepoint.com/personal/stianbac_ntnu_no/Documents/EMPIRE/EMPIRE%20in%20Pyomo/EMPIRE-Pyomo/Data%20handler/europe_v48/HeatModule/Trans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Efficiency"/>
      <sheetName val="MaxInstallCapacityRaw"/>
      <sheetName val="MaxBuiltCapacity"/>
      <sheetName val="Length"/>
      <sheetName val="TypeCapitalCost"/>
      <sheetName val="TypeFixedOMCost"/>
      <sheetName val="InitialCapacity"/>
      <sheetName val="Life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InterconnectorLinks</v>
          </cell>
          <cell r="B3" t="str">
            <v>To Node</v>
          </cell>
          <cell r="C3" t="str">
            <v>transmissionLifetime</v>
          </cell>
        </row>
        <row r="4">
          <cell r="A4" t="str">
            <v>Switzerland</v>
          </cell>
          <cell r="B4" t="str">
            <v>Austria</v>
          </cell>
          <cell r="C4">
            <v>40</v>
          </cell>
        </row>
        <row r="5">
          <cell r="A5" t="str">
            <v>Czech R</v>
          </cell>
          <cell r="B5" t="str">
            <v>Austria</v>
          </cell>
          <cell r="C5">
            <v>40</v>
          </cell>
        </row>
        <row r="6">
          <cell r="A6" t="str">
            <v>Germany</v>
          </cell>
          <cell r="B6" t="str">
            <v>Austria</v>
          </cell>
          <cell r="C6">
            <v>40</v>
          </cell>
        </row>
        <row r="7">
          <cell r="A7" t="str">
            <v>Hungary</v>
          </cell>
          <cell r="B7" t="str">
            <v>Austria</v>
          </cell>
          <cell r="C7">
            <v>40</v>
          </cell>
        </row>
        <row r="8">
          <cell r="A8" t="str">
            <v>Italy</v>
          </cell>
          <cell r="B8" t="str">
            <v>Austria</v>
          </cell>
          <cell r="C8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E54D-986A-4C81-ACA2-CB077626FAD0}">
  <dimension ref="A1:C19"/>
  <sheetViews>
    <sheetView workbookViewId="0">
      <selection activeCell="C13" sqref="C13"/>
    </sheetView>
  </sheetViews>
  <sheetFormatPr baseColWidth="10" defaultRowHeight="14.25" x14ac:dyDescent="0.45"/>
  <cols>
    <col min="1" max="1" width="46.33203125" bestFit="1" customWidth="1"/>
    <col min="2" max="2" width="5.796875" bestFit="1" customWidth="1"/>
    <col min="3" max="3" width="26.9296875" bestFit="1" customWidth="1"/>
  </cols>
  <sheetData>
    <row r="1" spans="1:3" x14ac:dyDescent="0.45">
      <c r="A1" t="s">
        <v>41</v>
      </c>
    </row>
    <row r="2" spans="1:3" x14ac:dyDescent="0.45">
      <c r="A2" t="s">
        <v>28</v>
      </c>
    </row>
    <row r="3" spans="1:3" x14ac:dyDescent="0.45">
      <c r="A3" t="s">
        <v>1</v>
      </c>
      <c r="B3" t="s">
        <v>0</v>
      </c>
      <c r="C3" t="s">
        <v>19</v>
      </c>
    </row>
    <row r="4" spans="1:3" x14ac:dyDescent="0.45">
      <c r="A4" t="s">
        <v>39</v>
      </c>
      <c r="B4">
        <v>1</v>
      </c>
      <c r="C4">
        <v>0</v>
      </c>
    </row>
    <row r="5" spans="1:3" x14ac:dyDescent="0.45">
      <c r="A5" t="s">
        <v>39</v>
      </c>
      <c r="B5">
        <v>2</v>
      </c>
      <c r="C5">
        <v>0</v>
      </c>
    </row>
    <row r="6" spans="1:3" x14ac:dyDescent="0.45">
      <c r="A6" t="s">
        <v>39</v>
      </c>
      <c r="B6">
        <v>3</v>
      </c>
      <c r="C6">
        <v>0</v>
      </c>
    </row>
    <row r="7" spans="1:3" x14ac:dyDescent="0.45">
      <c r="A7" t="s">
        <v>39</v>
      </c>
      <c r="B7">
        <v>4</v>
      </c>
      <c r="C7">
        <v>0</v>
      </c>
    </row>
    <row r="8" spans="1:3" x14ac:dyDescent="0.45">
      <c r="A8" t="s">
        <v>39</v>
      </c>
      <c r="B8">
        <v>5</v>
      </c>
      <c r="C8">
        <v>0</v>
      </c>
    </row>
    <row r="9" spans="1:3" x14ac:dyDescent="0.45">
      <c r="A9" t="s">
        <v>39</v>
      </c>
      <c r="B9">
        <v>6</v>
      </c>
      <c r="C9">
        <v>0</v>
      </c>
    </row>
    <row r="10" spans="1:3" x14ac:dyDescent="0.45">
      <c r="A10" t="s">
        <v>39</v>
      </c>
      <c r="B10">
        <v>7</v>
      </c>
      <c r="C10">
        <v>0</v>
      </c>
    </row>
    <row r="11" spans="1:3" x14ac:dyDescent="0.45">
      <c r="A11" t="s">
        <v>39</v>
      </c>
      <c r="B11">
        <v>8</v>
      </c>
      <c r="C11">
        <v>0</v>
      </c>
    </row>
    <row r="12" spans="1:3" x14ac:dyDescent="0.45">
      <c r="A12" t="s">
        <v>43</v>
      </c>
      <c r="B12">
        <v>1</v>
      </c>
      <c r="C12">
        <v>0</v>
      </c>
    </row>
    <row r="13" spans="1:3" x14ac:dyDescent="0.45">
      <c r="A13" t="s">
        <v>43</v>
      </c>
      <c r="B13">
        <v>2</v>
      </c>
      <c r="C13">
        <v>0</v>
      </c>
    </row>
    <row r="14" spans="1:3" x14ac:dyDescent="0.45">
      <c r="A14" t="s">
        <v>43</v>
      </c>
      <c r="B14">
        <v>3</v>
      </c>
      <c r="C14">
        <v>0</v>
      </c>
    </row>
    <row r="15" spans="1:3" x14ac:dyDescent="0.45">
      <c r="A15" t="s">
        <v>43</v>
      </c>
      <c r="B15">
        <v>4</v>
      </c>
      <c r="C15">
        <v>0</v>
      </c>
    </row>
    <row r="16" spans="1:3" x14ac:dyDescent="0.45">
      <c r="A16" t="s">
        <v>43</v>
      </c>
      <c r="B16">
        <v>5</v>
      </c>
      <c r="C16">
        <v>0</v>
      </c>
    </row>
    <row r="17" spans="1:3" x14ac:dyDescent="0.45">
      <c r="A17" t="s">
        <v>43</v>
      </c>
      <c r="B17">
        <v>6</v>
      </c>
      <c r="C17">
        <v>0</v>
      </c>
    </row>
    <row r="18" spans="1:3" x14ac:dyDescent="0.45">
      <c r="A18" t="s">
        <v>43</v>
      </c>
      <c r="B18">
        <v>7</v>
      </c>
      <c r="C18">
        <v>0</v>
      </c>
    </row>
    <row r="19" spans="1:3" x14ac:dyDescent="0.45">
      <c r="A19" t="s">
        <v>43</v>
      </c>
      <c r="B19">
        <v>8</v>
      </c>
      <c r="C19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8544-2773-4A70-B60C-A17787DED7A8}">
  <dimension ref="A1:B5"/>
  <sheetViews>
    <sheetView workbookViewId="0">
      <selection activeCell="B5" sqref="B5"/>
    </sheetView>
  </sheetViews>
  <sheetFormatPr baseColWidth="10" defaultRowHeight="14.25" x14ac:dyDescent="0.45"/>
  <cols>
    <col min="1" max="1" width="16.73046875" customWidth="1"/>
    <col min="2" max="2" width="15.1328125" bestFit="1" customWidth="1"/>
  </cols>
  <sheetData>
    <row r="1" spans="1:2" x14ac:dyDescent="0.45">
      <c r="A1" t="s">
        <v>41</v>
      </c>
    </row>
    <row r="2" spans="1:2" x14ac:dyDescent="0.45">
      <c r="A2" t="s">
        <v>37</v>
      </c>
    </row>
    <row r="3" spans="1:2" x14ac:dyDescent="0.45">
      <c r="A3" t="s">
        <v>15</v>
      </c>
      <c r="B3" t="s">
        <v>16</v>
      </c>
    </row>
    <row r="4" spans="1:2" x14ac:dyDescent="0.45">
      <c r="A4" t="s">
        <v>39</v>
      </c>
      <c r="B4">
        <f>1-(0.002/24)</f>
        <v>0.99991666666666668</v>
      </c>
    </row>
    <row r="5" spans="1:2" x14ac:dyDescent="0.45">
      <c r="A5" t="s">
        <v>43</v>
      </c>
      <c r="B5">
        <f>1-0.021</f>
        <v>0.97899999999999998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3"/>
  <sheetViews>
    <sheetView topLeftCell="A31" workbookViewId="0"/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4" max="4" width="19.1328125" customWidth="1"/>
  </cols>
  <sheetData>
    <row r="1" spans="1:4" x14ac:dyDescent="0.45">
      <c r="A1" t="s">
        <v>44</v>
      </c>
    </row>
    <row r="2" spans="1:4" x14ac:dyDescent="0.45">
      <c r="A2" t="s">
        <v>27</v>
      </c>
    </row>
    <row r="3" spans="1:4" x14ac:dyDescent="0.45">
      <c r="A3" t="s">
        <v>2</v>
      </c>
      <c r="B3" t="s">
        <v>1</v>
      </c>
      <c r="C3" t="s">
        <v>0</v>
      </c>
      <c r="D3" t="s">
        <v>8</v>
      </c>
    </row>
    <row r="4" spans="1:4" x14ac:dyDescent="0.45">
      <c r="A4" t="s">
        <v>3</v>
      </c>
      <c r="B4" t="s">
        <v>39</v>
      </c>
      <c r="C4">
        <v>1</v>
      </c>
      <c r="D4">
        <v>0</v>
      </c>
    </row>
    <row r="5" spans="1:4" x14ac:dyDescent="0.45">
      <c r="A5" t="s">
        <v>4</v>
      </c>
      <c r="B5" t="s">
        <v>39</v>
      </c>
      <c r="C5">
        <v>1</v>
      </c>
      <c r="D5">
        <v>0</v>
      </c>
    </row>
    <row r="6" spans="1:4" x14ac:dyDescent="0.45">
      <c r="A6" t="s">
        <v>5</v>
      </c>
      <c r="B6" t="s">
        <v>39</v>
      </c>
      <c r="C6">
        <v>1</v>
      </c>
      <c r="D6">
        <v>0</v>
      </c>
    </row>
    <row r="7" spans="1:4" x14ac:dyDescent="0.45">
      <c r="A7" t="s">
        <v>6</v>
      </c>
      <c r="B7" t="s">
        <v>39</v>
      </c>
      <c r="C7">
        <v>1</v>
      </c>
      <c r="D7">
        <v>0</v>
      </c>
    </row>
    <row r="8" spans="1:4" x14ac:dyDescent="0.45">
      <c r="A8" t="s">
        <v>7</v>
      </c>
      <c r="B8" t="s">
        <v>39</v>
      </c>
      <c r="C8">
        <v>1</v>
      </c>
      <c r="D8">
        <v>0</v>
      </c>
    </row>
    <row r="9" spans="1:4" x14ac:dyDescent="0.45">
      <c r="A9" t="s">
        <v>3</v>
      </c>
      <c r="B9" t="s">
        <v>39</v>
      </c>
      <c r="C9">
        <v>2</v>
      </c>
      <c r="D9">
        <v>0</v>
      </c>
    </row>
    <row r="10" spans="1:4" x14ac:dyDescent="0.45">
      <c r="A10" t="s">
        <v>4</v>
      </c>
      <c r="B10" t="s">
        <v>39</v>
      </c>
      <c r="C10">
        <v>2</v>
      </c>
      <c r="D10">
        <v>0</v>
      </c>
    </row>
    <row r="11" spans="1:4" x14ac:dyDescent="0.45">
      <c r="A11" t="s">
        <v>5</v>
      </c>
      <c r="B11" t="s">
        <v>39</v>
      </c>
      <c r="C11">
        <v>2</v>
      </c>
      <c r="D11">
        <v>0</v>
      </c>
    </row>
    <row r="12" spans="1:4" x14ac:dyDescent="0.45">
      <c r="A12" t="s">
        <v>6</v>
      </c>
      <c r="B12" t="s">
        <v>39</v>
      </c>
      <c r="C12">
        <v>2</v>
      </c>
      <c r="D12">
        <v>0</v>
      </c>
    </row>
    <row r="13" spans="1:4" x14ac:dyDescent="0.45">
      <c r="A13" t="s">
        <v>7</v>
      </c>
      <c r="B13" t="s">
        <v>39</v>
      </c>
      <c r="C13">
        <v>2</v>
      </c>
      <c r="D13">
        <v>0</v>
      </c>
    </row>
    <row r="14" spans="1:4" x14ac:dyDescent="0.45">
      <c r="A14" t="s">
        <v>3</v>
      </c>
      <c r="B14" t="s">
        <v>39</v>
      </c>
      <c r="C14">
        <v>3</v>
      </c>
      <c r="D14">
        <v>0</v>
      </c>
    </row>
    <row r="15" spans="1:4" x14ac:dyDescent="0.45">
      <c r="A15" t="s">
        <v>4</v>
      </c>
      <c r="B15" t="s">
        <v>39</v>
      </c>
      <c r="C15">
        <v>3</v>
      </c>
      <c r="D15">
        <v>0</v>
      </c>
    </row>
    <row r="16" spans="1:4" x14ac:dyDescent="0.45">
      <c r="A16" t="s">
        <v>5</v>
      </c>
      <c r="B16" t="s">
        <v>39</v>
      </c>
      <c r="C16">
        <v>3</v>
      </c>
      <c r="D16">
        <v>0</v>
      </c>
    </row>
    <row r="17" spans="1:4" x14ac:dyDescent="0.45">
      <c r="A17" t="s">
        <v>6</v>
      </c>
      <c r="B17" t="s">
        <v>39</v>
      </c>
      <c r="C17">
        <v>3</v>
      </c>
      <c r="D17">
        <v>0</v>
      </c>
    </row>
    <row r="18" spans="1:4" x14ac:dyDescent="0.45">
      <c r="A18" t="s">
        <v>7</v>
      </c>
      <c r="B18" t="s">
        <v>39</v>
      </c>
      <c r="C18">
        <v>3</v>
      </c>
      <c r="D18">
        <v>0</v>
      </c>
    </row>
    <row r="19" spans="1:4" x14ac:dyDescent="0.45">
      <c r="A19" t="s">
        <v>3</v>
      </c>
      <c r="B19" t="s">
        <v>39</v>
      </c>
      <c r="C19">
        <v>4</v>
      </c>
      <c r="D19">
        <v>0</v>
      </c>
    </row>
    <row r="20" spans="1:4" x14ac:dyDescent="0.45">
      <c r="A20" t="s">
        <v>4</v>
      </c>
      <c r="B20" t="s">
        <v>39</v>
      </c>
      <c r="C20">
        <v>4</v>
      </c>
      <c r="D20">
        <v>0</v>
      </c>
    </row>
    <row r="21" spans="1:4" x14ac:dyDescent="0.45">
      <c r="A21" t="s">
        <v>5</v>
      </c>
      <c r="B21" t="s">
        <v>39</v>
      </c>
      <c r="C21">
        <v>4</v>
      </c>
      <c r="D21">
        <v>0</v>
      </c>
    </row>
    <row r="22" spans="1:4" x14ac:dyDescent="0.45">
      <c r="A22" t="s">
        <v>6</v>
      </c>
      <c r="B22" t="s">
        <v>39</v>
      </c>
      <c r="C22">
        <v>4</v>
      </c>
      <c r="D22">
        <v>0</v>
      </c>
    </row>
    <row r="23" spans="1:4" x14ac:dyDescent="0.45">
      <c r="A23" t="s">
        <v>7</v>
      </c>
      <c r="B23" t="s">
        <v>39</v>
      </c>
      <c r="C23">
        <v>4</v>
      </c>
      <c r="D23">
        <v>0</v>
      </c>
    </row>
    <row r="24" spans="1:4" x14ac:dyDescent="0.45">
      <c r="A24" t="s">
        <v>3</v>
      </c>
      <c r="B24" t="s">
        <v>39</v>
      </c>
      <c r="C24">
        <v>5</v>
      </c>
      <c r="D24">
        <v>0</v>
      </c>
    </row>
    <row r="25" spans="1:4" x14ac:dyDescent="0.45">
      <c r="A25" t="s">
        <v>4</v>
      </c>
      <c r="B25" t="s">
        <v>39</v>
      </c>
      <c r="C25">
        <v>5</v>
      </c>
      <c r="D25">
        <v>0</v>
      </c>
    </row>
    <row r="26" spans="1:4" x14ac:dyDescent="0.45">
      <c r="A26" t="s">
        <v>5</v>
      </c>
      <c r="B26" t="s">
        <v>39</v>
      </c>
      <c r="C26">
        <v>5</v>
      </c>
      <c r="D26">
        <v>0</v>
      </c>
    </row>
    <row r="27" spans="1:4" x14ac:dyDescent="0.45">
      <c r="A27" t="s">
        <v>6</v>
      </c>
      <c r="B27" t="s">
        <v>39</v>
      </c>
      <c r="C27">
        <v>5</v>
      </c>
      <c r="D27">
        <v>0</v>
      </c>
    </row>
    <row r="28" spans="1:4" x14ac:dyDescent="0.45">
      <c r="A28" t="s">
        <v>7</v>
      </c>
      <c r="B28" t="s">
        <v>39</v>
      </c>
      <c r="C28">
        <v>5</v>
      </c>
      <c r="D28">
        <v>0</v>
      </c>
    </row>
    <row r="29" spans="1:4" x14ac:dyDescent="0.45">
      <c r="A29" t="s">
        <v>3</v>
      </c>
      <c r="B29" t="s">
        <v>39</v>
      </c>
      <c r="C29">
        <v>6</v>
      </c>
      <c r="D29">
        <v>0</v>
      </c>
    </row>
    <row r="30" spans="1:4" x14ac:dyDescent="0.45">
      <c r="A30" t="s">
        <v>4</v>
      </c>
      <c r="B30" t="s">
        <v>39</v>
      </c>
      <c r="C30">
        <v>6</v>
      </c>
      <c r="D30">
        <v>0</v>
      </c>
    </row>
    <row r="31" spans="1:4" x14ac:dyDescent="0.45">
      <c r="A31" t="s">
        <v>5</v>
      </c>
      <c r="B31" t="s">
        <v>39</v>
      </c>
      <c r="C31">
        <v>6</v>
      </c>
      <c r="D31">
        <v>0</v>
      </c>
    </row>
    <row r="32" spans="1:4" x14ac:dyDescent="0.45">
      <c r="A32" t="s">
        <v>6</v>
      </c>
      <c r="B32" t="s">
        <v>39</v>
      </c>
      <c r="C32">
        <v>6</v>
      </c>
      <c r="D32">
        <v>0</v>
      </c>
    </row>
    <row r="33" spans="1:4" x14ac:dyDescent="0.45">
      <c r="A33" t="s">
        <v>7</v>
      </c>
      <c r="B33" t="s">
        <v>39</v>
      </c>
      <c r="C33">
        <v>6</v>
      </c>
      <c r="D33">
        <v>0</v>
      </c>
    </row>
    <row r="34" spans="1:4" x14ac:dyDescent="0.45">
      <c r="A34" t="s">
        <v>3</v>
      </c>
      <c r="B34" t="s">
        <v>39</v>
      </c>
      <c r="C34">
        <v>7</v>
      </c>
      <c r="D34">
        <v>0</v>
      </c>
    </row>
    <row r="35" spans="1:4" x14ac:dyDescent="0.45">
      <c r="A35" t="s">
        <v>4</v>
      </c>
      <c r="B35" t="s">
        <v>39</v>
      </c>
      <c r="C35">
        <v>7</v>
      </c>
      <c r="D35">
        <v>0</v>
      </c>
    </row>
    <row r="36" spans="1:4" x14ac:dyDescent="0.45">
      <c r="A36" t="s">
        <v>5</v>
      </c>
      <c r="B36" t="s">
        <v>39</v>
      </c>
      <c r="C36">
        <v>7</v>
      </c>
      <c r="D36">
        <v>0</v>
      </c>
    </row>
    <row r="37" spans="1:4" x14ac:dyDescent="0.45">
      <c r="A37" t="s">
        <v>6</v>
      </c>
      <c r="B37" t="s">
        <v>39</v>
      </c>
      <c r="C37">
        <v>7</v>
      </c>
      <c r="D37">
        <v>0</v>
      </c>
    </row>
    <row r="38" spans="1:4" x14ac:dyDescent="0.45">
      <c r="A38" t="s">
        <v>7</v>
      </c>
      <c r="B38" t="s">
        <v>39</v>
      </c>
      <c r="C38">
        <v>7</v>
      </c>
      <c r="D38">
        <v>0</v>
      </c>
    </row>
    <row r="39" spans="1:4" x14ac:dyDescent="0.45">
      <c r="A39" t="s">
        <v>3</v>
      </c>
      <c r="B39" t="s">
        <v>39</v>
      </c>
      <c r="C39">
        <v>8</v>
      </c>
      <c r="D39">
        <v>0</v>
      </c>
    </row>
    <row r="40" spans="1:4" x14ac:dyDescent="0.45">
      <c r="A40" t="s">
        <v>4</v>
      </c>
      <c r="B40" t="s">
        <v>39</v>
      </c>
      <c r="C40">
        <v>8</v>
      </c>
      <c r="D40">
        <v>0</v>
      </c>
    </row>
    <row r="41" spans="1:4" x14ac:dyDescent="0.45">
      <c r="A41" t="s">
        <v>5</v>
      </c>
      <c r="B41" t="s">
        <v>39</v>
      </c>
      <c r="C41">
        <v>8</v>
      </c>
      <c r="D41">
        <v>0</v>
      </c>
    </row>
    <row r="42" spans="1:4" x14ac:dyDescent="0.45">
      <c r="A42" t="s">
        <v>6</v>
      </c>
      <c r="B42" t="s">
        <v>39</v>
      </c>
      <c r="C42">
        <v>8</v>
      </c>
      <c r="D42">
        <v>0</v>
      </c>
    </row>
    <row r="43" spans="1:4" x14ac:dyDescent="0.45">
      <c r="A43" t="s">
        <v>7</v>
      </c>
      <c r="B43" t="s">
        <v>39</v>
      </c>
      <c r="C43">
        <v>8</v>
      </c>
      <c r="D43">
        <v>0</v>
      </c>
    </row>
    <row r="44" spans="1:4" x14ac:dyDescent="0.45">
      <c r="A44" t="s">
        <v>3</v>
      </c>
      <c r="B44" t="s">
        <v>43</v>
      </c>
      <c r="C44">
        <v>1</v>
      </c>
      <c r="D44">
        <f>StoragePowToEnergy!$B$5*EnergyInitialCapacity!D44</f>
        <v>715.5</v>
      </c>
    </row>
    <row r="45" spans="1:4" x14ac:dyDescent="0.45">
      <c r="A45" t="s">
        <v>4</v>
      </c>
      <c r="B45" t="s">
        <v>43</v>
      </c>
      <c r="C45">
        <v>1</v>
      </c>
      <c r="D45">
        <f>StoragePowToEnergy!$B$5*EnergyInitialCapacity!D45</f>
        <v>715.5</v>
      </c>
    </row>
    <row r="46" spans="1:4" x14ac:dyDescent="0.45">
      <c r="A46" t="s">
        <v>5</v>
      </c>
      <c r="B46" t="s">
        <v>43</v>
      </c>
      <c r="C46">
        <v>1</v>
      </c>
      <c r="D46">
        <f>StoragePowToEnergy!$B$5*EnergyInitialCapacity!D46</f>
        <v>530</v>
      </c>
    </row>
    <row r="47" spans="1:4" x14ac:dyDescent="0.45">
      <c r="A47" t="s">
        <v>6</v>
      </c>
      <c r="B47" t="s">
        <v>43</v>
      </c>
      <c r="C47">
        <v>1</v>
      </c>
      <c r="D47">
        <f>StoragePowToEnergy!$B$5*EnergyInitialCapacity!D47</f>
        <v>371.00000000000006</v>
      </c>
    </row>
    <row r="48" spans="1:4" x14ac:dyDescent="0.45">
      <c r="A48" t="s">
        <v>7</v>
      </c>
      <c r="B48" t="s">
        <v>43</v>
      </c>
      <c r="C48">
        <v>1</v>
      </c>
      <c r="D48">
        <f>StoragePowToEnergy!$B$5*EnergyInitialCapacity!D48</f>
        <v>318</v>
      </c>
    </row>
    <row r="49" spans="1:4" x14ac:dyDescent="0.45">
      <c r="A49" t="s">
        <v>3</v>
      </c>
      <c r="B49" t="s">
        <v>43</v>
      </c>
      <c r="C49">
        <v>2</v>
      </c>
      <c r="D49">
        <f>StoragePowToEnergy!$B$5*EnergyInitialCapacity!D49</f>
        <v>715.5</v>
      </c>
    </row>
    <row r="50" spans="1:4" x14ac:dyDescent="0.45">
      <c r="A50" t="s">
        <v>4</v>
      </c>
      <c r="B50" t="s">
        <v>43</v>
      </c>
      <c r="C50">
        <v>2</v>
      </c>
      <c r="D50">
        <f>StoragePowToEnergy!$B$5*EnergyInitialCapacity!D50</f>
        <v>715.5</v>
      </c>
    </row>
    <row r="51" spans="1:4" x14ac:dyDescent="0.45">
      <c r="A51" t="s">
        <v>5</v>
      </c>
      <c r="B51" t="s">
        <v>43</v>
      </c>
      <c r="C51">
        <v>2</v>
      </c>
      <c r="D51">
        <f>StoragePowToEnergy!$B$5*EnergyInitialCapacity!D51</f>
        <v>530</v>
      </c>
    </row>
    <row r="52" spans="1:4" x14ac:dyDescent="0.45">
      <c r="A52" t="s">
        <v>6</v>
      </c>
      <c r="B52" t="s">
        <v>43</v>
      </c>
      <c r="C52">
        <v>2</v>
      </c>
      <c r="D52">
        <f>StoragePowToEnergy!$B$5*EnergyInitialCapacity!D52</f>
        <v>371.00000000000006</v>
      </c>
    </row>
    <row r="53" spans="1:4" x14ac:dyDescent="0.45">
      <c r="A53" t="s">
        <v>7</v>
      </c>
      <c r="B53" t="s">
        <v>43</v>
      </c>
      <c r="C53">
        <v>2</v>
      </c>
      <c r="D53">
        <f>StoragePowToEnergy!$B$5*EnergyInitialCapacity!D53</f>
        <v>318</v>
      </c>
    </row>
    <row r="54" spans="1:4" x14ac:dyDescent="0.45">
      <c r="A54" t="s">
        <v>3</v>
      </c>
      <c r="B54" t="s">
        <v>43</v>
      </c>
      <c r="C54">
        <v>3</v>
      </c>
      <c r="D54">
        <f>StoragePowToEnergy!$B$5*EnergyInitialCapacity!D54</f>
        <v>715.5</v>
      </c>
    </row>
    <row r="55" spans="1:4" x14ac:dyDescent="0.45">
      <c r="A55" t="s">
        <v>4</v>
      </c>
      <c r="B55" t="s">
        <v>43</v>
      </c>
      <c r="C55">
        <v>3</v>
      </c>
      <c r="D55">
        <f>StoragePowToEnergy!$B$5*EnergyInitialCapacity!D55</f>
        <v>715.5</v>
      </c>
    </row>
    <row r="56" spans="1:4" x14ac:dyDescent="0.45">
      <c r="A56" t="s">
        <v>5</v>
      </c>
      <c r="B56" t="s">
        <v>43</v>
      </c>
      <c r="C56">
        <v>3</v>
      </c>
      <c r="D56">
        <f>StoragePowToEnergy!$B$5*EnergyInitialCapacity!D56</f>
        <v>530</v>
      </c>
    </row>
    <row r="57" spans="1:4" x14ac:dyDescent="0.45">
      <c r="A57" t="s">
        <v>6</v>
      </c>
      <c r="B57" t="s">
        <v>43</v>
      </c>
      <c r="C57">
        <v>3</v>
      </c>
      <c r="D57">
        <f>StoragePowToEnergy!$B$5*EnergyInitialCapacity!D57</f>
        <v>371.00000000000006</v>
      </c>
    </row>
    <row r="58" spans="1:4" x14ac:dyDescent="0.45">
      <c r="A58" t="s">
        <v>7</v>
      </c>
      <c r="B58" t="s">
        <v>43</v>
      </c>
      <c r="C58">
        <v>3</v>
      </c>
      <c r="D58">
        <f>StoragePowToEnergy!$B$5*EnergyInitialCapacity!D58</f>
        <v>318</v>
      </c>
    </row>
    <row r="59" spans="1:4" x14ac:dyDescent="0.45">
      <c r="A59" t="s">
        <v>3</v>
      </c>
      <c r="B59" t="s">
        <v>43</v>
      </c>
      <c r="C59">
        <v>4</v>
      </c>
      <c r="D59">
        <f>StoragePowToEnergy!$B$5*EnergyInitialCapacity!D59</f>
        <v>715.5</v>
      </c>
    </row>
    <row r="60" spans="1:4" x14ac:dyDescent="0.45">
      <c r="A60" t="s">
        <v>4</v>
      </c>
      <c r="B60" t="s">
        <v>43</v>
      </c>
      <c r="C60">
        <v>4</v>
      </c>
      <c r="D60">
        <f>StoragePowToEnergy!$B$5*EnergyInitialCapacity!D60</f>
        <v>715.5</v>
      </c>
    </row>
    <row r="61" spans="1:4" x14ac:dyDescent="0.45">
      <c r="A61" t="s">
        <v>5</v>
      </c>
      <c r="B61" t="s">
        <v>43</v>
      </c>
      <c r="C61">
        <v>4</v>
      </c>
      <c r="D61">
        <f>StoragePowToEnergy!$B$5*EnergyInitialCapacity!D61</f>
        <v>530</v>
      </c>
    </row>
    <row r="62" spans="1:4" x14ac:dyDescent="0.45">
      <c r="A62" t="s">
        <v>6</v>
      </c>
      <c r="B62" t="s">
        <v>43</v>
      </c>
      <c r="C62">
        <v>4</v>
      </c>
      <c r="D62">
        <f>StoragePowToEnergy!$B$5*EnergyInitialCapacity!D62</f>
        <v>371.00000000000006</v>
      </c>
    </row>
    <row r="63" spans="1:4" x14ac:dyDescent="0.45">
      <c r="A63" t="s">
        <v>7</v>
      </c>
      <c r="B63" t="s">
        <v>43</v>
      </c>
      <c r="C63">
        <v>4</v>
      </c>
      <c r="D63">
        <f>StoragePowToEnergy!$B$5*EnergyInitialCapacity!D63</f>
        <v>318</v>
      </c>
    </row>
    <row r="64" spans="1:4" x14ac:dyDescent="0.45">
      <c r="A64" t="s">
        <v>3</v>
      </c>
      <c r="B64" t="s">
        <v>43</v>
      </c>
      <c r="C64">
        <v>5</v>
      </c>
      <c r="D64">
        <f>StoragePowToEnergy!$B$5*EnergyInitialCapacity!D64</f>
        <v>715.5</v>
      </c>
    </row>
    <row r="65" spans="1:4" x14ac:dyDescent="0.45">
      <c r="A65" t="s">
        <v>4</v>
      </c>
      <c r="B65" t="s">
        <v>43</v>
      </c>
      <c r="C65">
        <v>5</v>
      </c>
      <c r="D65">
        <f>StoragePowToEnergy!$B$5*EnergyInitialCapacity!D65</f>
        <v>715.5</v>
      </c>
    </row>
    <row r="66" spans="1:4" x14ac:dyDescent="0.45">
      <c r="A66" t="s">
        <v>5</v>
      </c>
      <c r="B66" t="s">
        <v>43</v>
      </c>
      <c r="C66">
        <v>5</v>
      </c>
      <c r="D66">
        <f>StoragePowToEnergy!$B$5*EnergyInitialCapacity!D66</f>
        <v>530</v>
      </c>
    </row>
    <row r="67" spans="1:4" x14ac:dyDescent="0.45">
      <c r="A67" t="s">
        <v>6</v>
      </c>
      <c r="B67" t="s">
        <v>43</v>
      </c>
      <c r="C67">
        <v>5</v>
      </c>
      <c r="D67">
        <f>StoragePowToEnergy!$B$5*EnergyInitialCapacity!D67</f>
        <v>371.00000000000006</v>
      </c>
    </row>
    <row r="68" spans="1:4" x14ac:dyDescent="0.45">
      <c r="A68" t="s">
        <v>7</v>
      </c>
      <c r="B68" t="s">
        <v>43</v>
      </c>
      <c r="C68">
        <v>5</v>
      </c>
      <c r="D68">
        <f>StoragePowToEnergy!$B$5*EnergyInitialCapacity!D68</f>
        <v>318</v>
      </c>
    </row>
    <row r="69" spans="1:4" x14ac:dyDescent="0.45">
      <c r="A69" t="s">
        <v>3</v>
      </c>
      <c r="B69" t="s">
        <v>43</v>
      </c>
      <c r="C69">
        <v>6</v>
      </c>
      <c r="D69">
        <f>StoragePowToEnergy!$B$5*EnergyInitialCapacity!D69</f>
        <v>715.5</v>
      </c>
    </row>
    <row r="70" spans="1:4" x14ac:dyDescent="0.45">
      <c r="A70" t="s">
        <v>4</v>
      </c>
      <c r="B70" t="s">
        <v>43</v>
      </c>
      <c r="C70">
        <v>6</v>
      </c>
      <c r="D70">
        <f>StoragePowToEnergy!$B$5*EnergyInitialCapacity!D70</f>
        <v>715.5</v>
      </c>
    </row>
    <row r="71" spans="1:4" x14ac:dyDescent="0.45">
      <c r="A71" t="s">
        <v>5</v>
      </c>
      <c r="B71" t="s">
        <v>43</v>
      </c>
      <c r="C71">
        <v>6</v>
      </c>
      <c r="D71">
        <f>StoragePowToEnergy!$B$5*EnergyInitialCapacity!D71</f>
        <v>530</v>
      </c>
    </row>
    <row r="72" spans="1:4" x14ac:dyDescent="0.45">
      <c r="A72" t="s">
        <v>6</v>
      </c>
      <c r="B72" t="s">
        <v>43</v>
      </c>
      <c r="C72">
        <v>6</v>
      </c>
      <c r="D72">
        <f>StoragePowToEnergy!$B$5*EnergyInitialCapacity!D72</f>
        <v>371.00000000000006</v>
      </c>
    </row>
    <row r="73" spans="1:4" x14ac:dyDescent="0.45">
      <c r="A73" t="s">
        <v>7</v>
      </c>
      <c r="B73" t="s">
        <v>43</v>
      </c>
      <c r="C73">
        <v>6</v>
      </c>
      <c r="D73">
        <f>StoragePowToEnergy!$B$5*EnergyInitialCapacity!D73</f>
        <v>318</v>
      </c>
    </row>
    <row r="74" spans="1:4" x14ac:dyDescent="0.45">
      <c r="A74" t="s">
        <v>3</v>
      </c>
      <c r="B74" t="s">
        <v>43</v>
      </c>
      <c r="C74">
        <v>7</v>
      </c>
      <c r="D74">
        <f>StoragePowToEnergy!$B$5*EnergyInitialCapacity!D74</f>
        <v>715.5</v>
      </c>
    </row>
    <row r="75" spans="1:4" x14ac:dyDescent="0.45">
      <c r="A75" t="s">
        <v>4</v>
      </c>
      <c r="B75" t="s">
        <v>43</v>
      </c>
      <c r="C75">
        <v>7</v>
      </c>
      <c r="D75">
        <f>StoragePowToEnergy!$B$5*EnergyInitialCapacity!D75</f>
        <v>715.5</v>
      </c>
    </row>
    <row r="76" spans="1:4" x14ac:dyDescent="0.45">
      <c r="A76" t="s">
        <v>5</v>
      </c>
      <c r="B76" t="s">
        <v>43</v>
      </c>
      <c r="C76">
        <v>7</v>
      </c>
      <c r="D76">
        <f>StoragePowToEnergy!$B$5*EnergyInitialCapacity!D76</f>
        <v>530</v>
      </c>
    </row>
    <row r="77" spans="1:4" x14ac:dyDescent="0.45">
      <c r="A77" t="s">
        <v>6</v>
      </c>
      <c r="B77" t="s">
        <v>43</v>
      </c>
      <c r="C77">
        <v>7</v>
      </c>
      <c r="D77">
        <f>StoragePowToEnergy!$B$5*EnergyInitialCapacity!D77</f>
        <v>371.00000000000006</v>
      </c>
    </row>
    <row r="78" spans="1:4" x14ac:dyDescent="0.45">
      <c r="A78" t="s">
        <v>7</v>
      </c>
      <c r="B78" t="s">
        <v>43</v>
      </c>
      <c r="C78">
        <v>7</v>
      </c>
      <c r="D78">
        <f>StoragePowToEnergy!$B$5*EnergyInitialCapacity!D78</f>
        <v>318</v>
      </c>
    </row>
    <row r="79" spans="1:4" x14ac:dyDescent="0.45">
      <c r="A79" t="s">
        <v>3</v>
      </c>
      <c r="B79" t="s">
        <v>43</v>
      </c>
      <c r="C79">
        <v>8</v>
      </c>
      <c r="D79">
        <f>StoragePowToEnergy!$B$5*EnergyInitialCapacity!D79</f>
        <v>715.5</v>
      </c>
    </row>
    <row r="80" spans="1:4" x14ac:dyDescent="0.45">
      <c r="A80" t="s">
        <v>4</v>
      </c>
      <c r="B80" t="s">
        <v>43</v>
      </c>
      <c r="C80">
        <v>8</v>
      </c>
      <c r="D80">
        <f>StoragePowToEnergy!$B$5*EnergyInitialCapacity!D80</f>
        <v>715.5</v>
      </c>
    </row>
    <row r="81" spans="1:4" x14ac:dyDescent="0.45">
      <c r="A81" t="s">
        <v>5</v>
      </c>
      <c r="B81" t="s">
        <v>43</v>
      </c>
      <c r="C81">
        <v>8</v>
      </c>
      <c r="D81">
        <f>StoragePowToEnergy!$B$5*EnergyInitialCapacity!D81</f>
        <v>530</v>
      </c>
    </row>
    <row r="82" spans="1:4" x14ac:dyDescent="0.45">
      <c r="A82" t="s">
        <v>6</v>
      </c>
      <c r="B82" t="s">
        <v>43</v>
      </c>
      <c r="C82">
        <v>8</v>
      </c>
      <c r="D82">
        <f>StoragePowToEnergy!$B$5*EnergyInitialCapacity!D82</f>
        <v>371.00000000000006</v>
      </c>
    </row>
    <row r="83" spans="1:4" x14ac:dyDescent="0.45">
      <c r="A83" t="s">
        <v>7</v>
      </c>
      <c r="B83" t="s">
        <v>43</v>
      </c>
      <c r="C83">
        <v>8</v>
      </c>
      <c r="D83">
        <f>StoragePowToEnergy!$B$5*EnergyInitialCapacity!D83</f>
        <v>318</v>
      </c>
    </row>
  </sheetData>
  <autoFilter ref="A1:D8" xr:uid="{9FCD20F4-3E85-49F0-BCDE-95427974C5EB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3"/>
  <sheetViews>
    <sheetView topLeftCell="A40" workbookViewId="0"/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4" max="4" width="21.73046875" customWidth="1"/>
  </cols>
  <sheetData>
    <row r="1" spans="1:4" x14ac:dyDescent="0.45">
      <c r="A1" t="s">
        <v>44</v>
      </c>
    </row>
    <row r="2" spans="1:4" x14ac:dyDescent="0.45">
      <c r="A2" t="s">
        <v>32</v>
      </c>
    </row>
    <row r="3" spans="1:4" x14ac:dyDescent="0.45">
      <c r="A3" t="s">
        <v>2</v>
      </c>
      <c r="B3" t="s">
        <v>1</v>
      </c>
      <c r="C3" t="s">
        <v>0</v>
      </c>
      <c r="D3" t="s">
        <v>10</v>
      </c>
    </row>
    <row r="4" spans="1:4" x14ac:dyDescent="0.45">
      <c r="A4" t="s">
        <v>3</v>
      </c>
      <c r="B4" t="s">
        <v>39</v>
      </c>
      <c r="C4">
        <v>1</v>
      </c>
      <c r="D4">
        <v>0</v>
      </c>
    </row>
    <row r="5" spans="1:4" x14ac:dyDescent="0.45">
      <c r="A5" t="s">
        <v>4</v>
      </c>
      <c r="B5" t="s">
        <v>39</v>
      </c>
      <c r="C5">
        <v>1</v>
      </c>
      <c r="D5">
        <v>0</v>
      </c>
    </row>
    <row r="6" spans="1:4" x14ac:dyDescent="0.45">
      <c r="A6" t="s">
        <v>5</v>
      </c>
      <c r="B6" t="s">
        <v>39</v>
      </c>
      <c r="C6">
        <v>1</v>
      </c>
      <c r="D6">
        <v>0</v>
      </c>
    </row>
    <row r="7" spans="1:4" x14ac:dyDescent="0.45">
      <c r="A7" t="s">
        <v>6</v>
      </c>
      <c r="B7" t="s">
        <v>39</v>
      </c>
      <c r="C7">
        <v>1</v>
      </c>
      <c r="D7">
        <v>0</v>
      </c>
    </row>
    <row r="8" spans="1:4" x14ac:dyDescent="0.45">
      <c r="A8" t="s">
        <v>7</v>
      </c>
      <c r="B8" t="s">
        <v>39</v>
      </c>
      <c r="C8">
        <v>1</v>
      </c>
      <c r="D8">
        <v>0</v>
      </c>
    </row>
    <row r="9" spans="1:4" x14ac:dyDescent="0.45">
      <c r="A9" t="s">
        <v>3</v>
      </c>
      <c r="B9" t="s">
        <v>39</v>
      </c>
      <c r="C9">
        <v>2</v>
      </c>
      <c r="D9">
        <v>0</v>
      </c>
    </row>
    <row r="10" spans="1:4" x14ac:dyDescent="0.45">
      <c r="A10" t="s">
        <v>4</v>
      </c>
      <c r="B10" t="s">
        <v>39</v>
      </c>
      <c r="C10">
        <v>2</v>
      </c>
      <c r="D10">
        <v>0</v>
      </c>
    </row>
    <row r="11" spans="1:4" x14ac:dyDescent="0.45">
      <c r="A11" t="s">
        <v>5</v>
      </c>
      <c r="B11" t="s">
        <v>39</v>
      </c>
      <c r="C11">
        <v>2</v>
      </c>
      <c r="D11">
        <v>0</v>
      </c>
    </row>
    <row r="12" spans="1:4" x14ac:dyDescent="0.45">
      <c r="A12" t="s">
        <v>6</v>
      </c>
      <c r="B12" t="s">
        <v>39</v>
      </c>
      <c r="C12">
        <v>2</v>
      </c>
      <c r="D12">
        <v>0</v>
      </c>
    </row>
    <row r="13" spans="1:4" x14ac:dyDescent="0.45">
      <c r="A13" t="s">
        <v>7</v>
      </c>
      <c r="B13" t="s">
        <v>39</v>
      </c>
      <c r="C13">
        <v>2</v>
      </c>
      <c r="D13">
        <v>0</v>
      </c>
    </row>
    <row r="14" spans="1:4" x14ac:dyDescent="0.45">
      <c r="A14" t="s">
        <v>3</v>
      </c>
      <c r="B14" t="s">
        <v>39</v>
      </c>
      <c r="C14">
        <v>3</v>
      </c>
      <c r="D14">
        <v>0</v>
      </c>
    </row>
    <row r="15" spans="1:4" x14ac:dyDescent="0.45">
      <c r="A15" t="s">
        <v>4</v>
      </c>
      <c r="B15" t="s">
        <v>39</v>
      </c>
      <c r="C15">
        <v>3</v>
      </c>
      <c r="D15">
        <v>0</v>
      </c>
    </row>
    <row r="16" spans="1:4" x14ac:dyDescent="0.45">
      <c r="A16" t="s">
        <v>5</v>
      </c>
      <c r="B16" t="s">
        <v>39</v>
      </c>
      <c r="C16">
        <v>3</v>
      </c>
      <c r="D16">
        <v>0</v>
      </c>
    </row>
    <row r="17" spans="1:4" x14ac:dyDescent="0.45">
      <c r="A17" t="s">
        <v>6</v>
      </c>
      <c r="B17" t="s">
        <v>39</v>
      </c>
      <c r="C17">
        <v>3</v>
      </c>
      <c r="D17">
        <v>0</v>
      </c>
    </row>
    <row r="18" spans="1:4" x14ac:dyDescent="0.45">
      <c r="A18" t="s">
        <v>7</v>
      </c>
      <c r="B18" t="s">
        <v>39</v>
      </c>
      <c r="C18">
        <v>3</v>
      </c>
      <c r="D18">
        <v>0</v>
      </c>
    </row>
    <row r="19" spans="1:4" x14ac:dyDescent="0.45">
      <c r="A19" t="s">
        <v>3</v>
      </c>
      <c r="B19" t="s">
        <v>39</v>
      </c>
      <c r="C19">
        <v>4</v>
      </c>
      <c r="D19">
        <v>0</v>
      </c>
    </row>
    <row r="20" spans="1:4" x14ac:dyDescent="0.45">
      <c r="A20" t="s">
        <v>4</v>
      </c>
      <c r="B20" t="s">
        <v>39</v>
      </c>
      <c r="C20">
        <v>4</v>
      </c>
      <c r="D20">
        <v>0</v>
      </c>
    </row>
    <row r="21" spans="1:4" x14ac:dyDescent="0.45">
      <c r="A21" t="s">
        <v>5</v>
      </c>
      <c r="B21" t="s">
        <v>39</v>
      </c>
      <c r="C21">
        <v>4</v>
      </c>
      <c r="D21">
        <v>0</v>
      </c>
    </row>
    <row r="22" spans="1:4" x14ac:dyDescent="0.45">
      <c r="A22" t="s">
        <v>6</v>
      </c>
      <c r="B22" t="s">
        <v>39</v>
      </c>
      <c r="C22">
        <v>4</v>
      </c>
      <c r="D22">
        <v>0</v>
      </c>
    </row>
    <row r="23" spans="1:4" x14ac:dyDescent="0.45">
      <c r="A23" t="s">
        <v>7</v>
      </c>
      <c r="B23" t="s">
        <v>39</v>
      </c>
      <c r="C23">
        <v>4</v>
      </c>
      <c r="D23">
        <v>0</v>
      </c>
    </row>
    <row r="24" spans="1:4" x14ac:dyDescent="0.45">
      <c r="A24" t="s">
        <v>3</v>
      </c>
      <c r="B24" t="s">
        <v>39</v>
      </c>
      <c r="C24">
        <v>5</v>
      </c>
      <c r="D24">
        <v>0</v>
      </c>
    </row>
    <row r="25" spans="1:4" x14ac:dyDescent="0.45">
      <c r="A25" t="s">
        <v>4</v>
      </c>
      <c r="B25" t="s">
        <v>39</v>
      </c>
      <c r="C25">
        <v>5</v>
      </c>
      <c r="D25">
        <v>0</v>
      </c>
    </row>
    <row r="26" spans="1:4" x14ac:dyDescent="0.45">
      <c r="A26" t="s">
        <v>5</v>
      </c>
      <c r="B26" t="s">
        <v>39</v>
      </c>
      <c r="C26">
        <v>5</v>
      </c>
      <c r="D26">
        <v>0</v>
      </c>
    </row>
    <row r="27" spans="1:4" x14ac:dyDescent="0.45">
      <c r="A27" t="s">
        <v>6</v>
      </c>
      <c r="B27" t="s">
        <v>39</v>
      </c>
      <c r="C27">
        <v>5</v>
      </c>
      <c r="D27">
        <v>0</v>
      </c>
    </row>
    <row r="28" spans="1:4" x14ac:dyDescent="0.45">
      <c r="A28" t="s">
        <v>7</v>
      </c>
      <c r="B28" t="s">
        <v>39</v>
      </c>
      <c r="C28">
        <v>5</v>
      </c>
      <c r="D28">
        <v>0</v>
      </c>
    </row>
    <row r="29" spans="1:4" x14ac:dyDescent="0.45">
      <c r="A29" t="s">
        <v>3</v>
      </c>
      <c r="B29" t="s">
        <v>39</v>
      </c>
      <c r="C29">
        <v>6</v>
      </c>
      <c r="D29">
        <v>0</v>
      </c>
    </row>
    <row r="30" spans="1:4" x14ac:dyDescent="0.45">
      <c r="A30" t="s">
        <v>4</v>
      </c>
      <c r="B30" t="s">
        <v>39</v>
      </c>
      <c r="C30">
        <v>6</v>
      </c>
      <c r="D30">
        <v>0</v>
      </c>
    </row>
    <row r="31" spans="1:4" x14ac:dyDescent="0.45">
      <c r="A31" t="s">
        <v>5</v>
      </c>
      <c r="B31" t="s">
        <v>39</v>
      </c>
      <c r="C31">
        <v>6</v>
      </c>
      <c r="D31">
        <v>0</v>
      </c>
    </row>
    <row r="32" spans="1:4" x14ac:dyDescent="0.45">
      <c r="A32" t="s">
        <v>6</v>
      </c>
      <c r="B32" t="s">
        <v>39</v>
      </c>
      <c r="C32">
        <v>6</v>
      </c>
      <c r="D32">
        <v>0</v>
      </c>
    </row>
    <row r="33" spans="1:4" x14ac:dyDescent="0.45">
      <c r="A33" t="s">
        <v>7</v>
      </c>
      <c r="B33" t="s">
        <v>39</v>
      </c>
      <c r="C33">
        <v>6</v>
      </c>
      <c r="D33">
        <v>0</v>
      </c>
    </row>
    <row r="34" spans="1:4" x14ac:dyDescent="0.45">
      <c r="A34" t="s">
        <v>3</v>
      </c>
      <c r="B34" t="s">
        <v>39</v>
      </c>
      <c r="C34">
        <v>7</v>
      </c>
      <c r="D34">
        <v>0</v>
      </c>
    </row>
    <row r="35" spans="1:4" x14ac:dyDescent="0.45">
      <c r="A35" t="s">
        <v>4</v>
      </c>
      <c r="B35" t="s">
        <v>39</v>
      </c>
      <c r="C35">
        <v>7</v>
      </c>
      <c r="D35">
        <v>0</v>
      </c>
    </row>
    <row r="36" spans="1:4" x14ac:dyDescent="0.45">
      <c r="A36" t="s">
        <v>5</v>
      </c>
      <c r="B36" t="s">
        <v>39</v>
      </c>
      <c r="C36">
        <v>7</v>
      </c>
      <c r="D36">
        <v>0</v>
      </c>
    </row>
    <row r="37" spans="1:4" x14ac:dyDescent="0.45">
      <c r="A37" t="s">
        <v>6</v>
      </c>
      <c r="B37" t="s">
        <v>39</v>
      </c>
      <c r="C37">
        <v>7</v>
      </c>
      <c r="D37">
        <v>0</v>
      </c>
    </row>
    <row r="38" spans="1:4" x14ac:dyDescent="0.45">
      <c r="A38" t="s">
        <v>7</v>
      </c>
      <c r="B38" t="s">
        <v>39</v>
      </c>
      <c r="C38">
        <v>7</v>
      </c>
      <c r="D38">
        <v>0</v>
      </c>
    </row>
    <row r="39" spans="1:4" x14ac:dyDescent="0.45">
      <c r="A39" t="s">
        <v>3</v>
      </c>
      <c r="B39" t="s">
        <v>39</v>
      </c>
      <c r="C39">
        <v>8</v>
      </c>
      <c r="D39">
        <v>0</v>
      </c>
    </row>
    <row r="40" spans="1:4" x14ac:dyDescent="0.45">
      <c r="A40" t="s">
        <v>4</v>
      </c>
      <c r="B40" t="s">
        <v>39</v>
      </c>
      <c r="C40">
        <v>8</v>
      </c>
      <c r="D40">
        <v>0</v>
      </c>
    </row>
    <row r="41" spans="1:4" x14ac:dyDescent="0.45">
      <c r="A41" t="s">
        <v>5</v>
      </c>
      <c r="B41" t="s">
        <v>39</v>
      </c>
      <c r="C41">
        <v>8</v>
      </c>
      <c r="D41">
        <v>0</v>
      </c>
    </row>
    <row r="42" spans="1:4" x14ac:dyDescent="0.45">
      <c r="A42" t="s">
        <v>6</v>
      </c>
      <c r="B42" t="s">
        <v>39</v>
      </c>
      <c r="C42">
        <v>8</v>
      </c>
      <c r="D42">
        <v>0</v>
      </c>
    </row>
    <row r="43" spans="1:4" x14ac:dyDescent="0.45">
      <c r="A43" t="s">
        <v>7</v>
      </c>
      <c r="B43" t="s">
        <v>39</v>
      </c>
      <c r="C43">
        <v>8</v>
      </c>
      <c r="D43">
        <v>0</v>
      </c>
    </row>
    <row r="44" spans="1:4" x14ac:dyDescent="0.45">
      <c r="A44" t="s">
        <v>3</v>
      </c>
      <c r="B44" t="s">
        <v>43</v>
      </c>
      <c r="C44">
        <v>1</v>
      </c>
      <c r="D44">
        <f>5300*0.27*0.5</f>
        <v>715.5</v>
      </c>
    </row>
    <row r="45" spans="1:4" x14ac:dyDescent="0.45">
      <c r="A45" t="s">
        <v>4</v>
      </c>
      <c r="B45" t="s">
        <v>43</v>
      </c>
      <c r="C45">
        <v>1</v>
      </c>
      <c r="D45">
        <f>5300*0.27*0.5</f>
        <v>715.5</v>
      </c>
    </row>
    <row r="46" spans="1:4" x14ac:dyDescent="0.45">
      <c r="A46" t="s">
        <v>5</v>
      </c>
      <c r="B46" t="s">
        <v>43</v>
      </c>
      <c r="C46">
        <v>1</v>
      </c>
      <c r="D46">
        <f>5300*0.2*0.5</f>
        <v>530</v>
      </c>
    </row>
    <row r="47" spans="1:4" x14ac:dyDescent="0.45">
      <c r="A47" t="s">
        <v>6</v>
      </c>
      <c r="B47" t="s">
        <v>43</v>
      </c>
      <c r="C47">
        <v>1</v>
      </c>
      <c r="D47">
        <f>5300*0.14*0.5</f>
        <v>371.00000000000006</v>
      </c>
    </row>
    <row r="48" spans="1:4" x14ac:dyDescent="0.45">
      <c r="A48" t="s">
        <v>7</v>
      </c>
      <c r="B48" t="s">
        <v>43</v>
      </c>
      <c r="C48">
        <v>1</v>
      </c>
      <c r="D48">
        <f>5300*0.12*0.5</f>
        <v>318</v>
      </c>
    </row>
    <row r="49" spans="1:4" x14ac:dyDescent="0.45">
      <c r="A49" t="s">
        <v>3</v>
      </c>
      <c r="B49" t="s">
        <v>43</v>
      </c>
      <c r="C49">
        <v>2</v>
      </c>
      <c r="D49">
        <f>5300*0.27*0.5</f>
        <v>715.5</v>
      </c>
    </row>
    <row r="50" spans="1:4" x14ac:dyDescent="0.45">
      <c r="A50" t="s">
        <v>4</v>
      </c>
      <c r="B50" t="s">
        <v>43</v>
      </c>
      <c r="C50">
        <v>2</v>
      </c>
      <c r="D50">
        <f>5300*0.27*0.5</f>
        <v>715.5</v>
      </c>
    </row>
    <row r="51" spans="1:4" x14ac:dyDescent="0.45">
      <c r="A51" t="s">
        <v>5</v>
      </c>
      <c r="B51" t="s">
        <v>43</v>
      </c>
      <c r="C51">
        <v>2</v>
      </c>
      <c r="D51">
        <f>5300*0.2*0.5</f>
        <v>530</v>
      </c>
    </row>
    <row r="52" spans="1:4" x14ac:dyDescent="0.45">
      <c r="A52" t="s">
        <v>6</v>
      </c>
      <c r="B52" t="s">
        <v>43</v>
      </c>
      <c r="C52">
        <v>2</v>
      </c>
      <c r="D52">
        <f>5300*0.14*0.5</f>
        <v>371.00000000000006</v>
      </c>
    </row>
    <row r="53" spans="1:4" x14ac:dyDescent="0.45">
      <c r="A53" t="s">
        <v>7</v>
      </c>
      <c r="B53" t="s">
        <v>43</v>
      </c>
      <c r="C53">
        <v>2</v>
      </c>
      <c r="D53">
        <f>5300*0.12*0.5</f>
        <v>318</v>
      </c>
    </row>
    <row r="54" spans="1:4" x14ac:dyDescent="0.45">
      <c r="A54" t="s">
        <v>3</v>
      </c>
      <c r="B54" t="s">
        <v>43</v>
      </c>
      <c r="C54">
        <v>3</v>
      </c>
      <c r="D54">
        <f>5300*0.27*0.5</f>
        <v>715.5</v>
      </c>
    </row>
    <row r="55" spans="1:4" x14ac:dyDescent="0.45">
      <c r="A55" t="s">
        <v>4</v>
      </c>
      <c r="B55" t="s">
        <v>43</v>
      </c>
      <c r="C55">
        <v>3</v>
      </c>
      <c r="D55">
        <f>5300*0.27*0.5</f>
        <v>715.5</v>
      </c>
    </row>
    <row r="56" spans="1:4" x14ac:dyDescent="0.45">
      <c r="A56" t="s">
        <v>5</v>
      </c>
      <c r="B56" t="s">
        <v>43</v>
      </c>
      <c r="C56">
        <v>3</v>
      </c>
      <c r="D56">
        <f>5300*0.2*0.5</f>
        <v>530</v>
      </c>
    </row>
    <row r="57" spans="1:4" x14ac:dyDescent="0.45">
      <c r="A57" t="s">
        <v>6</v>
      </c>
      <c r="B57" t="s">
        <v>43</v>
      </c>
      <c r="C57">
        <v>3</v>
      </c>
      <c r="D57">
        <f>5300*0.14*0.5</f>
        <v>371.00000000000006</v>
      </c>
    </row>
    <row r="58" spans="1:4" x14ac:dyDescent="0.45">
      <c r="A58" t="s">
        <v>7</v>
      </c>
      <c r="B58" t="s">
        <v>43</v>
      </c>
      <c r="C58">
        <v>3</v>
      </c>
      <c r="D58">
        <f>5300*0.12*0.5</f>
        <v>318</v>
      </c>
    </row>
    <row r="59" spans="1:4" x14ac:dyDescent="0.45">
      <c r="A59" t="s">
        <v>3</v>
      </c>
      <c r="B59" t="s">
        <v>43</v>
      </c>
      <c r="C59">
        <v>4</v>
      </c>
      <c r="D59">
        <f>5300*0.27*0.5</f>
        <v>715.5</v>
      </c>
    </row>
    <row r="60" spans="1:4" x14ac:dyDescent="0.45">
      <c r="A60" t="s">
        <v>4</v>
      </c>
      <c r="B60" t="s">
        <v>43</v>
      </c>
      <c r="C60">
        <v>4</v>
      </c>
      <c r="D60">
        <f>5300*0.27*0.5</f>
        <v>715.5</v>
      </c>
    </row>
    <row r="61" spans="1:4" x14ac:dyDescent="0.45">
      <c r="A61" t="s">
        <v>5</v>
      </c>
      <c r="B61" t="s">
        <v>43</v>
      </c>
      <c r="C61">
        <v>4</v>
      </c>
      <c r="D61">
        <f>5300*0.2*0.5</f>
        <v>530</v>
      </c>
    </row>
    <row r="62" spans="1:4" x14ac:dyDescent="0.45">
      <c r="A62" t="s">
        <v>6</v>
      </c>
      <c r="B62" t="s">
        <v>43</v>
      </c>
      <c r="C62">
        <v>4</v>
      </c>
      <c r="D62">
        <f>5300*0.14*0.5</f>
        <v>371.00000000000006</v>
      </c>
    </row>
    <row r="63" spans="1:4" x14ac:dyDescent="0.45">
      <c r="A63" t="s">
        <v>7</v>
      </c>
      <c r="B63" t="s">
        <v>43</v>
      </c>
      <c r="C63">
        <v>4</v>
      </c>
      <c r="D63">
        <f>5300*0.12*0.5</f>
        <v>318</v>
      </c>
    </row>
    <row r="64" spans="1:4" x14ac:dyDescent="0.45">
      <c r="A64" t="s">
        <v>3</v>
      </c>
      <c r="B64" t="s">
        <v>43</v>
      </c>
      <c r="C64">
        <v>5</v>
      </c>
      <c r="D64">
        <f>5300*0.27*0.5</f>
        <v>715.5</v>
      </c>
    </row>
    <row r="65" spans="1:4" x14ac:dyDescent="0.45">
      <c r="A65" t="s">
        <v>4</v>
      </c>
      <c r="B65" t="s">
        <v>43</v>
      </c>
      <c r="C65">
        <v>5</v>
      </c>
      <c r="D65">
        <f>5300*0.27*0.5</f>
        <v>715.5</v>
      </c>
    </row>
    <row r="66" spans="1:4" x14ac:dyDescent="0.45">
      <c r="A66" t="s">
        <v>5</v>
      </c>
      <c r="B66" t="s">
        <v>43</v>
      </c>
      <c r="C66">
        <v>5</v>
      </c>
      <c r="D66">
        <f>5300*0.2*0.5</f>
        <v>530</v>
      </c>
    </row>
    <row r="67" spans="1:4" x14ac:dyDescent="0.45">
      <c r="A67" t="s">
        <v>6</v>
      </c>
      <c r="B67" t="s">
        <v>43</v>
      </c>
      <c r="C67">
        <v>5</v>
      </c>
      <c r="D67">
        <f>5300*0.14*0.5</f>
        <v>371.00000000000006</v>
      </c>
    </row>
    <row r="68" spans="1:4" x14ac:dyDescent="0.45">
      <c r="A68" t="s">
        <v>7</v>
      </c>
      <c r="B68" t="s">
        <v>43</v>
      </c>
      <c r="C68">
        <v>5</v>
      </c>
      <c r="D68">
        <f>5300*0.12*0.5</f>
        <v>318</v>
      </c>
    </row>
    <row r="69" spans="1:4" x14ac:dyDescent="0.45">
      <c r="A69" t="s">
        <v>3</v>
      </c>
      <c r="B69" t="s">
        <v>43</v>
      </c>
      <c r="C69">
        <v>6</v>
      </c>
      <c r="D69">
        <f>5300*0.27*0.5</f>
        <v>715.5</v>
      </c>
    </row>
    <row r="70" spans="1:4" x14ac:dyDescent="0.45">
      <c r="A70" t="s">
        <v>4</v>
      </c>
      <c r="B70" t="s">
        <v>43</v>
      </c>
      <c r="C70">
        <v>6</v>
      </c>
      <c r="D70">
        <f>5300*0.27*0.5</f>
        <v>715.5</v>
      </c>
    </row>
    <row r="71" spans="1:4" x14ac:dyDescent="0.45">
      <c r="A71" t="s">
        <v>5</v>
      </c>
      <c r="B71" t="s">
        <v>43</v>
      </c>
      <c r="C71">
        <v>6</v>
      </c>
      <c r="D71">
        <f>5300*0.2*0.5</f>
        <v>530</v>
      </c>
    </row>
    <row r="72" spans="1:4" x14ac:dyDescent="0.45">
      <c r="A72" t="s">
        <v>6</v>
      </c>
      <c r="B72" t="s">
        <v>43</v>
      </c>
      <c r="C72">
        <v>6</v>
      </c>
      <c r="D72">
        <f>5300*0.14*0.5</f>
        <v>371.00000000000006</v>
      </c>
    </row>
    <row r="73" spans="1:4" x14ac:dyDescent="0.45">
      <c r="A73" t="s">
        <v>7</v>
      </c>
      <c r="B73" t="s">
        <v>43</v>
      </c>
      <c r="C73">
        <v>6</v>
      </c>
      <c r="D73">
        <f>5300*0.12*0.5</f>
        <v>318</v>
      </c>
    </row>
    <row r="74" spans="1:4" x14ac:dyDescent="0.45">
      <c r="A74" t="s">
        <v>3</v>
      </c>
      <c r="B74" t="s">
        <v>43</v>
      </c>
      <c r="C74">
        <v>7</v>
      </c>
      <c r="D74">
        <f>5300*0.27*0.5</f>
        <v>715.5</v>
      </c>
    </row>
    <row r="75" spans="1:4" x14ac:dyDescent="0.45">
      <c r="A75" t="s">
        <v>4</v>
      </c>
      <c r="B75" t="s">
        <v>43</v>
      </c>
      <c r="C75">
        <v>7</v>
      </c>
      <c r="D75">
        <f>5300*0.27*0.5</f>
        <v>715.5</v>
      </c>
    </row>
    <row r="76" spans="1:4" x14ac:dyDescent="0.45">
      <c r="A76" t="s">
        <v>5</v>
      </c>
      <c r="B76" t="s">
        <v>43</v>
      </c>
      <c r="C76">
        <v>7</v>
      </c>
      <c r="D76">
        <f>5300*0.2*0.5</f>
        <v>530</v>
      </c>
    </row>
    <row r="77" spans="1:4" x14ac:dyDescent="0.45">
      <c r="A77" t="s">
        <v>6</v>
      </c>
      <c r="B77" t="s">
        <v>43</v>
      </c>
      <c r="C77">
        <v>7</v>
      </c>
      <c r="D77">
        <f>5300*0.14*0.5</f>
        <v>371.00000000000006</v>
      </c>
    </row>
    <row r="78" spans="1:4" x14ac:dyDescent="0.45">
      <c r="A78" t="s">
        <v>7</v>
      </c>
      <c r="B78" t="s">
        <v>43</v>
      </c>
      <c r="C78">
        <v>7</v>
      </c>
      <c r="D78">
        <f>5300*0.12*0.5</f>
        <v>318</v>
      </c>
    </row>
    <row r="79" spans="1:4" x14ac:dyDescent="0.45">
      <c r="A79" t="s">
        <v>3</v>
      </c>
      <c r="B79" t="s">
        <v>43</v>
      </c>
      <c r="C79">
        <v>8</v>
      </c>
      <c r="D79">
        <f>5300*0.27*0.5</f>
        <v>715.5</v>
      </c>
    </row>
    <row r="80" spans="1:4" x14ac:dyDescent="0.45">
      <c r="A80" t="s">
        <v>4</v>
      </c>
      <c r="B80" t="s">
        <v>43</v>
      </c>
      <c r="C80">
        <v>8</v>
      </c>
      <c r="D80">
        <f>5300*0.27*0.5</f>
        <v>715.5</v>
      </c>
    </row>
    <row r="81" spans="1:4" x14ac:dyDescent="0.45">
      <c r="A81" t="s">
        <v>5</v>
      </c>
      <c r="B81" t="s">
        <v>43</v>
      </c>
      <c r="C81">
        <v>8</v>
      </c>
      <c r="D81">
        <f>5300*0.2*0.5</f>
        <v>530</v>
      </c>
    </row>
    <row r="82" spans="1:4" x14ac:dyDescent="0.45">
      <c r="A82" t="s">
        <v>6</v>
      </c>
      <c r="B82" t="s">
        <v>43</v>
      </c>
      <c r="C82">
        <v>8</v>
      </c>
      <c r="D82">
        <f>5300*0.14*0.5</f>
        <v>371.00000000000006</v>
      </c>
    </row>
    <row r="83" spans="1:4" x14ac:dyDescent="0.45">
      <c r="A83" t="s">
        <v>7</v>
      </c>
      <c r="B83" t="s">
        <v>43</v>
      </c>
      <c r="C83">
        <v>8</v>
      </c>
      <c r="D83">
        <f>5300*0.12*0.5</f>
        <v>318</v>
      </c>
    </row>
  </sheetData>
  <autoFilter ref="A1:E8" xr:uid="{C4D4FADC-C84C-4419-AAFA-56EB2310BC8A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4"/>
  <sheetViews>
    <sheetView workbookViewId="0">
      <selection activeCell="R37" sqref="R37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4" max="4" width="20.19921875" customWidth="1"/>
  </cols>
  <sheetData>
    <row r="1" spans="1:4" x14ac:dyDescent="0.45">
      <c r="A1" t="s">
        <v>24</v>
      </c>
    </row>
    <row r="2" spans="1:4" x14ac:dyDescent="0.45">
      <c r="A2" t="s">
        <v>26</v>
      </c>
    </row>
    <row r="3" spans="1:4" x14ac:dyDescent="0.45">
      <c r="A3" t="s">
        <v>2</v>
      </c>
      <c r="B3" t="s">
        <v>1</v>
      </c>
      <c r="C3" t="s">
        <v>0</v>
      </c>
      <c r="D3" t="s">
        <v>9</v>
      </c>
    </row>
    <row r="4" spans="1:4" x14ac:dyDescent="0.45">
      <c r="A4" t="s">
        <v>3</v>
      </c>
      <c r="B4" t="s">
        <v>39</v>
      </c>
      <c r="C4">
        <v>1</v>
      </c>
      <c r="D4">
        <v>500000</v>
      </c>
    </row>
    <row r="5" spans="1:4" x14ac:dyDescent="0.45">
      <c r="D5" s="1"/>
    </row>
    <row r="6" spans="1:4" x14ac:dyDescent="0.45">
      <c r="D6" s="1"/>
    </row>
    <row r="7" spans="1:4" x14ac:dyDescent="0.45">
      <c r="D7" s="1"/>
    </row>
    <row r="8" spans="1:4" x14ac:dyDescent="0.45">
      <c r="D8" s="1"/>
    </row>
    <row r="9" spans="1:4" x14ac:dyDescent="0.45">
      <c r="D9" s="1"/>
    </row>
    <row r="10" spans="1:4" x14ac:dyDescent="0.45">
      <c r="D10" s="1"/>
    </row>
    <row r="11" spans="1:4" x14ac:dyDescent="0.45">
      <c r="D11" s="1"/>
    </row>
    <row r="12" spans="1:4" x14ac:dyDescent="0.45">
      <c r="D12" s="1"/>
    </row>
    <row r="13" spans="1:4" x14ac:dyDescent="0.45">
      <c r="D13" s="1"/>
    </row>
    <row r="14" spans="1:4" x14ac:dyDescent="0.45">
      <c r="D14" s="1"/>
    </row>
    <row r="15" spans="1:4" x14ac:dyDescent="0.45">
      <c r="D15" s="1"/>
    </row>
    <row r="16" spans="1:4" x14ac:dyDescent="0.45">
      <c r="D16" s="1"/>
    </row>
    <row r="17" spans="4:4" x14ac:dyDescent="0.45">
      <c r="D17" s="1"/>
    </row>
    <row r="18" spans="4:4" x14ac:dyDescent="0.45">
      <c r="D18" s="1"/>
    </row>
    <row r="19" spans="4:4" x14ac:dyDescent="0.45">
      <c r="D19" s="1"/>
    </row>
    <row r="20" spans="4:4" x14ac:dyDescent="0.45">
      <c r="D20" s="1"/>
    </row>
    <row r="21" spans="4:4" x14ac:dyDescent="0.45">
      <c r="D21" s="1"/>
    </row>
    <row r="22" spans="4:4" x14ac:dyDescent="0.45">
      <c r="D22" s="1"/>
    </row>
    <row r="23" spans="4:4" x14ac:dyDescent="0.45">
      <c r="D23" s="1"/>
    </row>
    <row r="24" spans="4:4" x14ac:dyDescent="0.45">
      <c r="D24" s="1"/>
    </row>
    <row r="25" spans="4:4" x14ac:dyDescent="0.45">
      <c r="D25" s="1"/>
    </row>
    <row r="26" spans="4:4" x14ac:dyDescent="0.45">
      <c r="D26" s="1"/>
    </row>
    <row r="27" spans="4:4" x14ac:dyDescent="0.45">
      <c r="D27" s="1"/>
    </row>
    <row r="28" spans="4:4" x14ac:dyDescent="0.45">
      <c r="D28" s="1"/>
    </row>
    <row r="29" spans="4:4" x14ac:dyDescent="0.45">
      <c r="D29" s="1"/>
    </row>
    <row r="30" spans="4:4" x14ac:dyDescent="0.45">
      <c r="D30" s="1"/>
    </row>
    <row r="31" spans="4:4" x14ac:dyDescent="0.45">
      <c r="D31" s="1"/>
    </row>
    <row r="32" spans="4:4" x14ac:dyDescent="0.45">
      <c r="D32" s="1"/>
    </row>
    <row r="33" spans="4:4" x14ac:dyDescent="0.45">
      <c r="D33" s="1"/>
    </row>
    <row r="34" spans="4:4" x14ac:dyDescent="0.45">
      <c r="D3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B4" sqref="B4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4" max="4" width="24.73046875" customWidth="1"/>
  </cols>
  <sheetData>
    <row r="1" spans="1:4" x14ac:dyDescent="0.45">
      <c r="A1" t="s">
        <v>24</v>
      </c>
    </row>
    <row r="2" spans="1:4" x14ac:dyDescent="0.45">
      <c r="A2" t="s">
        <v>25</v>
      </c>
    </row>
    <row r="3" spans="1:4" x14ac:dyDescent="0.45">
      <c r="A3" t="s">
        <v>2</v>
      </c>
      <c r="B3" t="s">
        <v>1</v>
      </c>
      <c r="C3" t="s">
        <v>0</v>
      </c>
      <c r="D3" t="s">
        <v>12</v>
      </c>
    </row>
    <row r="4" spans="1:4" x14ac:dyDescent="0.45">
      <c r="A4" t="s">
        <v>3</v>
      </c>
      <c r="B4" t="s">
        <v>39</v>
      </c>
      <c r="C4">
        <v>1</v>
      </c>
      <c r="D4">
        <v>500000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A2" sqref="A2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3" max="3" width="30.3984375" customWidth="1"/>
  </cols>
  <sheetData>
    <row r="1" spans="1:3" x14ac:dyDescent="0.45">
      <c r="A1" t="s">
        <v>24</v>
      </c>
    </row>
    <row r="2" spans="1:3" x14ac:dyDescent="0.45">
      <c r="A2" t="s">
        <v>45</v>
      </c>
    </row>
    <row r="3" spans="1:3" x14ac:dyDescent="0.45">
      <c r="A3" t="s">
        <v>2</v>
      </c>
      <c r="B3" t="s">
        <v>1</v>
      </c>
      <c r="C3" t="s">
        <v>13</v>
      </c>
    </row>
    <row r="4" spans="1:3" x14ac:dyDescent="0.45">
      <c r="A4" t="s">
        <v>3</v>
      </c>
      <c r="B4" t="s">
        <v>39</v>
      </c>
      <c r="C4">
        <v>20000000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tabSelected="1" workbookViewId="0">
      <selection activeCell="E10" sqref="E10"/>
    </sheetView>
  </sheetViews>
  <sheetFormatPr baseColWidth="10" defaultColWidth="9.1328125" defaultRowHeight="14.25" x14ac:dyDescent="0.45"/>
  <cols>
    <col min="1" max="1" width="12" bestFit="1" customWidth="1"/>
    <col min="2" max="2" width="19.1328125" bestFit="1" customWidth="1"/>
    <col min="3" max="3" width="27.19921875" customWidth="1"/>
  </cols>
  <sheetData>
    <row r="1" spans="1:3" x14ac:dyDescent="0.45">
      <c r="A1" t="s">
        <v>24</v>
      </c>
    </row>
    <row r="2" spans="1:3" x14ac:dyDescent="0.45">
      <c r="A2" t="s">
        <v>46</v>
      </c>
    </row>
    <row r="3" spans="1:3" x14ac:dyDescent="0.45">
      <c r="A3" s="3" t="s">
        <v>2</v>
      </c>
      <c r="B3" t="s">
        <v>1</v>
      </c>
      <c r="C3" t="s">
        <v>11</v>
      </c>
    </row>
    <row r="4" spans="1:3" x14ac:dyDescent="0.45">
      <c r="A4" t="s">
        <v>3</v>
      </c>
      <c r="B4" t="s">
        <v>39</v>
      </c>
      <c r="C4">
        <v>20000000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F35F-5FDE-42BE-A5D3-944405D758CD}">
  <dimension ref="A1:C19"/>
  <sheetViews>
    <sheetView workbookViewId="0">
      <selection activeCell="A12" sqref="A12:A19"/>
    </sheetView>
  </sheetViews>
  <sheetFormatPr baseColWidth="10" defaultRowHeight="14.25" x14ac:dyDescent="0.45"/>
  <cols>
    <col min="1" max="1" width="49.73046875" bestFit="1" customWidth="1"/>
    <col min="3" max="3" width="28.53125" bestFit="1" customWidth="1"/>
  </cols>
  <sheetData>
    <row r="1" spans="1:3" x14ac:dyDescent="0.45">
      <c r="A1" t="s">
        <v>41</v>
      </c>
    </row>
    <row r="2" spans="1:3" x14ac:dyDescent="0.45">
      <c r="A2" t="s">
        <v>29</v>
      </c>
    </row>
    <row r="3" spans="1:3" x14ac:dyDescent="0.45">
      <c r="A3" t="s">
        <v>1</v>
      </c>
      <c r="B3" t="s">
        <v>0</v>
      </c>
      <c r="C3" t="s">
        <v>20</v>
      </c>
    </row>
    <row r="4" spans="1:3" x14ac:dyDescent="0.45">
      <c r="A4" t="s">
        <v>39</v>
      </c>
      <c r="B4">
        <v>1</v>
      </c>
      <c r="C4">
        <v>0</v>
      </c>
    </row>
    <row r="5" spans="1:3" x14ac:dyDescent="0.45">
      <c r="A5" t="s">
        <v>39</v>
      </c>
      <c r="B5">
        <v>2</v>
      </c>
      <c r="C5">
        <v>0</v>
      </c>
    </row>
    <row r="6" spans="1:3" x14ac:dyDescent="0.45">
      <c r="A6" t="s">
        <v>39</v>
      </c>
      <c r="B6">
        <v>3</v>
      </c>
      <c r="C6">
        <v>0</v>
      </c>
    </row>
    <row r="7" spans="1:3" x14ac:dyDescent="0.45">
      <c r="A7" t="s">
        <v>39</v>
      </c>
      <c r="B7">
        <v>4</v>
      </c>
      <c r="C7">
        <v>0</v>
      </c>
    </row>
    <row r="8" spans="1:3" x14ac:dyDescent="0.45">
      <c r="A8" t="s">
        <v>39</v>
      </c>
      <c r="B8">
        <v>5</v>
      </c>
      <c r="C8">
        <v>0</v>
      </c>
    </row>
    <row r="9" spans="1:3" x14ac:dyDescent="0.45">
      <c r="A9" t="s">
        <v>39</v>
      </c>
      <c r="B9">
        <v>6</v>
      </c>
      <c r="C9">
        <v>0</v>
      </c>
    </row>
    <row r="10" spans="1:3" x14ac:dyDescent="0.45">
      <c r="A10" t="s">
        <v>39</v>
      </c>
      <c r="B10">
        <v>7</v>
      </c>
      <c r="C10">
        <v>0</v>
      </c>
    </row>
    <row r="11" spans="1:3" x14ac:dyDescent="0.45">
      <c r="A11" t="s">
        <v>39</v>
      </c>
      <c r="B11">
        <v>8</v>
      </c>
      <c r="C11">
        <v>0</v>
      </c>
    </row>
    <row r="12" spans="1:3" x14ac:dyDescent="0.45">
      <c r="A12" t="s">
        <v>43</v>
      </c>
      <c r="B12">
        <v>1</v>
      </c>
      <c r="C12">
        <v>0</v>
      </c>
    </row>
    <row r="13" spans="1:3" x14ac:dyDescent="0.45">
      <c r="A13" t="s">
        <v>43</v>
      </c>
      <c r="B13">
        <v>2</v>
      </c>
      <c r="C13">
        <v>0</v>
      </c>
    </row>
    <row r="14" spans="1:3" x14ac:dyDescent="0.45">
      <c r="A14" t="s">
        <v>43</v>
      </c>
      <c r="B14">
        <v>3</v>
      </c>
      <c r="C14">
        <v>0</v>
      </c>
    </row>
    <row r="15" spans="1:3" x14ac:dyDescent="0.45">
      <c r="A15" t="s">
        <v>43</v>
      </c>
      <c r="B15">
        <v>4</v>
      </c>
      <c r="C15">
        <v>0</v>
      </c>
    </row>
    <row r="16" spans="1:3" x14ac:dyDescent="0.45">
      <c r="A16" t="s">
        <v>43</v>
      </c>
      <c r="B16">
        <v>5</v>
      </c>
      <c r="C16">
        <v>0</v>
      </c>
    </row>
    <row r="17" spans="1:3" x14ac:dyDescent="0.45">
      <c r="A17" t="s">
        <v>43</v>
      </c>
      <c r="B17">
        <v>6</v>
      </c>
      <c r="C17">
        <v>0</v>
      </c>
    </row>
    <row r="18" spans="1:3" x14ac:dyDescent="0.45">
      <c r="A18" t="s">
        <v>43</v>
      </c>
      <c r="B18">
        <v>7</v>
      </c>
      <c r="C18">
        <v>0</v>
      </c>
    </row>
    <row r="19" spans="1:3" x14ac:dyDescent="0.45">
      <c r="A19" t="s">
        <v>43</v>
      </c>
      <c r="B19">
        <v>8</v>
      </c>
      <c r="C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3D3C-8638-49BD-9AAE-870293E4BFF2}">
  <dimension ref="A1:C19"/>
  <sheetViews>
    <sheetView workbookViewId="0">
      <selection activeCell="C12" sqref="C12:C19"/>
    </sheetView>
  </sheetViews>
  <sheetFormatPr baseColWidth="10" defaultRowHeight="14.25" x14ac:dyDescent="0.45"/>
  <cols>
    <col min="1" max="1" width="17" bestFit="1" customWidth="1"/>
    <col min="2" max="2" width="5.796875" bestFit="1" customWidth="1"/>
    <col min="3" max="3" width="28.19921875" bestFit="1" customWidth="1"/>
  </cols>
  <sheetData>
    <row r="1" spans="1:3" x14ac:dyDescent="0.45">
      <c r="A1" t="s">
        <v>41</v>
      </c>
    </row>
    <row r="2" spans="1:3" x14ac:dyDescent="0.45">
      <c r="A2" t="s">
        <v>30</v>
      </c>
    </row>
    <row r="3" spans="1:3" x14ac:dyDescent="0.45">
      <c r="A3" t="s">
        <v>1</v>
      </c>
      <c r="B3" t="s">
        <v>0</v>
      </c>
      <c r="C3" t="s">
        <v>22</v>
      </c>
    </row>
    <row r="4" spans="1:3" x14ac:dyDescent="0.45">
      <c r="A4" t="s">
        <v>39</v>
      </c>
      <c r="B4">
        <v>1</v>
      </c>
      <c r="C4">
        <v>3</v>
      </c>
    </row>
    <row r="5" spans="1:3" x14ac:dyDescent="0.45">
      <c r="A5" t="s">
        <v>39</v>
      </c>
      <c r="B5">
        <v>2</v>
      </c>
      <c r="C5">
        <v>3</v>
      </c>
    </row>
    <row r="6" spans="1:3" x14ac:dyDescent="0.45">
      <c r="A6" t="s">
        <v>39</v>
      </c>
      <c r="B6">
        <v>3</v>
      </c>
      <c r="C6">
        <v>3</v>
      </c>
    </row>
    <row r="7" spans="1:3" x14ac:dyDescent="0.45">
      <c r="A7" t="s">
        <v>39</v>
      </c>
      <c r="B7">
        <v>4</v>
      </c>
      <c r="C7">
        <v>3</v>
      </c>
    </row>
    <row r="8" spans="1:3" x14ac:dyDescent="0.45">
      <c r="A8" t="s">
        <v>39</v>
      </c>
      <c r="B8">
        <v>5</v>
      </c>
      <c r="C8">
        <v>3</v>
      </c>
    </row>
    <row r="9" spans="1:3" x14ac:dyDescent="0.45">
      <c r="A9" t="s">
        <v>39</v>
      </c>
      <c r="B9">
        <v>6</v>
      </c>
      <c r="C9">
        <v>3</v>
      </c>
    </row>
    <row r="10" spans="1:3" x14ac:dyDescent="0.45">
      <c r="A10" t="s">
        <v>39</v>
      </c>
      <c r="B10">
        <v>7</v>
      </c>
      <c r="C10">
        <v>3</v>
      </c>
    </row>
    <row r="11" spans="1:3" x14ac:dyDescent="0.45">
      <c r="A11" t="s">
        <v>39</v>
      </c>
      <c r="B11">
        <v>8</v>
      </c>
      <c r="C11">
        <v>3</v>
      </c>
    </row>
    <row r="12" spans="1:3" x14ac:dyDescent="0.45">
      <c r="A12" t="s">
        <v>43</v>
      </c>
      <c r="B12">
        <v>1</v>
      </c>
      <c r="C12">
        <v>410</v>
      </c>
    </row>
    <row r="13" spans="1:3" x14ac:dyDescent="0.45">
      <c r="A13" t="s">
        <v>43</v>
      </c>
      <c r="B13">
        <v>2</v>
      </c>
      <c r="C13">
        <v>410</v>
      </c>
    </row>
    <row r="14" spans="1:3" x14ac:dyDescent="0.45">
      <c r="A14" t="s">
        <v>43</v>
      </c>
      <c r="B14">
        <v>3</v>
      </c>
      <c r="C14">
        <v>410</v>
      </c>
    </row>
    <row r="15" spans="1:3" x14ac:dyDescent="0.45">
      <c r="A15" t="s">
        <v>43</v>
      </c>
      <c r="B15">
        <v>4</v>
      </c>
      <c r="C15">
        <v>410</v>
      </c>
    </row>
    <row r="16" spans="1:3" x14ac:dyDescent="0.45">
      <c r="A16" t="s">
        <v>43</v>
      </c>
      <c r="B16">
        <v>5</v>
      </c>
      <c r="C16">
        <v>410</v>
      </c>
    </row>
    <row r="17" spans="1:3" x14ac:dyDescent="0.45">
      <c r="A17" t="s">
        <v>43</v>
      </c>
      <c r="B17">
        <v>6</v>
      </c>
      <c r="C17">
        <v>410</v>
      </c>
    </row>
    <row r="18" spans="1:3" x14ac:dyDescent="0.45">
      <c r="A18" t="s">
        <v>43</v>
      </c>
      <c r="B18">
        <v>7</v>
      </c>
      <c r="C18">
        <v>410</v>
      </c>
    </row>
    <row r="19" spans="1:3" x14ac:dyDescent="0.45">
      <c r="A19" t="s">
        <v>43</v>
      </c>
      <c r="B19">
        <v>8</v>
      </c>
      <c r="C19">
        <v>410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5076-CBD6-455A-9054-0111DA6F4C56}">
  <dimension ref="A1:C19"/>
  <sheetViews>
    <sheetView workbookViewId="0">
      <selection activeCell="C17" sqref="C17"/>
    </sheetView>
  </sheetViews>
  <sheetFormatPr baseColWidth="10" defaultRowHeight="14.25" x14ac:dyDescent="0.45"/>
  <cols>
    <col min="1" max="1" width="22.1328125" customWidth="1"/>
    <col min="3" max="3" width="29.86328125" bestFit="1" customWidth="1"/>
  </cols>
  <sheetData>
    <row r="1" spans="1:3" x14ac:dyDescent="0.45">
      <c r="A1" t="s">
        <v>41</v>
      </c>
    </row>
    <row r="2" spans="1:3" x14ac:dyDescent="0.45">
      <c r="A2" t="s">
        <v>31</v>
      </c>
    </row>
    <row r="3" spans="1:3" x14ac:dyDescent="0.45">
      <c r="A3" t="s">
        <v>1</v>
      </c>
      <c r="B3" t="s">
        <v>0</v>
      </c>
      <c r="C3" t="s">
        <v>21</v>
      </c>
    </row>
    <row r="4" spans="1:3" x14ac:dyDescent="0.45">
      <c r="A4" t="s">
        <v>39</v>
      </c>
      <c r="B4">
        <v>1</v>
      </c>
      <c r="C4">
        <v>8.5999999999999993E-2</v>
      </c>
    </row>
    <row r="5" spans="1:3" x14ac:dyDescent="0.45">
      <c r="A5" t="s">
        <v>39</v>
      </c>
      <c r="B5">
        <v>2</v>
      </c>
      <c r="C5">
        <v>8.5999999999999993E-2</v>
      </c>
    </row>
    <row r="6" spans="1:3" x14ac:dyDescent="0.45">
      <c r="A6" t="s">
        <v>39</v>
      </c>
      <c r="B6">
        <v>3</v>
      </c>
      <c r="C6">
        <v>8.5999999999999993E-2</v>
      </c>
    </row>
    <row r="7" spans="1:3" x14ac:dyDescent="0.45">
      <c r="A7" t="s">
        <v>39</v>
      </c>
      <c r="B7">
        <v>4</v>
      </c>
      <c r="C7">
        <v>8.5999999999999993E-2</v>
      </c>
    </row>
    <row r="8" spans="1:3" x14ac:dyDescent="0.45">
      <c r="A8" t="s">
        <v>39</v>
      </c>
      <c r="B8">
        <v>5</v>
      </c>
      <c r="C8">
        <v>8.5999999999999993E-2</v>
      </c>
    </row>
    <row r="9" spans="1:3" x14ac:dyDescent="0.45">
      <c r="A9" t="s">
        <v>39</v>
      </c>
      <c r="B9">
        <v>6</v>
      </c>
      <c r="C9">
        <v>8.5999999999999993E-2</v>
      </c>
    </row>
    <row r="10" spans="1:3" x14ac:dyDescent="0.45">
      <c r="A10" t="s">
        <v>39</v>
      </c>
      <c r="B10">
        <v>7</v>
      </c>
      <c r="C10">
        <v>8.5999999999999993E-2</v>
      </c>
    </row>
    <row r="11" spans="1:3" x14ac:dyDescent="0.45">
      <c r="A11" t="s">
        <v>39</v>
      </c>
      <c r="B11">
        <v>8</v>
      </c>
      <c r="C11">
        <v>8.5999999999999993E-2</v>
      </c>
    </row>
    <row r="12" spans="1:3" x14ac:dyDescent="0.45">
      <c r="A12" t="s">
        <v>43</v>
      </c>
      <c r="B12">
        <v>1</v>
      </c>
      <c r="C12">
        <f>50/3</f>
        <v>16.666666666666668</v>
      </c>
    </row>
    <row r="13" spans="1:3" x14ac:dyDescent="0.45">
      <c r="A13" t="s">
        <v>43</v>
      </c>
      <c r="B13">
        <v>2</v>
      </c>
      <c r="C13">
        <f t="shared" ref="C13:C19" si="0">50/3</f>
        <v>16.666666666666668</v>
      </c>
    </row>
    <row r="14" spans="1:3" x14ac:dyDescent="0.45">
      <c r="A14" t="s">
        <v>43</v>
      </c>
      <c r="B14">
        <v>3</v>
      </c>
      <c r="C14">
        <f t="shared" si="0"/>
        <v>16.666666666666668</v>
      </c>
    </row>
    <row r="15" spans="1:3" x14ac:dyDescent="0.45">
      <c r="A15" t="s">
        <v>43</v>
      </c>
      <c r="B15">
        <v>4</v>
      </c>
      <c r="C15">
        <f t="shared" si="0"/>
        <v>16.666666666666668</v>
      </c>
    </row>
    <row r="16" spans="1:3" x14ac:dyDescent="0.45">
      <c r="A16" t="s">
        <v>43</v>
      </c>
      <c r="B16">
        <v>5</v>
      </c>
      <c r="C16">
        <f t="shared" si="0"/>
        <v>16.666666666666668</v>
      </c>
    </row>
    <row r="17" spans="1:3" x14ac:dyDescent="0.45">
      <c r="A17" t="s">
        <v>43</v>
      </c>
      <c r="B17">
        <v>6</v>
      </c>
      <c r="C17">
        <f t="shared" si="0"/>
        <v>16.666666666666668</v>
      </c>
    </row>
    <row r="18" spans="1:3" x14ac:dyDescent="0.45">
      <c r="A18" t="s">
        <v>43</v>
      </c>
      <c r="B18">
        <v>7</v>
      </c>
      <c r="C18">
        <f t="shared" si="0"/>
        <v>16.666666666666668</v>
      </c>
    </row>
    <row r="19" spans="1:3" x14ac:dyDescent="0.45">
      <c r="A19" t="s">
        <v>43</v>
      </c>
      <c r="B19">
        <v>8</v>
      </c>
      <c r="C19">
        <f t="shared" si="0"/>
        <v>16.666666666666668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683E-4EA4-4BCC-9DEA-664A594E8FC9}">
  <dimension ref="A1:B5"/>
  <sheetViews>
    <sheetView workbookViewId="0">
      <selection activeCell="B6" sqref="B6"/>
    </sheetView>
  </sheetViews>
  <sheetFormatPr baseColWidth="10" defaultRowHeight="14.25" x14ac:dyDescent="0.45"/>
  <cols>
    <col min="1" max="1" width="18.06640625" customWidth="1"/>
    <col min="2" max="2" width="13" bestFit="1" customWidth="1"/>
  </cols>
  <sheetData>
    <row r="1" spans="1:2" x14ac:dyDescent="0.45">
      <c r="A1" t="s">
        <v>41</v>
      </c>
    </row>
    <row r="2" spans="1:2" x14ac:dyDescent="0.45">
      <c r="A2" t="s">
        <v>38</v>
      </c>
    </row>
    <row r="3" spans="1:2" x14ac:dyDescent="0.45">
      <c r="A3" t="s">
        <v>1</v>
      </c>
      <c r="B3" t="s">
        <v>23</v>
      </c>
    </row>
    <row r="4" spans="1:2" x14ac:dyDescent="0.45">
      <c r="A4" t="s">
        <v>39</v>
      </c>
      <c r="B4">
        <v>40</v>
      </c>
    </row>
    <row r="5" spans="1:2" x14ac:dyDescent="0.45">
      <c r="A5" t="s">
        <v>43</v>
      </c>
      <c r="B5">
        <v>30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3C1F2-C2CC-4312-8E6C-5B8B7EDBE82E}">
  <dimension ref="A1:B5"/>
  <sheetViews>
    <sheetView workbookViewId="0">
      <selection activeCell="B5" sqref="B5"/>
    </sheetView>
  </sheetViews>
  <sheetFormatPr baseColWidth="10" defaultRowHeight="14.25" x14ac:dyDescent="0.45"/>
  <cols>
    <col min="1" max="1" width="18.9296875" customWidth="1"/>
  </cols>
  <sheetData>
    <row r="1" spans="1:2" x14ac:dyDescent="0.45">
      <c r="A1" t="s">
        <v>41</v>
      </c>
    </row>
    <row r="2" spans="1:2" x14ac:dyDescent="0.45">
      <c r="A2" t="s">
        <v>40</v>
      </c>
    </row>
    <row r="3" spans="1:2" ht="28.5" x14ac:dyDescent="0.45">
      <c r="A3" s="2" t="s">
        <v>15</v>
      </c>
      <c r="B3" s="2" t="s">
        <v>42</v>
      </c>
    </row>
    <row r="4" spans="1:2" x14ac:dyDescent="0.45">
      <c r="A4" t="s">
        <v>39</v>
      </c>
      <c r="B4">
        <f>2.9/175</f>
        <v>1.657142857142857E-2</v>
      </c>
    </row>
    <row r="5" spans="1:2" x14ac:dyDescent="0.45">
      <c r="A5" t="s">
        <v>43</v>
      </c>
      <c r="B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5DFB-2228-4BDA-88CA-59E09BD9FC6F}">
  <dimension ref="A1:B5"/>
  <sheetViews>
    <sheetView workbookViewId="0">
      <selection activeCell="B6" sqref="B6"/>
    </sheetView>
  </sheetViews>
  <sheetFormatPr baseColWidth="10" defaultRowHeight="14.25" x14ac:dyDescent="0.45"/>
  <cols>
    <col min="1" max="1" width="19.1328125" bestFit="1" customWidth="1"/>
    <col min="2" max="2" width="30.73046875" customWidth="1"/>
  </cols>
  <sheetData>
    <row r="1" spans="1:2" x14ac:dyDescent="0.45">
      <c r="A1" t="s">
        <v>33</v>
      </c>
    </row>
    <row r="2" spans="1:2" x14ac:dyDescent="0.45">
      <c r="A2" t="s">
        <v>34</v>
      </c>
    </row>
    <row r="3" spans="1:2" ht="42.75" x14ac:dyDescent="0.45">
      <c r="A3" s="2" t="s">
        <v>15</v>
      </c>
      <c r="B3" s="2" t="s">
        <v>14</v>
      </c>
    </row>
    <row r="4" spans="1:2" x14ac:dyDescent="0.45">
      <c r="A4" t="s">
        <v>39</v>
      </c>
      <c r="B4">
        <v>0</v>
      </c>
    </row>
    <row r="5" spans="1:2" x14ac:dyDescent="0.45">
      <c r="A5" t="s">
        <v>43</v>
      </c>
      <c r="B5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C033-855C-47E5-A3C1-0A46D4F1659B}">
  <dimension ref="A1:B5"/>
  <sheetViews>
    <sheetView workbookViewId="0">
      <selection activeCell="C5" sqref="C5"/>
    </sheetView>
  </sheetViews>
  <sheetFormatPr baseColWidth="10" defaultRowHeight="14.25" x14ac:dyDescent="0.45"/>
  <cols>
    <col min="1" max="1" width="17" bestFit="1" customWidth="1"/>
    <col min="2" max="2" width="15.1328125" bestFit="1" customWidth="1"/>
  </cols>
  <sheetData>
    <row r="1" spans="1:2" x14ac:dyDescent="0.45">
      <c r="A1" t="s">
        <v>41</v>
      </c>
    </row>
    <row r="2" spans="1:2" x14ac:dyDescent="0.45">
      <c r="A2" t="s">
        <v>35</v>
      </c>
    </row>
    <row r="3" spans="1:2" x14ac:dyDescent="0.45">
      <c r="A3" s="2" t="s">
        <v>15</v>
      </c>
      <c r="B3" s="2" t="s">
        <v>17</v>
      </c>
    </row>
    <row r="4" spans="1:2" x14ac:dyDescent="0.45">
      <c r="A4" t="s">
        <v>39</v>
      </c>
      <c r="B4">
        <v>1</v>
      </c>
    </row>
    <row r="5" spans="1:2" x14ac:dyDescent="0.45">
      <c r="A5" t="s">
        <v>43</v>
      </c>
      <c r="B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F8F69-B12D-4A97-B881-930BE1F58A62}">
  <dimension ref="A1:B5"/>
  <sheetViews>
    <sheetView workbookViewId="0">
      <selection activeCell="B5" sqref="B5"/>
    </sheetView>
  </sheetViews>
  <sheetFormatPr baseColWidth="10" defaultRowHeight="14.25" x14ac:dyDescent="0.45"/>
  <cols>
    <col min="1" max="1" width="17" bestFit="1" customWidth="1"/>
    <col min="2" max="2" width="10.19921875" bestFit="1" customWidth="1"/>
  </cols>
  <sheetData>
    <row r="1" spans="1:2" x14ac:dyDescent="0.45">
      <c r="A1" t="s">
        <v>41</v>
      </c>
    </row>
    <row r="2" spans="1:2" x14ac:dyDescent="0.45">
      <c r="A2" t="s">
        <v>36</v>
      </c>
    </row>
    <row r="3" spans="1:2" ht="28.5" x14ac:dyDescent="0.45">
      <c r="A3" s="2" t="s">
        <v>15</v>
      </c>
      <c r="B3" s="2" t="s">
        <v>18</v>
      </c>
    </row>
    <row r="4" spans="1:2" x14ac:dyDescent="0.45">
      <c r="A4" t="s">
        <v>39</v>
      </c>
      <c r="B4">
        <v>1</v>
      </c>
    </row>
    <row r="5" spans="1:2" x14ac:dyDescent="0.45">
      <c r="A5" t="s">
        <v>43</v>
      </c>
      <c r="B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16</vt:i4>
      </vt:variant>
      <vt:variant>
        <vt:lpstr>Navngitte områder</vt:lpstr>
      </vt:variant>
      <vt:variant>
        <vt:i4>1</vt:i4>
      </vt:variant>
    </vt:vector>
  </HeadingPairs>
  <TitlesOfParts>
    <vt:vector size="17" baseType="lpstr">
      <vt:lpstr>PowerCapitalCost</vt:lpstr>
      <vt:lpstr>PowerFixedOMCost</vt:lpstr>
      <vt:lpstr>EnergyCapitalCost</vt:lpstr>
      <vt:lpstr>EnergyFixedOMCost</vt:lpstr>
      <vt:lpstr>Lifetime</vt:lpstr>
      <vt:lpstr>StoragePowToEnergy</vt:lpstr>
      <vt:lpstr>StorageInitialEnergyLevel</vt:lpstr>
      <vt:lpstr>StorageChargeEff</vt:lpstr>
      <vt:lpstr>StorageDischargeEff</vt:lpstr>
      <vt:lpstr>StorageBleedEfficiency</vt:lpstr>
      <vt:lpstr>InitialPowerCapacity</vt:lpstr>
      <vt:lpstr>EnergyInitialCapacity</vt:lpstr>
      <vt:lpstr>PowerMaxBuiltCapacity</vt:lpstr>
      <vt:lpstr>EnergyMaxBuiltCapacity</vt:lpstr>
      <vt:lpstr>PowerMaxInstalledCapacity</vt:lpstr>
      <vt:lpstr>EnergyMaxInstalledCapacity</vt:lpstr>
      <vt:lpstr>stor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 Turgut</dc:creator>
  <cp:lastModifiedBy>Stian Backe</cp:lastModifiedBy>
  <dcterms:created xsi:type="dcterms:W3CDTF">2018-02-19T14:22:41Z</dcterms:created>
  <dcterms:modified xsi:type="dcterms:W3CDTF">2020-02-28T13:49:59Z</dcterms:modified>
</cp:coreProperties>
</file>