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102" documentId="13_ncr:11_{0D6BA1B1-C301-4DF2-A343-49092F37CE2E}" xr6:coauthVersionLast="47" xr6:coauthVersionMax="47" xr10:uidLastSave="{0A8D28D6-14AA-40A5-9FB9-1F46D0D84B4B}"/>
  <bookViews>
    <workbookView xWindow="13770" yWindow="-18120" windowWidth="29040" windowHeight="17640" xr2:uid="{00000000-000D-0000-FFFF-FFFF00000000}"/>
  </bookViews>
  <sheets>
    <sheet name="ProjectSchedule_end" sheetId="13" r:id="rId1"/>
    <sheet name="ProjectSchedule" sheetId="11" r:id="rId2"/>
    <sheet name="About" sheetId="12" r:id="rId3"/>
  </sheets>
  <definedNames>
    <definedName name="Display_Week" localSheetId="0">ProjectSchedule_end!$E$4</definedName>
    <definedName name="Display_Week">ProjectSchedule!$E$4</definedName>
    <definedName name="_xlnm.Print_Titles" localSheetId="1">ProjectSchedule!$4:$6</definedName>
    <definedName name="_xlnm.Print_Titles" localSheetId="0">ProjectSchedule_end!$4:$6</definedName>
    <definedName name="Project_End" localSheetId="1">ProjectSchedule!$F$31</definedName>
    <definedName name="Project_End" localSheetId="0">ProjectSchedule_end!$F$31</definedName>
    <definedName name="Project_Start" localSheetId="0">ProjectSchedule_end!$E$3</definedName>
    <definedName name="Project_Start">ProjectSchedule!$E$3</definedName>
    <definedName name="task_end" localSheetId="1">ProjectSchedule!$F1</definedName>
    <definedName name="task_end" localSheetId="0">ProjectSchedule_end!$F1</definedName>
    <definedName name="task_progress" localSheetId="1">ProjectSchedule!$D1</definedName>
    <definedName name="task_progress" localSheetId="0">ProjectSchedule_end!$D1</definedName>
    <definedName name="task_start" localSheetId="1">ProjectSchedule!$E1</definedName>
    <definedName name="task_start" localSheetId="0">ProjectSchedule_end!$E1</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3" l="1"/>
  <c r="H32" i="13"/>
  <c r="H31" i="13"/>
  <c r="E31" i="13"/>
  <c r="F30" i="13"/>
  <c r="E30" i="13" s="1"/>
  <c r="H30" i="13" s="1"/>
  <c r="F29" i="13"/>
  <c r="H29" i="13" s="1"/>
  <c r="H28" i="13"/>
  <c r="F28" i="13"/>
  <c r="F27" i="13"/>
  <c r="H27" i="13" s="1"/>
  <c r="H26" i="13"/>
  <c r="H25" i="13"/>
  <c r="F24" i="13"/>
  <c r="H24" i="13" s="1"/>
  <c r="H23" i="13"/>
  <c r="H22" i="13"/>
  <c r="H21" i="13"/>
  <c r="H20" i="13"/>
  <c r="H14" i="13"/>
  <c r="E11" i="13"/>
  <c r="E9" i="13"/>
  <c r="F9" i="13" s="1"/>
  <c r="E10" i="13" s="1"/>
  <c r="H8" i="13"/>
  <c r="H7" i="13"/>
  <c r="I5" i="13"/>
  <c r="I6" i="13" s="1"/>
  <c r="F24" i="11"/>
  <c r="F29" i="11"/>
  <c r="E11" i="11"/>
  <c r="F11" i="11" s="1"/>
  <c r="H9" i="13" l="1"/>
  <c r="F11" i="13"/>
  <c r="H11" i="13" s="1"/>
  <c r="H10" i="13"/>
  <c r="F10" i="13"/>
  <c r="E12" i="13" s="1"/>
  <c r="I4" i="13"/>
  <c r="J5" i="13"/>
  <c r="F28" i="11"/>
  <c r="F27" i="11"/>
  <c r="E31" i="11"/>
  <c r="F30" i="11" s="1"/>
  <c r="E30" i="11" s="1"/>
  <c r="H7" i="11"/>
  <c r="J6" i="13" l="1"/>
  <c r="K5" i="13"/>
  <c r="H12" i="13"/>
  <c r="E13" i="13"/>
  <c r="F12" i="13"/>
  <c r="E9" i="11"/>
  <c r="F9" i="11" s="1"/>
  <c r="E10" i="11" s="1"/>
  <c r="F10" i="11" s="1"/>
  <c r="E12" i="11" s="1"/>
  <c r="K6" i="13" l="1"/>
  <c r="L5" i="13"/>
  <c r="F12" i="11"/>
  <c r="E13" i="11"/>
  <c r="F13" i="13"/>
  <c r="E15" i="13" s="1"/>
  <c r="H13" i="13"/>
  <c r="H22" i="11"/>
  <c r="I5" i="11"/>
  <c r="H33" i="11"/>
  <c r="H32" i="11"/>
  <c r="H31" i="11"/>
  <c r="H29" i="11"/>
  <c r="H28" i="11"/>
  <c r="H26" i="11"/>
  <c r="H20" i="11"/>
  <c r="H14" i="11"/>
  <c r="H8" i="11"/>
  <c r="F15" i="13" l="1"/>
  <c r="H15" i="13" s="1"/>
  <c r="E16" i="13"/>
  <c r="L6" i="13"/>
  <c r="M5" i="13"/>
  <c r="H21" i="11"/>
  <c r="H9" i="11"/>
  <c r="I6" i="11"/>
  <c r="M6" i="13" l="1"/>
  <c r="N5" i="13"/>
  <c r="H16" i="13"/>
  <c r="F16" i="13"/>
  <c r="E17" i="13" s="1"/>
  <c r="H25" i="11"/>
  <c r="H27" i="11"/>
  <c r="H10" i="11"/>
  <c r="H23" i="11"/>
  <c r="J5" i="11"/>
  <c r="K5" i="11" s="1"/>
  <c r="L5" i="11" s="1"/>
  <c r="M5" i="11" s="1"/>
  <c r="N5" i="11" s="1"/>
  <c r="O5" i="11" s="1"/>
  <c r="P5" i="11" s="1"/>
  <c r="I4" i="11"/>
  <c r="N6" i="13" l="1"/>
  <c r="O5" i="13"/>
  <c r="H17" i="13"/>
  <c r="F17" i="13"/>
  <c r="E18" i="13" s="1"/>
  <c r="H12" i="11"/>
  <c r="H24" i="11"/>
  <c r="H11" i="11"/>
  <c r="P4" i="11"/>
  <c r="Q5" i="11"/>
  <c r="R5" i="11" s="1"/>
  <c r="S5" i="11" s="1"/>
  <c r="T5" i="11" s="1"/>
  <c r="U5" i="11" s="1"/>
  <c r="V5" i="11" s="1"/>
  <c r="W5" i="11" s="1"/>
  <c r="J6" i="11"/>
  <c r="O6" i="13" l="1"/>
  <c r="P5" i="13"/>
  <c r="H18" i="13"/>
  <c r="F18" i="13"/>
  <c r="E19" i="13" s="1"/>
  <c r="F13" i="11"/>
  <c r="E15" i="11" s="1"/>
  <c r="W4" i="11"/>
  <c r="X5" i="11"/>
  <c r="Y5" i="11" s="1"/>
  <c r="Z5" i="11" s="1"/>
  <c r="AA5" i="11" s="1"/>
  <c r="AB5" i="11" s="1"/>
  <c r="AC5" i="11" s="1"/>
  <c r="AD5" i="11" s="1"/>
  <c r="K6" i="11"/>
  <c r="F19" i="13" l="1"/>
  <c r="H19" i="13"/>
  <c r="P6" i="13"/>
  <c r="Q5" i="13"/>
  <c r="P4" i="13"/>
  <c r="H13" i="11"/>
  <c r="F15" i="11"/>
  <c r="H15" i="11" s="1"/>
  <c r="E16" i="11"/>
  <c r="F16" i="11" s="1"/>
  <c r="AE5" i="11"/>
  <c r="AF5" i="11" s="1"/>
  <c r="AG5" i="11" s="1"/>
  <c r="AH5" i="11" s="1"/>
  <c r="AI5" i="11" s="1"/>
  <c r="AJ5" i="11" s="1"/>
  <c r="AD4" i="11"/>
  <c r="L6" i="11"/>
  <c r="Q6" i="13" l="1"/>
  <c r="R5" i="13"/>
  <c r="E17" i="11"/>
  <c r="F17" i="11" s="1"/>
  <c r="E18" i="11" s="1"/>
  <c r="AK5" i="11"/>
  <c r="AL5" i="11" s="1"/>
  <c r="AM5" i="11" s="1"/>
  <c r="AN5" i="11" s="1"/>
  <c r="AO5" i="11" s="1"/>
  <c r="AP5" i="11" s="1"/>
  <c r="AQ5" i="11" s="1"/>
  <c r="M6" i="11"/>
  <c r="F18" i="11" l="1"/>
  <c r="E19" i="11" s="1"/>
  <c r="S5" i="13"/>
  <c r="R6" i="13"/>
  <c r="H17" i="11"/>
  <c r="H16" i="11"/>
  <c r="AR5" i="11"/>
  <c r="AS5" i="11" s="1"/>
  <c r="AK4" i="11"/>
  <c r="N6" i="11"/>
  <c r="F19" i="11" l="1"/>
  <c r="H19" i="11"/>
  <c r="T5" i="13"/>
  <c r="S6" i="13"/>
  <c r="H18" i="11"/>
  <c r="AT5" i="11"/>
  <c r="AS6" i="11"/>
  <c r="AR4" i="11"/>
  <c r="O6" i="11"/>
  <c r="T6" i="13" l="1"/>
  <c r="U5" i="13"/>
  <c r="AU5" i="11"/>
  <c r="AT6" i="11"/>
  <c r="U6" i="13" l="1"/>
  <c r="V5" i="13"/>
  <c r="AV5" i="11"/>
  <c r="AU6" i="11"/>
  <c r="P6" i="11"/>
  <c r="Q6" i="11"/>
  <c r="V6" i="13" l="1"/>
  <c r="W5" i="13"/>
  <c r="AW5" i="11"/>
  <c r="AV6" i="11"/>
  <c r="R6" i="11"/>
  <c r="W6" i="13" l="1"/>
  <c r="W4" i="13"/>
  <c r="X5" i="13"/>
  <c r="AX5" i="11"/>
  <c r="AY5" i="11" s="1"/>
  <c r="AW6" i="11"/>
  <c r="S6" i="11"/>
  <c r="X6" i="13" l="1"/>
  <c r="Y5" i="13"/>
  <c r="AY6" i="11"/>
  <c r="AZ5" i="11"/>
  <c r="AY4" i="11"/>
  <c r="AX6" i="11"/>
  <c r="T6" i="11"/>
  <c r="Y6" i="13" l="1"/>
  <c r="Z5" i="13"/>
  <c r="BA5" i="11"/>
  <c r="AZ6" i="11"/>
  <c r="U6" i="11"/>
  <c r="AA5" i="13" l="1"/>
  <c r="Z6" i="13"/>
  <c r="BA6" i="11"/>
  <c r="BB5" i="11"/>
  <c r="V6" i="11"/>
  <c r="AB5" i="13" l="1"/>
  <c r="AA6" i="13"/>
  <c r="BB6" i="11"/>
  <c r="BC5" i="11"/>
  <c r="W6" i="11"/>
  <c r="AB6" i="13" l="1"/>
  <c r="AC5" i="13"/>
  <c r="BC6" i="11"/>
  <c r="BD5" i="11"/>
  <c r="BE5" i="11" s="1"/>
  <c r="X6" i="11"/>
  <c r="AC6" i="13" l="1"/>
  <c r="AD5" i="13"/>
  <c r="BF5" i="11"/>
  <c r="BG5" i="11" s="1"/>
  <c r="BE6" i="11"/>
  <c r="BD6" i="11"/>
  <c r="Y6" i="11"/>
  <c r="AD4" i="13" l="1"/>
  <c r="AE5" i="13"/>
  <c r="AD6" i="13"/>
  <c r="BF6" i="11"/>
  <c r="BF4" i="11"/>
  <c r="BG6" i="11"/>
  <c r="BH5" i="11"/>
  <c r="Z6" i="11"/>
  <c r="AE6" i="13" l="1"/>
  <c r="AF5" i="13"/>
  <c r="BH6" i="11"/>
  <c r="BI5" i="11"/>
  <c r="AA6" i="11"/>
  <c r="AF6" i="13" l="1"/>
  <c r="AG5" i="13"/>
  <c r="BI6" i="11"/>
  <c r="BJ5" i="11"/>
  <c r="AB6" i="11"/>
  <c r="AG6" i="13" l="1"/>
  <c r="AH5" i="13"/>
  <c r="BJ6" i="11"/>
  <c r="BK5" i="11"/>
  <c r="AC6" i="11"/>
  <c r="AI5" i="13" l="1"/>
  <c r="AH6" i="13"/>
  <c r="BK6" i="11"/>
  <c r="BL5" i="11"/>
  <c r="AD6" i="11"/>
  <c r="AJ5" i="13" l="1"/>
  <c r="AI6" i="13"/>
  <c r="BL6" i="11"/>
  <c r="BM5" i="11"/>
  <c r="AE6" i="11"/>
  <c r="AJ6" i="13" l="1"/>
  <c r="AK5" i="13"/>
  <c r="BN5" i="11"/>
  <c r="BM6" i="11"/>
  <c r="BM4" i="11"/>
  <c r="AF6" i="11"/>
  <c r="AK6" i="13" l="1"/>
  <c r="AL5" i="13"/>
  <c r="AK4" i="13"/>
  <c r="BO5" i="11"/>
  <c r="BN6" i="11"/>
  <c r="AG6" i="11"/>
  <c r="AM5" i="13" l="1"/>
  <c r="AL6" i="13"/>
  <c r="BP5" i="11"/>
  <c r="BO6" i="11"/>
  <c r="AH6" i="11"/>
  <c r="AM6" i="13" l="1"/>
  <c r="AN5" i="13"/>
  <c r="BP6" i="11"/>
  <c r="BQ5" i="11"/>
  <c r="AI6" i="11"/>
  <c r="AN6" i="13" l="1"/>
  <c r="AO5" i="13"/>
  <c r="BQ6" i="11"/>
  <c r="BR5" i="11"/>
  <c r="AJ6" i="11"/>
  <c r="AO6" i="13" l="1"/>
  <c r="AP5" i="13"/>
  <c r="BR6" i="11"/>
  <c r="BS5" i="11"/>
  <c r="AK6" i="11"/>
  <c r="AP6" i="13" l="1"/>
  <c r="AQ5" i="13"/>
  <c r="BS6" i="11"/>
  <c r="BT5" i="11"/>
  <c r="AL6" i="11"/>
  <c r="AQ6" i="13" l="1"/>
  <c r="AR5" i="13"/>
  <c r="BU5" i="11"/>
  <c r="BT6" i="11"/>
  <c r="BT4" i="11"/>
  <c r="AM6" i="11"/>
  <c r="AR6" i="13" l="1"/>
  <c r="AS5" i="13"/>
  <c r="AR4" i="13"/>
  <c r="BV5" i="11"/>
  <c r="BU6" i="11"/>
  <c r="AN6" i="11"/>
  <c r="AS6" i="13" l="1"/>
  <c r="AT5" i="13"/>
  <c r="BW5" i="11"/>
  <c r="BV6" i="11"/>
  <c r="AO6" i="11"/>
  <c r="AU5" i="13" l="1"/>
  <c r="AT6" i="13"/>
  <c r="BX5" i="11"/>
  <c r="BW6" i="11"/>
  <c r="AP6" i="11"/>
  <c r="AU6" i="13" l="1"/>
  <c r="AV5" i="13"/>
  <c r="BX6" i="11"/>
  <c r="BY5" i="11"/>
  <c r="AQ6" i="11"/>
  <c r="AV6" i="13" l="1"/>
  <c r="AW5" i="13"/>
  <c r="BY6" i="11"/>
  <c r="BZ5" i="11"/>
  <c r="AR6" i="11"/>
  <c r="AW6" i="13" l="1"/>
  <c r="AX5" i="13"/>
  <c r="BZ6" i="11"/>
  <c r="CA5" i="11"/>
  <c r="AY5" i="13" l="1"/>
  <c r="AX6" i="13"/>
  <c r="CB5" i="11"/>
  <c r="CA6" i="11"/>
  <c r="CA4" i="11"/>
  <c r="AZ5" i="13" l="1"/>
  <c r="AY6" i="13"/>
  <c r="AY4" i="13"/>
  <c r="CC5" i="11"/>
  <c r="CB6" i="11"/>
  <c r="AZ6" i="13" l="1"/>
  <c r="BA5" i="13"/>
  <c r="CD5" i="11"/>
  <c r="CC6" i="11"/>
  <c r="BA6" i="13" l="1"/>
  <c r="BB5" i="13"/>
  <c r="CD6" i="11"/>
  <c r="CE5" i="11"/>
  <c r="BB6" i="13" l="1"/>
  <c r="BC5" i="13"/>
  <c r="CE6" i="11"/>
  <c r="CF5" i="11"/>
  <c r="BC6" i="13" l="1"/>
  <c r="BD5" i="13"/>
  <c r="CF6" i="11"/>
  <c r="CG5" i="11"/>
  <c r="BD6" i="13" l="1"/>
  <c r="BE5" i="13"/>
  <c r="CG6" i="11"/>
  <c r="CH5" i="11"/>
  <c r="BE6" i="13" l="1"/>
  <c r="BF5" i="13"/>
  <c r="CI5" i="11"/>
  <c r="CH6" i="11"/>
  <c r="CH4" i="11"/>
  <c r="BF4" i="13" l="1"/>
  <c r="BF6" i="13"/>
  <c r="BG5" i="13"/>
  <c r="CJ5" i="11"/>
  <c r="CI6" i="11"/>
  <c r="BG6" i="13" l="1"/>
  <c r="BH5" i="13"/>
  <c r="CJ6" i="11"/>
  <c r="CK5" i="11"/>
  <c r="BH6" i="13" l="1"/>
  <c r="BI5" i="13"/>
  <c r="CK6" i="11"/>
  <c r="CL5" i="11"/>
  <c r="BI6" i="13" l="1"/>
  <c r="BJ5" i="13"/>
  <c r="CM5" i="11"/>
  <c r="CL6" i="11"/>
  <c r="BJ6" i="13" l="1"/>
  <c r="BK5" i="13"/>
  <c r="CM6" i="11"/>
  <c r="CN5" i="11"/>
  <c r="BK6" i="13" l="1"/>
  <c r="BL5" i="13"/>
  <c r="CN6" i="11"/>
  <c r="CO5" i="11"/>
  <c r="BL6" i="13" l="1"/>
  <c r="BM5" i="13"/>
  <c r="CO6" i="11"/>
  <c r="CO4" i="11"/>
  <c r="CP5" i="11"/>
  <c r="BM6" i="13" l="1"/>
  <c r="BN5" i="13"/>
  <c r="BM4" i="13"/>
  <c r="CQ5" i="11"/>
  <c r="CP6" i="11"/>
  <c r="BN6" i="13" l="1"/>
  <c r="BO5" i="13"/>
  <c r="CR5" i="11"/>
  <c r="CQ6" i="11"/>
  <c r="BP5" i="13" l="1"/>
  <c r="BO6" i="13"/>
  <c r="CS5" i="11"/>
  <c r="CR6" i="11"/>
  <c r="BP6" i="13" l="1"/>
  <c r="BQ5" i="13"/>
  <c r="CT5" i="11"/>
  <c r="CS6" i="11"/>
  <c r="BQ6" i="13" l="1"/>
  <c r="BR5" i="13"/>
  <c r="CT6" i="11"/>
  <c r="CU5" i="11"/>
  <c r="BR6" i="13" l="1"/>
  <c r="BS5" i="13"/>
  <c r="CU6" i="11"/>
  <c r="CV5" i="11"/>
  <c r="BS6" i="13" l="1"/>
  <c r="BT5" i="13"/>
  <c r="CV4" i="11"/>
  <c r="CW5" i="11"/>
  <c r="CV6" i="11"/>
  <c r="BT6" i="13" l="1"/>
  <c r="BU5" i="13"/>
  <c r="BT4" i="13"/>
  <c r="CX5" i="11"/>
  <c r="CW6" i="11"/>
  <c r="BU6" i="13" l="1"/>
  <c r="BV5" i="13"/>
  <c r="CY5" i="11"/>
  <c r="CX6" i="11"/>
  <c r="BV6" i="13" l="1"/>
  <c r="BW5" i="13"/>
  <c r="CZ5" i="11"/>
  <c r="CY6" i="11"/>
  <c r="BW6" i="13" l="1"/>
  <c r="BX5" i="13"/>
  <c r="CZ6" i="11"/>
  <c r="DA5" i="11"/>
  <c r="BX6" i="13" l="1"/>
  <c r="BY5" i="13"/>
  <c r="DA6" i="11"/>
  <c r="DB5" i="11"/>
  <c r="BY6" i="13" l="1"/>
  <c r="BZ5" i="13"/>
  <c r="DB6" i="11"/>
  <c r="DC5" i="11"/>
  <c r="BZ6" i="13" l="1"/>
  <c r="CA5" i="13"/>
  <c r="DD5" i="11"/>
  <c r="DC6" i="11"/>
  <c r="DC4" i="11"/>
  <c r="CA6" i="13" l="1"/>
  <c r="CB5" i="13"/>
  <c r="CA4" i="13"/>
  <c r="DE5" i="11"/>
  <c r="DD6" i="11"/>
  <c r="CB6" i="13" l="1"/>
  <c r="CC5" i="13"/>
  <c r="DF5" i="11"/>
  <c r="DE6" i="11"/>
  <c r="CC6" i="13" l="1"/>
  <c r="CD5" i="13"/>
  <c r="DF6" i="11"/>
  <c r="DG5" i="11"/>
  <c r="CE5" i="13" l="1"/>
  <c r="CD6" i="13"/>
  <c r="DG6" i="11"/>
  <c r="DH5" i="11"/>
  <c r="CF5" i="13" l="1"/>
  <c r="CE6" i="13"/>
  <c r="DI5" i="11"/>
  <c r="DH6" i="11"/>
  <c r="CF6" i="13" l="1"/>
  <c r="CG5" i="13"/>
  <c r="DI6" i="11"/>
  <c r="DJ5" i="11"/>
  <c r="CG6" i="13" l="1"/>
  <c r="CH5" i="13"/>
  <c r="DK5" i="11"/>
  <c r="DJ4" i="11"/>
  <c r="DJ6" i="11"/>
  <c r="CH4" i="13" l="1"/>
  <c r="CH6" i="13"/>
  <c r="CI5" i="13"/>
  <c r="DL5" i="11"/>
  <c r="DK6" i="11"/>
  <c r="CI6" i="13" l="1"/>
  <c r="CJ5" i="13"/>
  <c r="DM5" i="11"/>
  <c r="DL6" i="11"/>
  <c r="CJ6" i="13" l="1"/>
  <c r="CK5" i="13"/>
  <c r="DN5" i="11"/>
  <c r="DM6" i="11"/>
  <c r="CK6" i="13" l="1"/>
  <c r="CL5" i="13"/>
  <c r="DN6" i="11"/>
  <c r="DO5" i="11"/>
  <c r="CM5" i="13" l="1"/>
  <c r="CL6" i="13"/>
  <c r="DO6" i="11"/>
  <c r="DP5" i="11"/>
  <c r="CN5" i="13" l="1"/>
  <c r="CM6" i="13"/>
  <c r="DP6" i="11"/>
  <c r="DQ5" i="11"/>
  <c r="CN6" i="13" l="1"/>
  <c r="CO5" i="13"/>
  <c r="DR5" i="11"/>
  <c r="DQ6" i="11"/>
  <c r="DQ4" i="11"/>
  <c r="CO6" i="13" l="1"/>
  <c r="CP5" i="13"/>
  <c r="CO4" i="13"/>
  <c r="DS5" i="11"/>
  <c r="DR6" i="11"/>
  <c r="CQ5" i="13" l="1"/>
  <c r="CP6" i="13"/>
  <c r="DS6" i="11"/>
  <c r="DT5" i="11"/>
  <c r="CQ6" i="13" l="1"/>
  <c r="CR5" i="13"/>
  <c r="DT6" i="11"/>
  <c r="DU5" i="11"/>
  <c r="CR6" i="13" l="1"/>
  <c r="CS5" i="13"/>
  <c r="DU6" i="11"/>
  <c r="DV5" i="11"/>
  <c r="CS6" i="13" l="1"/>
  <c r="CT5" i="13"/>
  <c r="DW5" i="11"/>
  <c r="DV6" i="11"/>
  <c r="CU5" i="13" l="1"/>
  <c r="CT6" i="13"/>
  <c r="DW6" i="11"/>
  <c r="DX5" i="11"/>
  <c r="CV5" i="13" l="1"/>
  <c r="CU6" i="13"/>
  <c r="DY5" i="11"/>
  <c r="DX4" i="11"/>
  <c r="DX6" i="11"/>
  <c r="CV6" i="13" l="1"/>
  <c r="CW5" i="13"/>
  <c r="CV4" i="13"/>
  <c r="DZ5" i="11"/>
  <c r="DY6" i="11"/>
  <c r="CW6" i="13" l="1"/>
  <c r="CX5" i="13"/>
  <c r="EA5" i="11"/>
  <c r="DZ6" i="11"/>
  <c r="CX6" i="13" l="1"/>
  <c r="CY5" i="13"/>
  <c r="EA6" i="11"/>
  <c r="EB5" i="11"/>
  <c r="CY6" i="13" l="1"/>
  <c r="CZ5" i="13"/>
  <c r="EB6" i="11"/>
  <c r="EC5" i="11"/>
  <c r="CZ6" i="13" l="1"/>
  <c r="DA5" i="13"/>
  <c r="EC6" i="11"/>
  <c r="ED5" i="11"/>
  <c r="DA6" i="13" l="1"/>
  <c r="DB5" i="13"/>
  <c r="ED6" i="11"/>
  <c r="EE5" i="11"/>
  <c r="DB6" i="13" l="1"/>
  <c r="DC5" i="13"/>
  <c r="EF5" i="11"/>
  <c r="EE6" i="11"/>
  <c r="EE4" i="11"/>
  <c r="DC6" i="13" l="1"/>
  <c r="DC4" i="13"/>
  <c r="DD5" i="13"/>
  <c r="EG5" i="11"/>
  <c r="EF6" i="11"/>
  <c r="DD6" i="13" l="1"/>
  <c r="DE5" i="13"/>
  <c r="EH5" i="11"/>
  <c r="EG6" i="11"/>
  <c r="DE6" i="13" l="1"/>
  <c r="DF5" i="13"/>
  <c r="EI5" i="11"/>
  <c r="EH6" i="11"/>
  <c r="DG5" i="13" l="1"/>
  <c r="DF6" i="13"/>
  <c r="EI6" i="11"/>
  <c r="EJ5" i="11"/>
  <c r="DG6" i="13" l="1"/>
  <c r="DH5" i="13"/>
  <c r="EJ6" i="11"/>
  <c r="EK5" i="11"/>
  <c r="DH6" i="13" l="1"/>
  <c r="DI5" i="13"/>
  <c r="EK6" i="11"/>
  <c r="EL5" i="11"/>
  <c r="DI6" i="13" l="1"/>
  <c r="DJ5" i="13"/>
  <c r="EM5" i="11"/>
  <c r="EL6" i="11"/>
  <c r="EL4" i="11"/>
  <c r="DJ4" i="13" l="1"/>
  <c r="DK5" i="13"/>
  <c r="DJ6" i="13"/>
  <c r="EN5" i="11"/>
  <c r="EM6" i="11"/>
  <c r="DL5" i="13" l="1"/>
  <c r="DK6" i="13"/>
  <c r="EO5" i="11"/>
  <c r="EN6" i="11"/>
  <c r="DL6" i="13" l="1"/>
  <c r="DM5" i="13"/>
  <c r="EO6" i="11"/>
  <c r="EP5" i="11"/>
  <c r="DM6" i="13" l="1"/>
  <c r="DN5" i="13"/>
  <c r="EQ5" i="11"/>
  <c r="EP6" i="11"/>
  <c r="DO5" i="13" l="1"/>
  <c r="DN6" i="13"/>
  <c r="ER5" i="11"/>
  <c r="EQ6" i="11"/>
  <c r="DO6" i="13" l="1"/>
  <c r="DP5" i="13"/>
  <c r="ER6" i="11"/>
  <c r="ES5" i="11"/>
  <c r="DP6" i="13" l="1"/>
  <c r="DQ5" i="13"/>
  <c r="ET5" i="11"/>
  <c r="ES6" i="11"/>
  <c r="ES4" i="11"/>
  <c r="DQ6" i="13" l="1"/>
  <c r="DR5" i="13"/>
  <c r="DQ4" i="13"/>
  <c r="EU5" i="11"/>
  <c r="ET6" i="11"/>
  <c r="DR6" i="13" l="1"/>
  <c r="DS5" i="13"/>
  <c r="EV5" i="11"/>
  <c r="EU6" i="11"/>
  <c r="DS6" i="13" l="1"/>
  <c r="DT5" i="13"/>
  <c r="EV6" i="11"/>
  <c r="EW5" i="11"/>
  <c r="DT6" i="13" l="1"/>
  <c r="DU5" i="13"/>
  <c r="EW6" i="11"/>
  <c r="EX5" i="11"/>
  <c r="DU6" i="13" l="1"/>
  <c r="DV5" i="13"/>
  <c r="EX6" i="11"/>
  <c r="EY5" i="11"/>
  <c r="DV6" i="13" l="1"/>
  <c r="DW5" i="13"/>
  <c r="EY6" i="11"/>
  <c r="EZ5" i="11"/>
  <c r="DW6" i="13" l="1"/>
  <c r="DX5" i="13"/>
  <c r="FA5" i="11"/>
  <c r="EZ6" i="11"/>
  <c r="EZ4" i="11"/>
  <c r="DX6" i="13" l="1"/>
  <c r="DY5" i="13"/>
  <c r="DX4" i="13"/>
  <c r="FB5" i="11"/>
  <c r="FA6" i="11"/>
  <c r="DY6" i="13" l="1"/>
  <c r="DZ5" i="13"/>
  <c r="FB6" i="11"/>
  <c r="FC5" i="11"/>
  <c r="DZ6" i="13" l="1"/>
  <c r="EA5" i="13"/>
  <c r="FC6" i="11"/>
  <c r="FD5" i="11"/>
  <c r="EB5" i="13" l="1"/>
  <c r="EA6" i="13"/>
  <c r="FE5" i="11"/>
  <c r="FD6" i="11"/>
  <c r="EB6" i="13" l="1"/>
  <c r="EC5" i="13"/>
  <c r="FE6" i="11"/>
  <c r="FF5" i="11"/>
  <c r="EC6" i="13" l="1"/>
  <c r="ED5" i="13"/>
  <c r="FF6" i="11"/>
  <c r="FG5" i="11"/>
  <c r="EE5" i="13" l="1"/>
  <c r="ED6" i="13"/>
  <c r="FG6" i="11"/>
  <c r="FH5" i="11"/>
  <c r="FG4" i="11"/>
  <c r="EE6" i="13" l="1"/>
  <c r="EF5" i="13"/>
  <c r="EE4" i="13"/>
  <c r="FH6" i="11"/>
  <c r="FI5" i="11"/>
  <c r="EF6" i="13" l="1"/>
  <c r="EG5" i="13"/>
  <c r="FI6" i="11"/>
  <c r="FJ5" i="11"/>
  <c r="EG6" i="13" l="1"/>
  <c r="EH5" i="13"/>
  <c r="FK5" i="11"/>
  <c r="FJ6" i="11"/>
  <c r="EI5" i="13" l="1"/>
  <c r="EH6" i="13"/>
  <c r="FL5" i="11"/>
  <c r="FK6" i="11"/>
  <c r="EJ5" i="13" l="1"/>
  <c r="EI6" i="13"/>
  <c r="FL6" i="11"/>
  <c r="FM5" i="11"/>
  <c r="FM6" i="11" s="1"/>
  <c r="H30" i="11"/>
  <c r="EJ6" i="13" l="1"/>
  <c r="EK5" i="13"/>
  <c r="EK6" i="13" l="1"/>
  <c r="EL5" i="13"/>
  <c r="EL4" i="13" l="1"/>
  <c r="EL6" i="13"/>
  <c r="EM5" i="13"/>
  <c r="EM6" i="13" l="1"/>
  <c r="EN5" i="13"/>
  <c r="EN6" i="13" l="1"/>
  <c r="EO5" i="13"/>
  <c r="EO6" i="13" l="1"/>
  <c r="EP5" i="13"/>
  <c r="EP6" i="13" l="1"/>
  <c r="EQ5" i="13"/>
  <c r="EQ6" i="13" l="1"/>
  <c r="ER5" i="13"/>
  <c r="ER6" i="13" l="1"/>
  <c r="ES5" i="13"/>
  <c r="ES6" i="13" l="1"/>
  <c r="ET5" i="13"/>
  <c r="ES4" i="13"/>
  <c r="ET6" i="13" l="1"/>
  <c r="EU5" i="13"/>
  <c r="EU6" i="13" l="1"/>
  <c r="EV5" i="13"/>
  <c r="EV6" i="13" l="1"/>
  <c r="EW5" i="13"/>
  <c r="EW6" i="13" l="1"/>
  <c r="EX5" i="13"/>
  <c r="EY5" i="13" l="1"/>
  <c r="EX6" i="13"/>
  <c r="EZ5" i="13" l="1"/>
  <c r="EY6" i="13"/>
  <c r="EZ6" i="13" l="1"/>
  <c r="FA5" i="13"/>
  <c r="EZ4" i="13"/>
  <c r="FA6" i="13" l="1"/>
  <c r="FB5" i="13"/>
  <c r="FC5" i="13" l="1"/>
  <c r="FB6" i="13"/>
  <c r="FC6" i="13" l="1"/>
  <c r="FD5" i="13"/>
  <c r="FD6" i="13" l="1"/>
  <c r="FE5" i="13"/>
  <c r="FE6" i="13" l="1"/>
  <c r="FF5" i="13"/>
  <c r="FG5" i="13" l="1"/>
  <c r="FF6" i="13"/>
  <c r="FH5" i="13" l="1"/>
  <c r="FG6" i="13"/>
  <c r="FG4" i="13"/>
  <c r="FH6" i="13" l="1"/>
  <c r="FI5" i="13"/>
  <c r="FI6" i="13" l="1"/>
  <c r="FJ5" i="13"/>
  <c r="FJ6" i="13" l="1"/>
  <c r="FK5" i="13"/>
  <c r="FK6" i="13" l="1"/>
  <c r="FL5" i="13"/>
  <c r="FL6" i="13" l="1"/>
  <c r="FM5" i="13"/>
  <c r="FM6" i="13" s="1"/>
</calcChain>
</file>

<file path=xl/sharedStrings.xml><?xml version="1.0" encoding="utf-8"?>
<sst xmlns="http://schemas.openxmlformats.org/spreadsheetml/2006/main" count="121" uniqueCount="65">
  <si>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</si>
  <si>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</si>
  <si>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</si>
  <si>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</si>
  <si>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</si>
  <si>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</si>
  <si>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</si>
  <si>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</si>
  <si>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</si>
  <si>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</si>
  <si>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</si>
  <si>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</si>
  <si>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</si>
  <si>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</si>
  <si>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</si>
  <si>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</si>
  <si>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</si>
  <si>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</si>
  <si>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</si>
  <si>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</si>
  <si>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</si>
  <si>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</si>
  <si>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</si>
  <si>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</si>
  <si>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</si>
  <si>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</si>
  <si>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</si>
  <si>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</si>
  <si>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</si>
  <si>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</si>
  <si>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</si>
  <si>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</si>
  <si>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</si>
  <si>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</si>
  <si>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</si>
  <si>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</si>
  <si>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</si>
  <si>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</si>
  <si>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AUTONOMOUS TESTING OF PCBA</t>
  </si>
  <si>
    <t>Ásbjörn Eðvaldsson</t>
  </si>
  <si>
    <t>DTU + ICEpower</t>
  </si>
  <si>
    <t>Write down the theory behind the tests</t>
  </si>
  <si>
    <t>Introduction and theory</t>
  </si>
  <si>
    <t xml:space="preserve">Make a first test program for automation </t>
  </si>
  <si>
    <t xml:space="preserve">Get to know the equipment and first draft of plan </t>
  </si>
  <si>
    <t>Finalize report and defence</t>
  </si>
  <si>
    <t>Prepare the structure of the report</t>
  </si>
  <si>
    <t>Write the problem statement properly</t>
  </si>
  <si>
    <t>Write the main matter of the report</t>
  </si>
  <si>
    <t>Write a concise plan based on aquired  knowledge</t>
  </si>
  <si>
    <t>Make something and note what to test in equipment</t>
  </si>
  <si>
    <t xml:space="preserve">Make a first draft of LTspice simulation </t>
  </si>
  <si>
    <t>Make a PCB to use in testing</t>
  </si>
  <si>
    <t>Do final lab tests</t>
  </si>
  <si>
    <t xml:space="preserve">Write down roughly what has been done </t>
  </si>
  <si>
    <t>Make final drawings and schematics for report</t>
  </si>
  <si>
    <t>Testing</t>
  </si>
  <si>
    <t>Do first tests of the PCB</t>
  </si>
  <si>
    <t>Writing</t>
  </si>
  <si>
    <t>Visualize the data gotten from tests</t>
  </si>
  <si>
    <t>Do more tests based on visualized and/or missing data</t>
  </si>
  <si>
    <t xml:space="preserve">Final testing and visualizing </t>
  </si>
  <si>
    <t>Link theory and data from previous tests</t>
  </si>
  <si>
    <t>Denote why theory and tests do not match up perfectly</t>
  </si>
  <si>
    <t>Change test setup to verify theory matching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</si>
</sst>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m/yy;@"/>
    <numFmt numFmtId="170" formatCode="ddd\,\ d/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b/>
      <sz val="9"/>
      <color theme="1" tint="0.34998626667073579"/>
      <name val="Calibri"/>
      <family val="2"/>
      <scheme val="minor"/>
    </font>
    <font>
      <u/>
      <sz val="11"/>
      <color theme="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0" fillId="3" borderId="2" xfId="12" applyFont="1" applyFill="1">
      <alignment horizontal="left" vertical="center" indent="2"/>
    </xf>
    <xf numFmtId="0" fontId="0" fillId="4" borderId="2" xfId="12" applyFont="1" applyFill="1">
      <alignment horizontal="left" vertical="center" indent="2"/>
    </xf>
    <xf numFmtId="0" fontId="0" fillId="10" borderId="2" xfId="12" applyFont="1" applyFill="1">
      <alignment horizontal="left" vertical="center" indent="2"/>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0" fontId="24" fillId="13" borderId="1" xfId="0" applyFont="1" applyFill="1" applyBorder="1" applyAlignment="1">
      <alignment horizontal="center" vertical="center" wrapText="1"/>
    </xf>
    <xf numFmtId="0" fontId="23" fillId="0" borderId="0" xfId="0" applyFont="1"/>
    <xf numFmtId="0" fontId="25" fillId="0" borderId="0" xfId="1" applyFont="1" applyProtection="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70"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CBD4-E4C2-4146-BA0C-651B884BB241}">
  <sheetPr>
    <pageSetUpPr fitToPage="1"/>
  </sheetPr>
  <dimension ref="A1:FM36"/>
  <sheetViews>
    <sheetView showGridLines="0" tabSelected="1" showRuler="0" zoomScaleNormal="100" zoomScalePageLayoutView="70" workbookViewId="0">
      <pane ySplit="6" topLeftCell="A17" activePane="bottomLeft" state="frozen"/>
      <selection pane="bottomLeft" activeCell="F26" sqref="F26"/>
    </sheetView>
  </sheetViews>
  <sheetFormatPr defaultRowHeight="30" customHeight="1" x14ac:dyDescent="0.25"/>
  <cols>
    <col min="1" max="1" width="2.7109375" style="52" customWidth="1"/>
    <col min="2" max="2" width="35.42578125" customWidth="1"/>
    <col min="3" max="3" width="11.42578125" customWidth="1"/>
    <col min="4" max="4" width="9" customWidth="1"/>
    <col min="5" max="5" width="10.42578125" style="5" customWidth="1"/>
    <col min="6" max="6" width="10.42578125" customWidth="1"/>
    <col min="7" max="7" width="2.7109375" customWidth="1"/>
    <col min="8" max="8" width="6.140625" hidden="1" customWidth="1"/>
    <col min="9" max="169" width="2.5703125" customWidth="1"/>
  </cols>
  <sheetData>
    <row r="1" spans="1:169" ht="30" customHeight="1" x14ac:dyDescent="0.45">
      <c r="A1" s="53" t="s">
        <v>28</v>
      </c>
      <c r="B1" s="56" t="s">
        <v>38</v>
      </c>
      <c r="C1" s="1"/>
      <c r="D1" s="2"/>
      <c r="E1" s="4"/>
      <c r="F1" s="41"/>
      <c r="H1" s="2"/>
      <c r="I1" s="90" t="s">
        <v>12</v>
      </c>
    </row>
    <row r="2" spans="1:169" ht="30" customHeight="1" x14ac:dyDescent="0.3">
      <c r="A2" s="52" t="s">
        <v>24</v>
      </c>
      <c r="B2" s="57" t="s">
        <v>40</v>
      </c>
      <c r="I2" s="91" t="s">
        <v>17</v>
      </c>
    </row>
    <row r="3" spans="1:169" ht="30" customHeight="1" x14ac:dyDescent="0.25">
      <c r="A3" s="52" t="s">
        <v>35</v>
      </c>
      <c r="B3" s="58" t="s">
        <v>39</v>
      </c>
      <c r="C3" s="92" t="s">
        <v>1</v>
      </c>
      <c r="D3" s="93"/>
      <c r="E3" s="97">
        <v>44949</v>
      </c>
      <c r="F3" s="97"/>
    </row>
    <row r="4" spans="1:169" ht="30" customHeight="1" x14ac:dyDescent="0.25">
      <c r="A4" s="53" t="s">
        <v>29</v>
      </c>
      <c r="C4" s="92" t="s">
        <v>8</v>
      </c>
      <c r="D4" s="93"/>
      <c r="E4" s="7">
        <v>1</v>
      </c>
      <c r="I4" s="94">
        <f>I5</f>
        <v>44949</v>
      </c>
      <c r="J4" s="95"/>
      <c r="K4" s="95"/>
      <c r="L4" s="95"/>
      <c r="M4" s="95"/>
      <c r="N4" s="95"/>
      <c r="O4" s="96"/>
      <c r="P4" s="94">
        <f>P5</f>
        <v>44956</v>
      </c>
      <c r="Q4" s="95"/>
      <c r="R4" s="95"/>
      <c r="S4" s="95"/>
      <c r="T4" s="95"/>
      <c r="U4" s="95"/>
      <c r="V4" s="96"/>
      <c r="W4" s="94">
        <f>W5</f>
        <v>44963</v>
      </c>
      <c r="X4" s="95"/>
      <c r="Y4" s="95"/>
      <c r="Z4" s="95"/>
      <c r="AA4" s="95"/>
      <c r="AB4" s="95"/>
      <c r="AC4" s="96"/>
      <c r="AD4" s="94">
        <f>AD5</f>
        <v>44970</v>
      </c>
      <c r="AE4" s="95"/>
      <c r="AF4" s="95"/>
      <c r="AG4" s="95"/>
      <c r="AH4" s="95"/>
      <c r="AI4" s="95"/>
      <c r="AJ4" s="96"/>
      <c r="AK4" s="94">
        <f>AK5</f>
        <v>44977</v>
      </c>
      <c r="AL4" s="95"/>
      <c r="AM4" s="95"/>
      <c r="AN4" s="95"/>
      <c r="AO4" s="95"/>
      <c r="AP4" s="95"/>
      <c r="AQ4" s="96"/>
      <c r="AR4" s="94">
        <f>AR5</f>
        <v>44984</v>
      </c>
      <c r="AS4" s="95"/>
      <c r="AT4" s="95"/>
      <c r="AU4" s="95"/>
      <c r="AV4" s="95"/>
      <c r="AW4" s="95"/>
      <c r="AX4" s="96"/>
      <c r="AY4" s="94">
        <f>AY5</f>
        <v>44991</v>
      </c>
      <c r="AZ4" s="95"/>
      <c r="BA4" s="95"/>
      <c r="BB4" s="95"/>
      <c r="BC4" s="95"/>
      <c r="BD4" s="95"/>
      <c r="BE4" s="96"/>
      <c r="BF4" s="94">
        <f>BF5</f>
        <v>44998</v>
      </c>
      <c r="BG4" s="95"/>
      <c r="BH4" s="95"/>
      <c r="BI4" s="95"/>
      <c r="BJ4" s="95"/>
      <c r="BK4" s="95"/>
      <c r="BL4" s="96"/>
      <c r="BM4" s="94">
        <f>BM5</f>
        <v>45005</v>
      </c>
      <c r="BN4" s="95"/>
      <c r="BO4" s="95"/>
      <c r="BP4" s="95"/>
      <c r="BQ4" s="95"/>
      <c r="BR4" s="95"/>
      <c r="BS4" s="96"/>
      <c r="BT4" s="94">
        <f>BT5</f>
        <v>45012</v>
      </c>
      <c r="BU4" s="95"/>
      <c r="BV4" s="95"/>
      <c r="BW4" s="95"/>
      <c r="BX4" s="95"/>
      <c r="BY4" s="95"/>
      <c r="BZ4" s="96"/>
      <c r="CA4" s="94">
        <f>CA5</f>
        <v>45019</v>
      </c>
      <c r="CB4" s="95"/>
      <c r="CC4" s="95"/>
      <c r="CD4" s="95"/>
      <c r="CE4" s="95"/>
      <c r="CF4" s="95"/>
      <c r="CG4" s="96"/>
      <c r="CH4" s="94">
        <f>CH5</f>
        <v>45026</v>
      </c>
      <c r="CI4" s="95"/>
      <c r="CJ4" s="95"/>
      <c r="CK4" s="95"/>
      <c r="CL4" s="95"/>
      <c r="CM4" s="95"/>
      <c r="CN4" s="96"/>
      <c r="CO4" s="94">
        <f>CO5</f>
        <v>45033</v>
      </c>
      <c r="CP4" s="95"/>
      <c r="CQ4" s="95"/>
      <c r="CR4" s="95"/>
      <c r="CS4" s="95"/>
      <c r="CT4" s="95"/>
      <c r="CU4" s="96"/>
      <c r="CV4" s="94">
        <f>CV5</f>
        <v>45040</v>
      </c>
      <c r="CW4" s="95"/>
      <c r="CX4" s="95"/>
      <c r="CY4" s="95"/>
      <c r="CZ4" s="95"/>
      <c r="DA4" s="95"/>
      <c r="DB4" s="96"/>
      <c r="DC4" s="94">
        <f>DC5</f>
        <v>45047</v>
      </c>
      <c r="DD4" s="95"/>
      <c r="DE4" s="95"/>
      <c r="DF4" s="95"/>
      <c r="DG4" s="95"/>
      <c r="DH4" s="95"/>
      <c r="DI4" s="96"/>
      <c r="DJ4" s="94">
        <f>DJ5</f>
        <v>45054</v>
      </c>
      <c r="DK4" s="95"/>
      <c r="DL4" s="95"/>
      <c r="DM4" s="95"/>
      <c r="DN4" s="95"/>
      <c r="DO4" s="95"/>
      <c r="DP4" s="96"/>
      <c r="DQ4" s="94">
        <f>DQ5</f>
        <v>45061</v>
      </c>
      <c r="DR4" s="95"/>
      <c r="DS4" s="95"/>
      <c r="DT4" s="95"/>
      <c r="DU4" s="95"/>
      <c r="DV4" s="95"/>
      <c r="DW4" s="96"/>
      <c r="DX4" s="94">
        <f>DX5</f>
        <v>45068</v>
      </c>
      <c r="DY4" s="95"/>
      <c r="DZ4" s="95"/>
      <c r="EA4" s="95"/>
      <c r="EB4" s="95"/>
      <c r="EC4" s="95"/>
      <c r="ED4" s="96"/>
      <c r="EE4" s="94">
        <f>EE5</f>
        <v>45075</v>
      </c>
      <c r="EF4" s="95"/>
      <c r="EG4" s="95"/>
      <c r="EH4" s="95"/>
      <c r="EI4" s="95"/>
      <c r="EJ4" s="95"/>
      <c r="EK4" s="96"/>
      <c r="EL4" s="94">
        <f>EL5</f>
        <v>45082</v>
      </c>
      <c r="EM4" s="95"/>
      <c r="EN4" s="95"/>
      <c r="EO4" s="95"/>
      <c r="EP4" s="95"/>
      <c r="EQ4" s="95"/>
      <c r="ER4" s="96"/>
      <c r="ES4" s="94">
        <f>ES5</f>
        <v>45089</v>
      </c>
      <c r="ET4" s="95"/>
      <c r="EU4" s="95"/>
      <c r="EV4" s="95"/>
      <c r="EW4" s="95"/>
      <c r="EX4" s="95"/>
      <c r="EY4" s="96"/>
      <c r="EZ4" s="94">
        <f>EZ5</f>
        <v>45096</v>
      </c>
      <c r="FA4" s="95"/>
      <c r="FB4" s="95"/>
      <c r="FC4" s="95"/>
      <c r="FD4" s="95"/>
      <c r="FE4" s="95"/>
      <c r="FF4" s="96"/>
      <c r="FG4" s="94">
        <f>FG5</f>
        <v>45103</v>
      </c>
      <c r="FH4" s="95"/>
      <c r="FI4" s="95"/>
      <c r="FJ4" s="95"/>
      <c r="FK4" s="95"/>
      <c r="FL4" s="95"/>
      <c r="FM4" s="96"/>
    </row>
    <row r="5" spans="1:169" ht="15" customHeight="1" x14ac:dyDescent="0.25">
      <c r="A5" s="53" t="s">
        <v>30</v>
      </c>
      <c r="B5" s="74"/>
      <c r="C5" s="74"/>
      <c r="D5" s="74"/>
      <c r="E5" s="74"/>
      <c r="F5" s="74"/>
      <c r="G5" s="74"/>
      <c r="I5" s="11">
        <f>Project_Start-WEEKDAY(Project_Start,1)+2+7*(Display_Week-1)</f>
        <v>44949</v>
      </c>
      <c r="J5" s="10">
        <f>I5+1</f>
        <v>44950</v>
      </c>
      <c r="K5" s="10">
        <f t="shared" ref="K5:AX5" si="0">J5+1</f>
        <v>44951</v>
      </c>
      <c r="L5" s="10">
        <f t="shared" si="0"/>
        <v>44952</v>
      </c>
      <c r="M5" s="10">
        <f t="shared" si="0"/>
        <v>44953</v>
      </c>
      <c r="N5" s="10">
        <f t="shared" si="0"/>
        <v>44954</v>
      </c>
      <c r="O5" s="12">
        <f t="shared" si="0"/>
        <v>44955</v>
      </c>
      <c r="P5" s="11">
        <f>O5+1</f>
        <v>44956</v>
      </c>
      <c r="Q5" s="10">
        <f>P5+1</f>
        <v>44957</v>
      </c>
      <c r="R5" s="10">
        <f t="shared" si="0"/>
        <v>44958</v>
      </c>
      <c r="S5" s="10">
        <f t="shared" si="0"/>
        <v>44959</v>
      </c>
      <c r="T5" s="10">
        <f t="shared" si="0"/>
        <v>44960</v>
      </c>
      <c r="U5" s="10">
        <f t="shared" si="0"/>
        <v>44961</v>
      </c>
      <c r="V5" s="12">
        <f t="shared" si="0"/>
        <v>44962</v>
      </c>
      <c r="W5" s="11">
        <f>V5+1</f>
        <v>44963</v>
      </c>
      <c r="X5" s="10">
        <f>W5+1</f>
        <v>44964</v>
      </c>
      <c r="Y5" s="10">
        <f t="shared" si="0"/>
        <v>44965</v>
      </c>
      <c r="Z5" s="10">
        <f t="shared" si="0"/>
        <v>44966</v>
      </c>
      <c r="AA5" s="10">
        <f t="shared" si="0"/>
        <v>44967</v>
      </c>
      <c r="AB5" s="10">
        <f t="shared" si="0"/>
        <v>44968</v>
      </c>
      <c r="AC5" s="12">
        <f t="shared" si="0"/>
        <v>44969</v>
      </c>
      <c r="AD5" s="11">
        <f>AC5+1</f>
        <v>44970</v>
      </c>
      <c r="AE5" s="10">
        <f>AD5+1</f>
        <v>44971</v>
      </c>
      <c r="AF5" s="10">
        <f t="shared" si="0"/>
        <v>44972</v>
      </c>
      <c r="AG5" s="10">
        <f t="shared" si="0"/>
        <v>44973</v>
      </c>
      <c r="AH5" s="10">
        <f t="shared" si="0"/>
        <v>44974</v>
      </c>
      <c r="AI5" s="10">
        <f t="shared" si="0"/>
        <v>44975</v>
      </c>
      <c r="AJ5" s="12">
        <f t="shared" si="0"/>
        <v>44976</v>
      </c>
      <c r="AK5" s="11">
        <f>AJ5+1</f>
        <v>44977</v>
      </c>
      <c r="AL5" s="10">
        <f>AK5+1</f>
        <v>44978</v>
      </c>
      <c r="AM5" s="10">
        <f t="shared" si="0"/>
        <v>44979</v>
      </c>
      <c r="AN5" s="10">
        <f t="shared" si="0"/>
        <v>44980</v>
      </c>
      <c r="AO5" s="10">
        <f t="shared" si="0"/>
        <v>44981</v>
      </c>
      <c r="AP5" s="10">
        <f t="shared" si="0"/>
        <v>44982</v>
      </c>
      <c r="AQ5" s="12">
        <f t="shared" si="0"/>
        <v>44983</v>
      </c>
      <c r="AR5" s="11">
        <f>AQ5+1</f>
        <v>44984</v>
      </c>
      <c r="AS5" s="10">
        <f>AR5+1</f>
        <v>44985</v>
      </c>
      <c r="AT5" s="10">
        <f t="shared" si="0"/>
        <v>44986</v>
      </c>
      <c r="AU5" s="10">
        <f t="shared" si="0"/>
        <v>44987</v>
      </c>
      <c r="AV5" s="10">
        <f t="shared" si="0"/>
        <v>44988</v>
      </c>
      <c r="AW5" s="10">
        <f t="shared" si="0"/>
        <v>44989</v>
      </c>
      <c r="AX5" s="12">
        <f t="shared" si="0"/>
        <v>44990</v>
      </c>
      <c r="AY5" s="11">
        <f>AX5+1</f>
        <v>44991</v>
      </c>
      <c r="AZ5" s="10">
        <f>AY5+1</f>
        <v>44992</v>
      </c>
      <c r="BA5" s="10">
        <f t="shared" ref="BA5:BD5" si="1">AZ5+1</f>
        <v>44993</v>
      </c>
      <c r="BB5" s="10">
        <f t="shared" si="1"/>
        <v>44994</v>
      </c>
      <c r="BC5" s="10">
        <f t="shared" si="1"/>
        <v>44995</v>
      </c>
      <c r="BD5" s="10">
        <f t="shared" si="1"/>
        <v>44996</v>
      </c>
      <c r="BE5" s="12">
        <f>BD5+1</f>
        <v>44997</v>
      </c>
      <c r="BF5" s="11">
        <f>BE5+1</f>
        <v>44998</v>
      </c>
      <c r="BG5" s="10">
        <f>BF5+1</f>
        <v>44999</v>
      </c>
      <c r="BH5" s="10">
        <f t="shared" ref="BH5:BL5" si="2">BG5+1</f>
        <v>45000</v>
      </c>
      <c r="BI5" s="10">
        <f t="shared" si="2"/>
        <v>45001</v>
      </c>
      <c r="BJ5" s="10">
        <f t="shared" si="2"/>
        <v>45002</v>
      </c>
      <c r="BK5" s="10">
        <f t="shared" si="2"/>
        <v>45003</v>
      </c>
      <c r="BL5" s="12">
        <f t="shared" si="2"/>
        <v>45004</v>
      </c>
      <c r="BM5" s="11">
        <f>BL5+1</f>
        <v>45005</v>
      </c>
      <c r="BN5" s="10">
        <f>BM5+1</f>
        <v>45006</v>
      </c>
      <c r="BO5" s="10">
        <f t="shared" ref="BO5:BS5" si="3">BN5+1</f>
        <v>45007</v>
      </c>
      <c r="BP5" s="10">
        <f t="shared" si="3"/>
        <v>45008</v>
      </c>
      <c r="BQ5" s="10">
        <f t="shared" si="3"/>
        <v>45009</v>
      </c>
      <c r="BR5" s="10">
        <f t="shared" si="3"/>
        <v>45010</v>
      </c>
      <c r="BS5" s="12">
        <f t="shared" si="3"/>
        <v>45011</v>
      </c>
      <c r="BT5" s="11">
        <f>BS5+1</f>
        <v>45012</v>
      </c>
      <c r="BU5" s="10">
        <f>BT5+1</f>
        <v>45013</v>
      </c>
      <c r="BV5" s="10">
        <f t="shared" ref="BV5:BZ5" si="4">BU5+1</f>
        <v>45014</v>
      </c>
      <c r="BW5" s="10">
        <f t="shared" si="4"/>
        <v>45015</v>
      </c>
      <c r="BX5" s="10">
        <f t="shared" si="4"/>
        <v>45016</v>
      </c>
      <c r="BY5" s="10">
        <f t="shared" si="4"/>
        <v>45017</v>
      </c>
      <c r="BZ5" s="12">
        <f t="shared" si="4"/>
        <v>45018</v>
      </c>
      <c r="CA5" s="11">
        <f>BZ5+1</f>
        <v>45019</v>
      </c>
      <c r="CB5" s="10">
        <f>CA5+1</f>
        <v>45020</v>
      </c>
      <c r="CC5" s="10">
        <f t="shared" ref="CC5:CG5" si="5">CB5+1</f>
        <v>45021</v>
      </c>
      <c r="CD5" s="10">
        <f t="shared" si="5"/>
        <v>45022</v>
      </c>
      <c r="CE5" s="10">
        <f t="shared" si="5"/>
        <v>45023</v>
      </c>
      <c r="CF5" s="10">
        <f t="shared" si="5"/>
        <v>45024</v>
      </c>
      <c r="CG5" s="12">
        <f t="shared" si="5"/>
        <v>45025</v>
      </c>
      <c r="CH5" s="11">
        <f>CG5+1</f>
        <v>45026</v>
      </c>
      <c r="CI5" s="10">
        <f>CH5+1</f>
        <v>45027</v>
      </c>
      <c r="CJ5" s="10">
        <f t="shared" ref="CJ5:CN5" si="6">CI5+1</f>
        <v>45028</v>
      </c>
      <c r="CK5" s="10">
        <f t="shared" si="6"/>
        <v>45029</v>
      </c>
      <c r="CL5" s="10">
        <f t="shared" si="6"/>
        <v>45030</v>
      </c>
      <c r="CM5" s="10">
        <f t="shared" si="6"/>
        <v>45031</v>
      </c>
      <c r="CN5" s="12">
        <f t="shared" si="6"/>
        <v>45032</v>
      </c>
      <c r="CO5" s="11">
        <f>CN5+1</f>
        <v>45033</v>
      </c>
      <c r="CP5" s="10">
        <f>CO5+1</f>
        <v>45034</v>
      </c>
      <c r="CQ5" s="10">
        <f t="shared" ref="CQ5:CU5" si="7">CP5+1</f>
        <v>45035</v>
      </c>
      <c r="CR5" s="10">
        <f t="shared" si="7"/>
        <v>45036</v>
      </c>
      <c r="CS5" s="10">
        <f t="shared" si="7"/>
        <v>45037</v>
      </c>
      <c r="CT5" s="10">
        <f t="shared" si="7"/>
        <v>45038</v>
      </c>
      <c r="CU5" s="12">
        <f t="shared" si="7"/>
        <v>45039</v>
      </c>
      <c r="CV5" s="11">
        <f>CU5+1</f>
        <v>45040</v>
      </c>
      <c r="CW5" s="10">
        <f>CV5+1</f>
        <v>45041</v>
      </c>
      <c r="CX5" s="10">
        <f t="shared" ref="CX5:DB5" si="8">CW5+1</f>
        <v>45042</v>
      </c>
      <c r="CY5" s="10">
        <f t="shared" si="8"/>
        <v>45043</v>
      </c>
      <c r="CZ5" s="10">
        <f t="shared" si="8"/>
        <v>45044</v>
      </c>
      <c r="DA5" s="10">
        <f t="shared" si="8"/>
        <v>45045</v>
      </c>
      <c r="DB5" s="12">
        <f t="shared" si="8"/>
        <v>45046</v>
      </c>
      <c r="DC5" s="11">
        <f>DB5+1</f>
        <v>45047</v>
      </c>
      <c r="DD5" s="10">
        <f>DC5+1</f>
        <v>45048</v>
      </c>
      <c r="DE5" s="10">
        <f t="shared" ref="DE5:DI5" si="9">DD5+1</f>
        <v>45049</v>
      </c>
      <c r="DF5" s="10">
        <f t="shared" si="9"/>
        <v>45050</v>
      </c>
      <c r="DG5" s="10">
        <f t="shared" si="9"/>
        <v>45051</v>
      </c>
      <c r="DH5" s="10">
        <f t="shared" si="9"/>
        <v>45052</v>
      </c>
      <c r="DI5" s="12">
        <f t="shared" si="9"/>
        <v>45053</v>
      </c>
      <c r="DJ5" s="11">
        <f>DI5+1</f>
        <v>45054</v>
      </c>
      <c r="DK5" s="10">
        <f>DJ5+1</f>
        <v>45055</v>
      </c>
      <c r="DL5" s="10">
        <f t="shared" ref="DL5:DP5" si="10">DK5+1</f>
        <v>45056</v>
      </c>
      <c r="DM5" s="10">
        <f t="shared" si="10"/>
        <v>45057</v>
      </c>
      <c r="DN5" s="10">
        <f t="shared" si="10"/>
        <v>45058</v>
      </c>
      <c r="DO5" s="10">
        <f t="shared" si="10"/>
        <v>45059</v>
      </c>
      <c r="DP5" s="12">
        <f t="shared" si="10"/>
        <v>45060</v>
      </c>
      <c r="DQ5" s="11">
        <f>DP5+1</f>
        <v>45061</v>
      </c>
      <c r="DR5" s="10">
        <f>DQ5+1</f>
        <v>45062</v>
      </c>
      <c r="DS5" s="10">
        <f t="shared" ref="DS5:DW5" si="11">DR5+1</f>
        <v>45063</v>
      </c>
      <c r="DT5" s="10">
        <f t="shared" si="11"/>
        <v>45064</v>
      </c>
      <c r="DU5" s="10">
        <f t="shared" si="11"/>
        <v>45065</v>
      </c>
      <c r="DV5" s="10">
        <f t="shared" si="11"/>
        <v>45066</v>
      </c>
      <c r="DW5" s="12">
        <f t="shared" si="11"/>
        <v>45067</v>
      </c>
      <c r="DX5" s="11">
        <f>DW5+1</f>
        <v>45068</v>
      </c>
      <c r="DY5" s="10">
        <f>DX5+1</f>
        <v>45069</v>
      </c>
      <c r="DZ5" s="10">
        <f t="shared" ref="DZ5:ED5" si="12">DY5+1</f>
        <v>45070</v>
      </c>
      <c r="EA5" s="10">
        <f t="shared" si="12"/>
        <v>45071</v>
      </c>
      <c r="EB5" s="10">
        <f t="shared" si="12"/>
        <v>45072</v>
      </c>
      <c r="EC5" s="10">
        <f t="shared" si="12"/>
        <v>45073</v>
      </c>
      <c r="ED5" s="12">
        <f t="shared" si="12"/>
        <v>45074</v>
      </c>
      <c r="EE5" s="11">
        <f>ED5+1</f>
        <v>45075</v>
      </c>
      <c r="EF5" s="10">
        <f>EE5+1</f>
        <v>45076</v>
      </c>
      <c r="EG5" s="10">
        <f t="shared" ref="EG5:EK5" si="13">EF5+1</f>
        <v>45077</v>
      </c>
      <c r="EH5" s="10">
        <f t="shared" si="13"/>
        <v>45078</v>
      </c>
      <c r="EI5" s="10">
        <f t="shared" si="13"/>
        <v>45079</v>
      </c>
      <c r="EJ5" s="10">
        <f t="shared" si="13"/>
        <v>45080</v>
      </c>
      <c r="EK5" s="12">
        <f t="shared" si="13"/>
        <v>45081</v>
      </c>
      <c r="EL5" s="11">
        <f>EK5+1</f>
        <v>45082</v>
      </c>
      <c r="EM5" s="10">
        <f>EL5+1</f>
        <v>45083</v>
      </c>
      <c r="EN5" s="10">
        <f t="shared" ref="EN5:ER5" si="14">EM5+1</f>
        <v>45084</v>
      </c>
      <c r="EO5" s="10">
        <f t="shared" si="14"/>
        <v>45085</v>
      </c>
      <c r="EP5" s="10">
        <f t="shared" si="14"/>
        <v>45086</v>
      </c>
      <c r="EQ5" s="10">
        <f t="shared" si="14"/>
        <v>45087</v>
      </c>
      <c r="ER5" s="12">
        <f t="shared" si="14"/>
        <v>45088</v>
      </c>
      <c r="ES5" s="11">
        <f>ER5+1</f>
        <v>45089</v>
      </c>
      <c r="ET5" s="10">
        <f>ES5+1</f>
        <v>45090</v>
      </c>
      <c r="EU5" s="10">
        <f t="shared" ref="EU5:EY5" si="15">ET5+1</f>
        <v>45091</v>
      </c>
      <c r="EV5" s="10">
        <f t="shared" si="15"/>
        <v>45092</v>
      </c>
      <c r="EW5" s="10">
        <f t="shared" si="15"/>
        <v>45093</v>
      </c>
      <c r="EX5" s="10">
        <f t="shared" si="15"/>
        <v>45094</v>
      </c>
      <c r="EY5" s="12">
        <f t="shared" si="15"/>
        <v>45095</v>
      </c>
      <c r="EZ5" s="11">
        <f>EY5+1</f>
        <v>45096</v>
      </c>
      <c r="FA5" s="10">
        <f>EZ5+1</f>
        <v>45097</v>
      </c>
      <c r="FB5" s="10">
        <f t="shared" ref="FB5:FF5" si="16">FA5+1</f>
        <v>45098</v>
      </c>
      <c r="FC5" s="10">
        <f t="shared" si="16"/>
        <v>45099</v>
      </c>
      <c r="FD5" s="10">
        <f t="shared" si="16"/>
        <v>45100</v>
      </c>
      <c r="FE5" s="10">
        <f t="shared" si="16"/>
        <v>45101</v>
      </c>
      <c r="FF5" s="12">
        <f t="shared" si="16"/>
        <v>45102</v>
      </c>
      <c r="FG5" s="11">
        <f>FF5+1</f>
        <v>45103</v>
      </c>
      <c r="FH5" s="10">
        <f>FG5+1</f>
        <v>45104</v>
      </c>
      <c r="FI5" s="10">
        <f t="shared" ref="FI5:FM5" si="17">FH5+1</f>
        <v>45105</v>
      </c>
      <c r="FJ5" s="10">
        <f t="shared" si="17"/>
        <v>45106</v>
      </c>
      <c r="FK5" s="10">
        <f t="shared" si="17"/>
        <v>45107</v>
      </c>
      <c r="FL5" s="10">
        <f t="shared" si="17"/>
        <v>45108</v>
      </c>
      <c r="FM5" s="12">
        <f t="shared" si="17"/>
        <v>45109</v>
      </c>
    </row>
    <row r="6" spans="1:169" ht="30" customHeight="1" thickBot="1" x14ac:dyDescent="0.3">
      <c r="A6" s="53" t="s">
        <v>31</v>
      </c>
      <c r="B6" s="8" t="s">
        <v>9</v>
      </c>
      <c r="C6" s="89" t="s">
        <v>3</v>
      </c>
      <c r="D6" s="89" t="s">
        <v>2</v>
      </c>
      <c r="E6" s="9" t="s">
        <v>5</v>
      </c>
      <c r="F6" s="9" t="s">
        <v>6</v>
      </c>
      <c r="G6" s="9"/>
      <c r="H6" s="9" t="s">
        <v>7</v>
      </c>
      <c r="I6" s="13" t="str">
        <f t="shared" ref="I6:BT6" si="18">LEFT(TEXT(I5,"ddd"),1)</f>
        <v>M</v>
      </c>
      <c r="J6" s="13" t="str">
        <f t="shared" si="18"/>
        <v>T</v>
      </c>
      <c r="K6" s="13" t="str">
        <f t="shared" si="18"/>
        <v>W</v>
      </c>
      <c r="L6" s="13" t="str">
        <f t="shared" si="18"/>
        <v>T</v>
      </c>
      <c r="M6" s="13" t="str">
        <f t="shared" si="18"/>
        <v>F</v>
      </c>
      <c r="N6" s="13" t="str">
        <f t="shared" si="18"/>
        <v>S</v>
      </c>
      <c r="O6" s="13" t="str">
        <f t="shared" si="18"/>
        <v>S</v>
      </c>
      <c r="P6" s="13" t="str">
        <f t="shared" si="18"/>
        <v>M</v>
      </c>
      <c r="Q6" s="13" t="str">
        <f t="shared" si="18"/>
        <v>T</v>
      </c>
      <c r="R6" s="13" t="str">
        <f t="shared" si="18"/>
        <v>W</v>
      </c>
      <c r="S6" s="13" t="str">
        <f t="shared" si="18"/>
        <v>T</v>
      </c>
      <c r="T6" s="13" t="str">
        <f t="shared" si="18"/>
        <v>F</v>
      </c>
      <c r="U6" s="13" t="str">
        <f t="shared" si="18"/>
        <v>S</v>
      </c>
      <c r="V6" s="13" t="str">
        <f t="shared" si="18"/>
        <v>S</v>
      </c>
      <c r="W6" s="13" t="str">
        <f t="shared" si="18"/>
        <v>M</v>
      </c>
      <c r="X6" s="13" t="str">
        <f t="shared" si="18"/>
        <v>T</v>
      </c>
      <c r="Y6" s="13" t="str">
        <f t="shared" si="18"/>
        <v>W</v>
      </c>
      <c r="Z6" s="13" t="str">
        <f t="shared" si="18"/>
        <v>T</v>
      </c>
      <c r="AA6" s="13" t="str">
        <f t="shared" si="18"/>
        <v>F</v>
      </c>
      <c r="AB6" s="13" t="str">
        <f t="shared" si="18"/>
        <v>S</v>
      </c>
      <c r="AC6" s="13" t="str">
        <f t="shared" si="18"/>
        <v>S</v>
      </c>
      <c r="AD6" s="13" t="str">
        <f t="shared" si="18"/>
        <v>M</v>
      </c>
      <c r="AE6" s="13" t="str">
        <f t="shared" si="18"/>
        <v>T</v>
      </c>
      <c r="AF6" s="13" t="str">
        <f t="shared" si="18"/>
        <v>W</v>
      </c>
      <c r="AG6" s="13" t="str">
        <f t="shared" si="18"/>
        <v>T</v>
      </c>
      <c r="AH6" s="13" t="str">
        <f t="shared" si="18"/>
        <v>F</v>
      </c>
      <c r="AI6" s="13" t="str">
        <f t="shared" si="18"/>
        <v>S</v>
      </c>
      <c r="AJ6" s="13" t="str">
        <f t="shared" si="18"/>
        <v>S</v>
      </c>
      <c r="AK6" s="13" t="str">
        <f t="shared" si="18"/>
        <v>M</v>
      </c>
      <c r="AL6" s="13" t="str">
        <f t="shared" si="18"/>
        <v>T</v>
      </c>
      <c r="AM6" s="13" t="str">
        <f t="shared" si="18"/>
        <v>W</v>
      </c>
      <c r="AN6" s="13" t="str">
        <f t="shared" si="18"/>
        <v>T</v>
      </c>
      <c r="AO6" s="13" t="str">
        <f t="shared" si="18"/>
        <v>F</v>
      </c>
      <c r="AP6" s="13" t="str">
        <f t="shared" si="18"/>
        <v>S</v>
      </c>
      <c r="AQ6" s="13" t="str">
        <f t="shared" si="18"/>
        <v>S</v>
      </c>
      <c r="AR6" s="13" t="str">
        <f t="shared" si="18"/>
        <v>M</v>
      </c>
      <c r="AS6" s="13" t="str">
        <f t="shared" si="18"/>
        <v>T</v>
      </c>
      <c r="AT6" s="13" t="str">
        <f t="shared" si="18"/>
        <v>W</v>
      </c>
      <c r="AU6" s="13" t="str">
        <f t="shared" si="18"/>
        <v>T</v>
      </c>
      <c r="AV6" s="13" t="str">
        <f t="shared" si="18"/>
        <v>F</v>
      </c>
      <c r="AW6" s="13" t="str">
        <f t="shared" si="18"/>
        <v>S</v>
      </c>
      <c r="AX6" s="13" t="str">
        <f t="shared" si="18"/>
        <v>S</v>
      </c>
      <c r="AY6" s="13" t="str">
        <f t="shared" si="18"/>
        <v>M</v>
      </c>
      <c r="AZ6" s="13" t="str">
        <f t="shared" si="18"/>
        <v>T</v>
      </c>
      <c r="BA6" s="13" t="str">
        <f t="shared" si="18"/>
        <v>W</v>
      </c>
      <c r="BB6" s="13" t="str">
        <f t="shared" si="18"/>
        <v>T</v>
      </c>
      <c r="BC6" s="13" t="str">
        <f t="shared" si="18"/>
        <v>F</v>
      </c>
      <c r="BD6" s="13" t="str">
        <f t="shared" si="18"/>
        <v>S</v>
      </c>
      <c r="BE6" s="13" t="str">
        <f t="shared" si="18"/>
        <v>S</v>
      </c>
      <c r="BF6" s="13" t="str">
        <f t="shared" si="18"/>
        <v>M</v>
      </c>
      <c r="BG6" s="13" t="str">
        <f t="shared" si="18"/>
        <v>T</v>
      </c>
      <c r="BH6" s="13" t="str">
        <f t="shared" si="18"/>
        <v>W</v>
      </c>
      <c r="BI6" s="13" t="str">
        <f t="shared" si="18"/>
        <v>T</v>
      </c>
      <c r="BJ6" s="13" t="str">
        <f t="shared" si="18"/>
        <v>F</v>
      </c>
      <c r="BK6" s="13" t="str">
        <f t="shared" si="18"/>
        <v>S</v>
      </c>
      <c r="BL6" s="13" t="str">
        <f t="shared" si="18"/>
        <v>S</v>
      </c>
      <c r="BM6" s="13" t="str">
        <f t="shared" si="18"/>
        <v>M</v>
      </c>
      <c r="BN6" s="13" t="str">
        <f t="shared" si="18"/>
        <v>T</v>
      </c>
      <c r="BO6" s="13" t="str">
        <f t="shared" si="18"/>
        <v>W</v>
      </c>
      <c r="BP6" s="13" t="str">
        <f t="shared" si="18"/>
        <v>T</v>
      </c>
      <c r="BQ6" s="13" t="str">
        <f t="shared" si="18"/>
        <v>F</v>
      </c>
      <c r="BR6" s="13" t="str">
        <f t="shared" si="18"/>
        <v>S</v>
      </c>
      <c r="BS6" s="13" t="str">
        <f t="shared" si="18"/>
        <v>S</v>
      </c>
      <c r="BT6" s="13" t="str">
        <f t="shared" si="18"/>
        <v>M</v>
      </c>
      <c r="BU6" s="13" t="str">
        <f t="shared" ref="BU6:EF6" si="19">LEFT(TEXT(BU5,"ddd"),1)</f>
        <v>T</v>
      </c>
      <c r="BV6" s="13" t="str">
        <f t="shared" si="19"/>
        <v>W</v>
      </c>
      <c r="BW6" s="13" t="str">
        <f t="shared" si="19"/>
        <v>T</v>
      </c>
      <c r="BX6" s="13" t="str">
        <f t="shared" si="19"/>
        <v>F</v>
      </c>
      <c r="BY6" s="13" t="str">
        <f t="shared" si="19"/>
        <v>S</v>
      </c>
      <c r="BZ6" s="13" t="str">
        <f t="shared" si="19"/>
        <v>S</v>
      </c>
      <c r="CA6" s="13" t="str">
        <f t="shared" si="19"/>
        <v>M</v>
      </c>
      <c r="CB6" s="13" t="str">
        <f t="shared" si="19"/>
        <v>T</v>
      </c>
      <c r="CC6" s="13" t="str">
        <f t="shared" si="19"/>
        <v>W</v>
      </c>
      <c r="CD6" s="13" t="str">
        <f t="shared" si="19"/>
        <v>T</v>
      </c>
      <c r="CE6" s="13" t="str">
        <f t="shared" si="19"/>
        <v>F</v>
      </c>
      <c r="CF6" s="13" t="str">
        <f t="shared" si="19"/>
        <v>S</v>
      </c>
      <c r="CG6" s="13" t="str">
        <f t="shared" si="19"/>
        <v>S</v>
      </c>
      <c r="CH6" s="13" t="str">
        <f t="shared" si="19"/>
        <v>M</v>
      </c>
      <c r="CI6" s="13" t="str">
        <f t="shared" si="19"/>
        <v>T</v>
      </c>
      <c r="CJ6" s="13" t="str">
        <f t="shared" si="19"/>
        <v>W</v>
      </c>
      <c r="CK6" s="13" t="str">
        <f t="shared" si="19"/>
        <v>T</v>
      </c>
      <c r="CL6" s="13" t="str">
        <f t="shared" si="19"/>
        <v>F</v>
      </c>
      <c r="CM6" s="13" t="str">
        <f t="shared" si="19"/>
        <v>S</v>
      </c>
      <c r="CN6" s="13" t="str">
        <f t="shared" si="19"/>
        <v>S</v>
      </c>
      <c r="CO6" s="13" t="str">
        <f t="shared" si="19"/>
        <v>M</v>
      </c>
      <c r="CP6" s="13" t="str">
        <f t="shared" si="19"/>
        <v>T</v>
      </c>
      <c r="CQ6" s="13" t="str">
        <f t="shared" si="19"/>
        <v>W</v>
      </c>
      <c r="CR6" s="13" t="str">
        <f t="shared" si="19"/>
        <v>T</v>
      </c>
      <c r="CS6" s="13" t="str">
        <f t="shared" si="19"/>
        <v>F</v>
      </c>
      <c r="CT6" s="13" t="str">
        <f t="shared" si="19"/>
        <v>S</v>
      </c>
      <c r="CU6" s="13" t="str">
        <f t="shared" si="19"/>
        <v>S</v>
      </c>
      <c r="CV6" s="13" t="str">
        <f t="shared" si="19"/>
        <v>M</v>
      </c>
      <c r="CW6" s="13" t="str">
        <f t="shared" si="19"/>
        <v>T</v>
      </c>
      <c r="CX6" s="13" t="str">
        <f t="shared" si="19"/>
        <v>W</v>
      </c>
      <c r="CY6" s="13" t="str">
        <f t="shared" si="19"/>
        <v>T</v>
      </c>
      <c r="CZ6" s="13" t="str">
        <f t="shared" si="19"/>
        <v>F</v>
      </c>
      <c r="DA6" s="13" t="str">
        <f t="shared" si="19"/>
        <v>S</v>
      </c>
      <c r="DB6" s="13" t="str">
        <f t="shared" si="19"/>
        <v>S</v>
      </c>
      <c r="DC6" s="13" t="str">
        <f t="shared" si="19"/>
        <v>M</v>
      </c>
      <c r="DD6" s="13" t="str">
        <f t="shared" si="19"/>
        <v>T</v>
      </c>
      <c r="DE6" s="13" t="str">
        <f t="shared" si="19"/>
        <v>W</v>
      </c>
      <c r="DF6" s="13" t="str">
        <f t="shared" si="19"/>
        <v>T</v>
      </c>
      <c r="DG6" s="13" t="str">
        <f t="shared" si="19"/>
        <v>F</v>
      </c>
      <c r="DH6" s="13" t="str">
        <f t="shared" si="19"/>
        <v>S</v>
      </c>
      <c r="DI6" s="13" t="str">
        <f t="shared" si="19"/>
        <v>S</v>
      </c>
      <c r="DJ6" s="13" t="str">
        <f t="shared" si="19"/>
        <v>M</v>
      </c>
      <c r="DK6" s="13" t="str">
        <f t="shared" si="19"/>
        <v>T</v>
      </c>
      <c r="DL6" s="13" t="str">
        <f t="shared" si="19"/>
        <v>W</v>
      </c>
      <c r="DM6" s="13" t="str">
        <f t="shared" si="19"/>
        <v>T</v>
      </c>
      <c r="DN6" s="13" t="str">
        <f t="shared" si="19"/>
        <v>F</v>
      </c>
      <c r="DO6" s="13" t="str">
        <f t="shared" si="19"/>
        <v>S</v>
      </c>
      <c r="DP6" s="13" t="str">
        <f t="shared" si="19"/>
        <v>S</v>
      </c>
      <c r="DQ6" s="13" t="str">
        <f t="shared" si="19"/>
        <v>M</v>
      </c>
      <c r="DR6" s="13" t="str">
        <f t="shared" si="19"/>
        <v>T</v>
      </c>
      <c r="DS6" s="13" t="str">
        <f t="shared" si="19"/>
        <v>W</v>
      </c>
      <c r="DT6" s="13" t="str">
        <f t="shared" si="19"/>
        <v>T</v>
      </c>
      <c r="DU6" s="13" t="str">
        <f t="shared" si="19"/>
        <v>F</v>
      </c>
      <c r="DV6" s="13" t="str">
        <f t="shared" si="19"/>
        <v>S</v>
      </c>
      <c r="DW6" s="13" t="str">
        <f t="shared" si="19"/>
        <v>S</v>
      </c>
      <c r="DX6" s="13" t="str">
        <f t="shared" si="19"/>
        <v>M</v>
      </c>
      <c r="DY6" s="13" t="str">
        <f t="shared" si="19"/>
        <v>T</v>
      </c>
      <c r="DZ6" s="13" t="str">
        <f t="shared" si="19"/>
        <v>W</v>
      </c>
      <c r="EA6" s="13" t="str">
        <f t="shared" si="19"/>
        <v>T</v>
      </c>
      <c r="EB6" s="13" t="str">
        <f t="shared" si="19"/>
        <v>F</v>
      </c>
      <c r="EC6" s="13" t="str">
        <f t="shared" si="19"/>
        <v>S</v>
      </c>
      <c r="ED6" s="13" t="str">
        <f t="shared" si="19"/>
        <v>S</v>
      </c>
      <c r="EE6" s="13" t="str">
        <f t="shared" si="19"/>
        <v>M</v>
      </c>
      <c r="EF6" s="13" t="str">
        <f t="shared" si="19"/>
        <v>T</v>
      </c>
      <c r="EG6" s="13" t="str">
        <f t="shared" ref="EG6:FU6" si="20">LEFT(TEXT(EG5,"ddd"),1)</f>
        <v>W</v>
      </c>
      <c r="EH6" s="13" t="str">
        <f t="shared" si="20"/>
        <v>T</v>
      </c>
      <c r="EI6" s="13" t="str">
        <f t="shared" si="20"/>
        <v>F</v>
      </c>
      <c r="EJ6" s="13" t="str">
        <f t="shared" si="20"/>
        <v>S</v>
      </c>
      <c r="EK6" s="13" t="str">
        <f t="shared" si="20"/>
        <v>S</v>
      </c>
      <c r="EL6" s="13" t="str">
        <f t="shared" si="20"/>
        <v>M</v>
      </c>
      <c r="EM6" s="13" t="str">
        <f t="shared" si="20"/>
        <v>T</v>
      </c>
      <c r="EN6" s="13" t="str">
        <f t="shared" si="20"/>
        <v>W</v>
      </c>
      <c r="EO6" s="13" t="str">
        <f t="shared" si="20"/>
        <v>T</v>
      </c>
      <c r="EP6" s="13" t="str">
        <f t="shared" si="20"/>
        <v>F</v>
      </c>
      <c r="EQ6" s="13" t="str">
        <f t="shared" si="20"/>
        <v>S</v>
      </c>
      <c r="ER6" s="13" t="str">
        <f t="shared" si="20"/>
        <v>S</v>
      </c>
      <c r="ES6" s="13" t="str">
        <f t="shared" si="20"/>
        <v>M</v>
      </c>
      <c r="ET6" s="13" t="str">
        <f t="shared" si="20"/>
        <v>T</v>
      </c>
      <c r="EU6" s="13" t="str">
        <f t="shared" si="20"/>
        <v>W</v>
      </c>
      <c r="EV6" s="13" t="str">
        <f t="shared" si="20"/>
        <v>T</v>
      </c>
      <c r="EW6" s="13" t="str">
        <f t="shared" si="20"/>
        <v>F</v>
      </c>
      <c r="EX6" s="13" t="str">
        <f t="shared" si="20"/>
        <v>S</v>
      </c>
      <c r="EY6" s="13" t="str">
        <f t="shared" si="20"/>
        <v>S</v>
      </c>
      <c r="EZ6" s="13" t="str">
        <f t="shared" si="20"/>
        <v>M</v>
      </c>
      <c r="FA6" s="13" t="str">
        <f t="shared" si="20"/>
        <v>T</v>
      </c>
      <c r="FB6" s="13" t="str">
        <f t="shared" si="20"/>
        <v>W</v>
      </c>
      <c r="FC6" s="13" t="str">
        <f t="shared" si="20"/>
        <v>T</v>
      </c>
      <c r="FD6" s="13" t="str">
        <f t="shared" si="20"/>
        <v>F</v>
      </c>
      <c r="FE6" s="13" t="str">
        <f t="shared" si="20"/>
        <v>S</v>
      </c>
      <c r="FF6" s="13" t="str">
        <f t="shared" si="20"/>
        <v>S</v>
      </c>
      <c r="FG6" s="13" t="str">
        <f t="shared" si="20"/>
        <v>M</v>
      </c>
      <c r="FH6" s="13" t="str">
        <f t="shared" si="20"/>
        <v>T</v>
      </c>
      <c r="FI6" s="13" t="str">
        <f t="shared" si="20"/>
        <v>W</v>
      </c>
      <c r="FJ6" s="13" t="str">
        <f t="shared" si="20"/>
        <v>T</v>
      </c>
      <c r="FK6" s="13" t="str">
        <f t="shared" si="20"/>
        <v>F</v>
      </c>
      <c r="FL6" s="13" t="str">
        <f t="shared" si="20"/>
        <v>S</v>
      </c>
      <c r="FM6" s="13" t="str">
        <f t="shared" si="20"/>
        <v>S</v>
      </c>
    </row>
    <row r="7" spans="1:169"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row>
    <row r="8" spans="1:169" s="3" customFormat="1" ht="30" customHeight="1" thickBot="1" x14ac:dyDescent="0.3">
      <c r="A8" s="53" t="s">
        <v>32</v>
      </c>
      <c r="B8" s="18" t="s">
        <v>42</v>
      </c>
      <c r="C8" s="60"/>
      <c r="D8" s="19"/>
      <c r="E8" s="20"/>
      <c r="F8" s="21"/>
      <c r="G8" s="17"/>
      <c r="H8" s="17" t="str">
        <f t="shared" ref="H8:H33" si="21">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row>
    <row r="9" spans="1:169" s="3" customFormat="1" ht="30" customHeight="1" thickBot="1" x14ac:dyDescent="0.3">
      <c r="A9" s="53" t="s">
        <v>37</v>
      </c>
      <c r="B9" s="76" t="s">
        <v>44</v>
      </c>
      <c r="C9" s="61"/>
      <c r="D9" s="22"/>
      <c r="E9" s="79">
        <f>Project_Start</f>
        <v>44949</v>
      </c>
      <c r="F9" s="79">
        <f>E9+10</f>
        <v>44959</v>
      </c>
      <c r="G9" s="17"/>
      <c r="H9" s="17">
        <f t="shared" si="21"/>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row>
    <row r="10" spans="1:169" s="3" customFormat="1" ht="30" customHeight="1" thickBot="1" x14ac:dyDescent="0.3">
      <c r="A10" s="53" t="s">
        <v>33</v>
      </c>
      <c r="B10" s="69" t="s">
        <v>49</v>
      </c>
      <c r="C10" s="61"/>
      <c r="D10" s="22"/>
      <c r="E10" s="79">
        <f>F9+1</f>
        <v>44960</v>
      </c>
      <c r="F10" s="79">
        <f>E10+2</f>
        <v>44962</v>
      </c>
      <c r="G10" s="17"/>
      <c r="H10" s="17">
        <f t="shared" si="21"/>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row>
    <row r="11" spans="1:169" s="3" customFormat="1" ht="30" customHeight="1" thickBot="1" x14ac:dyDescent="0.3">
      <c r="A11" s="52"/>
      <c r="B11" s="69" t="s">
        <v>51</v>
      </c>
      <c r="C11" s="61"/>
      <c r="D11" s="22"/>
      <c r="E11" s="79">
        <f>Project_Start+7</f>
        <v>44956</v>
      </c>
      <c r="F11" s="79">
        <f>E11+6</f>
        <v>44962</v>
      </c>
      <c r="G11" s="17"/>
      <c r="H11" s="17">
        <f t="shared" si="21"/>
        <v>7</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row>
    <row r="12" spans="1:169" s="3" customFormat="1" ht="30" customHeight="1" thickBot="1" x14ac:dyDescent="0.3">
      <c r="A12" s="52"/>
      <c r="B12" s="69" t="s">
        <v>50</v>
      </c>
      <c r="C12" s="61"/>
      <c r="D12" s="22"/>
      <c r="E12" s="79">
        <f>F10+1</f>
        <v>44963</v>
      </c>
      <c r="F12" s="79">
        <f>E12+7</f>
        <v>44970</v>
      </c>
      <c r="G12" s="17"/>
      <c r="H12" s="17">
        <f t="shared" si="21"/>
        <v>8</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row>
    <row r="13" spans="1:169" s="3" customFormat="1" ht="30" customHeight="1" thickBot="1" x14ac:dyDescent="0.3">
      <c r="A13" s="52"/>
      <c r="B13" s="69" t="s">
        <v>41</v>
      </c>
      <c r="C13" s="61"/>
      <c r="D13" s="22"/>
      <c r="E13" s="79">
        <f>E12+3</f>
        <v>44966</v>
      </c>
      <c r="F13" s="79">
        <f>E13+10</f>
        <v>44976</v>
      </c>
      <c r="G13" s="17"/>
      <c r="H13" s="17">
        <f t="shared" si="21"/>
        <v>11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row>
    <row r="14" spans="1:169" s="3" customFormat="1" ht="30" customHeight="1" thickBot="1" x14ac:dyDescent="0.3">
      <c r="A14" s="53" t="s">
        <v>34</v>
      </c>
      <c r="B14" s="23" t="s">
        <v>56</v>
      </c>
      <c r="C14" s="62"/>
      <c r="D14" s="24"/>
      <c r="E14" s="80"/>
      <c r="F14" s="81"/>
      <c r="G14" s="17"/>
      <c r="H14" s="17" t="str">
        <f t="shared" si="21"/>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row>
    <row r="15" spans="1:169" s="3" customFormat="1" ht="30" customHeight="1" thickBot="1" x14ac:dyDescent="0.3">
      <c r="A15" s="53"/>
      <c r="B15" s="70" t="s">
        <v>43</v>
      </c>
      <c r="C15" s="63"/>
      <c r="D15" s="25"/>
      <c r="E15" s="82">
        <f>F13+1</f>
        <v>44977</v>
      </c>
      <c r="F15" s="82">
        <f>E15+2</f>
        <v>44979</v>
      </c>
      <c r="G15" s="17"/>
      <c r="H15" s="17">
        <f t="shared" si="21"/>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row>
    <row r="16" spans="1:169" s="3" customFormat="1" ht="30" customHeight="1" thickBot="1" x14ac:dyDescent="0.3">
      <c r="A16" s="52"/>
      <c r="B16" s="77" t="s">
        <v>52</v>
      </c>
      <c r="C16" s="63"/>
      <c r="D16" s="25"/>
      <c r="E16" s="82">
        <f>E15+1</f>
        <v>44978</v>
      </c>
      <c r="F16" s="82">
        <f>E16+8</f>
        <v>44986</v>
      </c>
      <c r="G16" s="17"/>
      <c r="H16" s="17">
        <f t="shared" si="21"/>
        <v>9</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row>
    <row r="17" spans="1:169" s="3" customFormat="1" ht="30" customHeight="1" thickBot="1" x14ac:dyDescent="0.3">
      <c r="A17" s="52"/>
      <c r="B17" s="77" t="s">
        <v>57</v>
      </c>
      <c r="C17" s="63"/>
      <c r="D17" s="25"/>
      <c r="E17" s="82">
        <f>F16+1</f>
        <v>44987</v>
      </c>
      <c r="F17" s="82">
        <f>E17+8</f>
        <v>44995</v>
      </c>
      <c r="G17" s="17"/>
      <c r="H17" s="17">
        <f t="shared" si="21"/>
        <v>9</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row>
    <row r="18" spans="1:169" s="3" customFormat="1" ht="30" customHeight="1" thickBot="1" x14ac:dyDescent="0.3">
      <c r="A18" s="52"/>
      <c r="B18" s="70" t="s">
        <v>59</v>
      </c>
      <c r="C18" s="63"/>
      <c r="D18" s="25"/>
      <c r="E18" s="82">
        <f>F17-2</f>
        <v>44993</v>
      </c>
      <c r="F18" s="82">
        <f>E18+5</f>
        <v>44998</v>
      </c>
      <c r="G18" s="17"/>
      <c r="H18" s="17">
        <f t="shared" si="21"/>
        <v>6</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row>
    <row r="19" spans="1:169" s="3" customFormat="1" ht="30" customHeight="1" thickBot="1" x14ac:dyDescent="0.3">
      <c r="A19" s="52"/>
      <c r="B19" s="70" t="s">
        <v>60</v>
      </c>
      <c r="C19" s="63"/>
      <c r="D19" s="25"/>
      <c r="E19" s="82">
        <f>F18</f>
        <v>44998</v>
      </c>
      <c r="F19" s="82">
        <f>E19+10</f>
        <v>45008</v>
      </c>
      <c r="G19" s="17"/>
      <c r="H19" s="17">
        <f t="shared" si="21"/>
        <v>11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row>
    <row r="20" spans="1:169" s="3" customFormat="1" ht="30" customHeight="1" thickBot="1" x14ac:dyDescent="0.3">
      <c r="A20" s="52" t="s">
        <v>25</v>
      </c>
      <c r="B20" s="26" t="s">
        <v>61</v>
      </c>
      <c r="C20" s="64"/>
      <c r="D20" s="27"/>
      <c r="E20" s="83"/>
      <c r="F20" s="84"/>
      <c r="G20" s="17"/>
      <c r="H20" s="17" t="str">
        <f t="shared" si="21"/>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row>
    <row r="21" spans="1:169" s="3" customFormat="1" ht="30" customHeight="1" thickBot="1" x14ac:dyDescent="0.3">
      <c r="A21" s="52"/>
      <c r="B21" s="71" t="s">
        <v>62</v>
      </c>
      <c r="C21" s="65"/>
      <c r="D21" s="28"/>
      <c r="E21" s="85">
        <v>45009</v>
      </c>
      <c r="F21" s="85">
        <v>45026</v>
      </c>
      <c r="G21" s="17"/>
      <c r="H21" s="17">
        <f t="shared" si="21"/>
        <v>18</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row>
    <row r="22" spans="1:169" s="3" customFormat="1" ht="30" customHeight="1" thickBot="1" x14ac:dyDescent="0.3">
      <c r="A22" s="52"/>
      <c r="B22" s="71" t="s">
        <v>63</v>
      </c>
      <c r="C22" s="65"/>
      <c r="D22" s="28"/>
      <c r="E22" s="85">
        <v>45026</v>
      </c>
      <c r="F22" s="85">
        <v>45032</v>
      </c>
      <c r="G22" s="17"/>
      <c r="H22" s="17">
        <f t="shared" si="21"/>
        <v>7</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row>
    <row r="23" spans="1:169" s="3" customFormat="1" ht="30" customHeight="1" thickBot="1" x14ac:dyDescent="0.3">
      <c r="A23" s="52"/>
      <c r="B23" s="71" t="s">
        <v>64</v>
      </c>
      <c r="C23" s="65"/>
      <c r="D23" s="28"/>
      <c r="E23" s="85">
        <v>45032</v>
      </c>
      <c r="F23" s="85">
        <v>45051</v>
      </c>
      <c r="G23" s="17"/>
      <c r="H23" s="17">
        <f t="shared" si="21"/>
        <v>20</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row>
    <row r="24" spans="1:169" s="3" customFormat="1" ht="30" customHeight="1" thickBot="1" x14ac:dyDescent="0.3">
      <c r="A24" s="52"/>
      <c r="B24" s="71" t="s">
        <v>55</v>
      </c>
      <c r="C24" s="65"/>
      <c r="D24" s="28"/>
      <c r="E24" s="85">
        <v>45051</v>
      </c>
      <c r="F24" s="85">
        <f>E24+5</f>
        <v>45056</v>
      </c>
      <c r="G24" s="17"/>
      <c r="H24" s="17">
        <f t="shared" si="21"/>
        <v>6</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row>
    <row r="25" spans="1:169" s="3" customFormat="1" ht="30" customHeight="1" thickBot="1" x14ac:dyDescent="0.3">
      <c r="A25" s="52"/>
      <c r="B25" s="71" t="s">
        <v>53</v>
      </c>
      <c r="C25" s="65"/>
      <c r="D25" s="28"/>
      <c r="E25" s="85">
        <v>45061</v>
      </c>
      <c r="F25" s="85">
        <v>45078</v>
      </c>
      <c r="G25" s="17"/>
      <c r="H25" s="17">
        <f t="shared" si="21"/>
        <v>18</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row>
    <row r="26" spans="1:169" s="3" customFormat="1" ht="30" customHeight="1" thickBot="1" x14ac:dyDescent="0.3">
      <c r="A26" s="52" t="s">
        <v>25</v>
      </c>
      <c r="B26" s="29" t="s">
        <v>58</v>
      </c>
      <c r="C26" s="66"/>
      <c r="D26" s="30"/>
      <c r="E26" s="86"/>
      <c r="F26" s="87"/>
      <c r="G26" s="17"/>
      <c r="H26" s="17" t="str">
        <f t="shared" si="21"/>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row>
    <row r="27" spans="1:169" s="3" customFormat="1" ht="30" customHeight="1" thickBot="1" x14ac:dyDescent="0.3">
      <c r="A27" s="52"/>
      <c r="B27" s="78" t="s">
        <v>46</v>
      </c>
      <c r="C27" s="67"/>
      <c r="D27" s="31"/>
      <c r="E27" s="88">
        <v>44998</v>
      </c>
      <c r="F27" s="88">
        <f>E27+1</f>
        <v>44999</v>
      </c>
      <c r="G27" s="17"/>
      <c r="H27" s="17">
        <f t="shared" si="21"/>
        <v>2</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row>
    <row r="28" spans="1:169" s="3" customFormat="1" ht="30" customHeight="1" thickBot="1" x14ac:dyDescent="0.3">
      <c r="A28" s="52"/>
      <c r="B28" s="78" t="s">
        <v>47</v>
      </c>
      <c r="C28" s="67"/>
      <c r="D28" s="31"/>
      <c r="E28" s="88">
        <v>45005</v>
      </c>
      <c r="F28" s="88">
        <f>E28+1</f>
        <v>45006</v>
      </c>
      <c r="G28" s="17"/>
      <c r="H28" s="17">
        <f t="shared" si="21"/>
        <v>2</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row>
    <row r="29" spans="1:169" s="3" customFormat="1" ht="30" customHeight="1" thickBot="1" x14ac:dyDescent="0.3">
      <c r="A29" s="52"/>
      <c r="B29" s="72" t="s">
        <v>54</v>
      </c>
      <c r="C29" s="67"/>
      <c r="D29" s="31"/>
      <c r="E29" s="88">
        <v>45019</v>
      </c>
      <c r="F29" s="88">
        <f>E29+10</f>
        <v>45029</v>
      </c>
      <c r="G29" s="17"/>
      <c r="H29" s="17">
        <f t="shared" si="21"/>
        <v>11</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row>
    <row r="30" spans="1:169" s="3" customFormat="1" ht="30" customHeight="1" thickBot="1" x14ac:dyDescent="0.3">
      <c r="A30" s="52"/>
      <c r="B30" s="78" t="s">
        <v>48</v>
      </c>
      <c r="C30" s="67"/>
      <c r="D30" s="31"/>
      <c r="E30" s="88">
        <f>F30-40</f>
        <v>45039</v>
      </c>
      <c r="F30" s="88">
        <f>E31-1</f>
        <v>45079</v>
      </c>
      <c r="G30" s="17"/>
      <c r="H30" s="17">
        <f t="shared" si="21"/>
        <v>41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row>
    <row r="31" spans="1:169" s="3" customFormat="1" ht="30" customHeight="1" thickBot="1" x14ac:dyDescent="0.3">
      <c r="A31" s="52"/>
      <c r="B31" s="78" t="s">
        <v>45</v>
      </c>
      <c r="C31" s="67"/>
      <c r="D31" s="31"/>
      <c r="E31" s="88">
        <f>Project_End-20</f>
        <v>45080</v>
      </c>
      <c r="F31" s="88">
        <v>45100</v>
      </c>
      <c r="G31" s="17"/>
      <c r="H31" s="17">
        <f t="shared" si="21"/>
        <v>21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row>
    <row r="32" spans="1:169" s="3" customFormat="1" ht="30" customHeight="1" thickBot="1" x14ac:dyDescent="0.3">
      <c r="A32" s="52" t="s">
        <v>27</v>
      </c>
      <c r="B32" s="73"/>
      <c r="C32" s="68"/>
      <c r="D32" s="16"/>
      <c r="E32" s="59"/>
      <c r="F32" s="59"/>
      <c r="G32" s="17"/>
      <c r="H32" s="17" t="str">
        <f t="shared" si="21"/>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row>
    <row r="33" spans="1:169" s="3" customFormat="1" ht="30" customHeight="1" thickBot="1" x14ac:dyDescent="0.3">
      <c r="A33" s="53" t="s">
        <v>26</v>
      </c>
      <c r="B33" s="32" t="s">
        <v>0</v>
      </c>
      <c r="C33" s="33"/>
      <c r="D33" s="34"/>
      <c r="E33" s="35"/>
      <c r="F33" s="36"/>
      <c r="G33" s="37"/>
      <c r="H33" s="37" t="str">
        <f t="shared" si="21"/>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row>
    <row r="34" spans="1:169" ht="30" customHeight="1" x14ac:dyDescent="0.25">
      <c r="G34" s="6"/>
    </row>
    <row r="35" spans="1:169" ht="30" customHeight="1" x14ac:dyDescent="0.25">
      <c r="C35" s="14"/>
      <c r="F35" s="54"/>
    </row>
    <row r="36" spans="1:169" ht="30" customHeight="1" x14ac:dyDescent="0.25">
      <c r="C36" s="15"/>
    </row>
  </sheetData>
  <mergeCells count="26">
    <mergeCell ref="EZ4:FF4"/>
    <mergeCell ref="FG4:FM4"/>
    <mergeCell ref="DJ4:DP4"/>
    <mergeCell ref="DQ4:DW4"/>
    <mergeCell ref="DX4:ED4"/>
    <mergeCell ref="EE4:EK4"/>
    <mergeCell ref="EL4:ER4"/>
    <mergeCell ref="ES4:EY4"/>
    <mergeCell ref="BT4:BZ4"/>
    <mergeCell ref="CA4:CG4"/>
    <mergeCell ref="CH4:CN4"/>
    <mergeCell ref="CO4:CU4"/>
    <mergeCell ref="CV4:DB4"/>
    <mergeCell ref="DC4:DI4"/>
    <mergeCell ref="AD4:AJ4"/>
    <mergeCell ref="AK4:AQ4"/>
    <mergeCell ref="AR4:AX4"/>
    <mergeCell ref="AY4:BE4"/>
    <mergeCell ref="BF4:BL4"/>
    <mergeCell ref="BM4:BS4"/>
    <mergeCell ref="C3:D3"/>
    <mergeCell ref="E3:F3"/>
    <mergeCell ref="C4:D4"/>
    <mergeCell ref="I4:O4"/>
    <mergeCell ref="P4:V4"/>
    <mergeCell ref="W4:AC4"/>
  </mergeCells>
  <conditionalFormatting sqref="D7:D33">
    <cfRule type="dataBar" priority="46">
      <dataBar>
        <cfvo type="num" val="0"/>
        <cfvo type="num" val="1"/>
        <color theme="0" tint="-0.249977111117893"/>
      </dataBar>
      <extLst>
        <ext xmlns:x14="http://schemas.microsoft.com/office/spreadsheetml/2009/9/main" uri="{B025F937-C7B1-47D3-B67F-A62EFF666E3E}">
          <x14:id>{A58242B7-19F8-40F0-B64C-B17355544C28}</x14:id>
        </ext>
      </extLst>
    </cfRule>
  </conditionalFormatting>
  <conditionalFormatting sqref="I5:BL33">
    <cfRule type="expression" dxfId="47" priority="49">
      <formula>AND(TODAY()&gt;=I$5,TODAY()&lt;J$5)</formula>
    </cfRule>
  </conditionalFormatting>
  <conditionalFormatting sqref="I7:BL33">
    <cfRule type="expression" dxfId="46" priority="47">
      <formula>AND(task_start&lt;=I$5,ROUNDDOWN((task_end-task_start+1)*task_progress,0)+task_start-1&gt;=I$5)</formula>
    </cfRule>
    <cfRule type="expression" dxfId="45" priority="48" stopIfTrue="1">
      <formula>AND(task_end&gt;=I$5,task_start&lt;J$5)</formula>
    </cfRule>
  </conditionalFormatting>
  <conditionalFormatting sqref="BM5:BS33">
    <cfRule type="expression" dxfId="44" priority="45">
      <formula>AND(TODAY()&gt;=BM$5,TODAY()&lt;BN$5)</formula>
    </cfRule>
  </conditionalFormatting>
  <conditionalFormatting sqref="BM7:BS33">
    <cfRule type="expression" dxfId="43" priority="43">
      <formula>AND(task_start&lt;=BM$5,ROUNDDOWN((task_end-task_start+1)*task_progress,0)+task_start-1&gt;=BM$5)</formula>
    </cfRule>
    <cfRule type="expression" dxfId="42" priority="44" stopIfTrue="1">
      <formula>AND(task_end&gt;=BM$5,task_start&lt;BN$5)</formula>
    </cfRule>
  </conditionalFormatting>
  <conditionalFormatting sqref="BT5:BZ33">
    <cfRule type="expression" dxfId="41" priority="42">
      <formula>AND(TODAY()&gt;=BT$5,TODAY()&lt;BU$5)</formula>
    </cfRule>
  </conditionalFormatting>
  <conditionalFormatting sqref="BT7:BZ33">
    <cfRule type="expression" dxfId="40" priority="40">
      <formula>AND(task_start&lt;=BT$5,ROUNDDOWN((task_end-task_start+1)*task_progress,0)+task_start-1&gt;=BT$5)</formula>
    </cfRule>
    <cfRule type="expression" dxfId="39" priority="41" stopIfTrue="1">
      <formula>AND(task_end&gt;=BT$5,task_start&lt;BU$5)</formula>
    </cfRule>
  </conditionalFormatting>
  <conditionalFormatting sqref="CA5:CG33">
    <cfRule type="expression" dxfId="38" priority="39">
      <formula>AND(TODAY()&gt;=CA$5,TODAY()&lt;CB$5)</formula>
    </cfRule>
  </conditionalFormatting>
  <conditionalFormatting sqref="CA7:CG33">
    <cfRule type="expression" dxfId="37" priority="37">
      <formula>AND(task_start&lt;=CA$5,ROUNDDOWN((task_end-task_start+1)*task_progress,0)+task_start-1&gt;=CA$5)</formula>
    </cfRule>
    <cfRule type="expression" dxfId="36" priority="38" stopIfTrue="1">
      <formula>AND(task_end&gt;=CA$5,task_start&lt;CB$5)</formula>
    </cfRule>
  </conditionalFormatting>
  <conditionalFormatting sqref="CH5:CN33">
    <cfRule type="expression" dxfId="35" priority="36">
      <formula>AND(TODAY()&gt;=CH$5,TODAY()&lt;CI$5)</formula>
    </cfRule>
  </conditionalFormatting>
  <conditionalFormatting sqref="CH7:CN33">
    <cfRule type="expression" dxfId="34" priority="34">
      <formula>AND(task_start&lt;=CH$5,ROUNDDOWN((task_end-task_start+1)*task_progress,0)+task_start-1&gt;=CH$5)</formula>
    </cfRule>
    <cfRule type="expression" dxfId="33" priority="35" stopIfTrue="1">
      <formula>AND(task_end&gt;=CH$5,task_start&lt;CI$5)</formula>
    </cfRule>
  </conditionalFormatting>
  <conditionalFormatting sqref="CO5:CU33">
    <cfRule type="expression" dxfId="32" priority="33">
      <formula>AND(TODAY()&gt;=CO$5,TODAY()&lt;CP$5)</formula>
    </cfRule>
  </conditionalFormatting>
  <conditionalFormatting sqref="CO7:CU33">
    <cfRule type="expression" dxfId="31" priority="31">
      <formula>AND(task_start&lt;=CO$5,ROUNDDOWN((task_end-task_start+1)*task_progress,0)+task_start-1&gt;=CO$5)</formula>
    </cfRule>
    <cfRule type="expression" dxfId="30" priority="32" stopIfTrue="1">
      <formula>AND(task_end&gt;=CO$5,task_start&lt;CP$5)</formula>
    </cfRule>
  </conditionalFormatting>
  <conditionalFormatting sqref="CV5:DB33">
    <cfRule type="expression" dxfId="29" priority="30">
      <formula>AND(TODAY()&gt;=CV$5,TODAY()&lt;CW$5)</formula>
    </cfRule>
  </conditionalFormatting>
  <conditionalFormatting sqref="CV7:DB33">
    <cfRule type="expression" dxfId="28" priority="28">
      <formula>AND(task_start&lt;=CV$5,ROUNDDOWN((task_end-task_start+1)*task_progress,0)+task_start-1&gt;=CV$5)</formula>
    </cfRule>
    <cfRule type="expression" dxfId="27" priority="29" stopIfTrue="1">
      <formula>AND(task_end&gt;=CV$5,task_start&lt;CW$5)</formula>
    </cfRule>
  </conditionalFormatting>
  <conditionalFormatting sqref="DC5:DI33">
    <cfRule type="expression" dxfId="26" priority="27">
      <formula>AND(TODAY()&gt;=DC$5,TODAY()&lt;DD$5)</formula>
    </cfRule>
  </conditionalFormatting>
  <conditionalFormatting sqref="DC7:DI33">
    <cfRule type="expression" dxfId="25" priority="25">
      <formula>AND(task_start&lt;=DC$5,ROUNDDOWN((task_end-task_start+1)*task_progress,0)+task_start-1&gt;=DC$5)</formula>
    </cfRule>
    <cfRule type="expression" dxfId="24" priority="26" stopIfTrue="1">
      <formula>AND(task_end&gt;=DC$5,task_start&lt;DD$5)</formula>
    </cfRule>
  </conditionalFormatting>
  <conditionalFormatting sqref="DJ5:DP33">
    <cfRule type="expression" dxfId="23" priority="24">
      <formula>AND(TODAY()&gt;=DJ$5,TODAY()&lt;DK$5)</formula>
    </cfRule>
  </conditionalFormatting>
  <conditionalFormatting sqref="DJ7:DP33">
    <cfRule type="expression" dxfId="22" priority="22">
      <formula>AND(task_start&lt;=DJ$5,ROUNDDOWN((task_end-task_start+1)*task_progress,0)+task_start-1&gt;=DJ$5)</formula>
    </cfRule>
    <cfRule type="expression" dxfId="21" priority="23" stopIfTrue="1">
      <formula>AND(task_end&gt;=DJ$5,task_start&lt;DK$5)</formula>
    </cfRule>
  </conditionalFormatting>
  <conditionalFormatting sqref="DQ5:DW33">
    <cfRule type="expression" dxfId="20" priority="21">
      <formula>AND(TODAY()&gt;=DQ$5,TODAY()&lt;DR$5)</formula>
    </cfRule>
  </conditionalFormatting>
  <conditionalFormatting sqref="DQ7:DW33">
    <cfRule type="expression" dxfId="19" priority="19">
      <formula>AND(task_start&lt;=DQ$5,ROUNDDOWN((task_end-task_start+1)*task_progress,0)+task_start-1&gt;=DQ$5)</formula>
    </cfRule>
    <cfRule type="expression" dxfId="18" priority="20" stopIfTrue="1">
      <formula>AND(task_end&gt;=DQ$5,task_start&lt;DR$5)</formula>
    </cfRule>
  </conditionalFormatting>
  <conditionalFormatting sqref="DX5:ED33">
    <cfRule type="expression" dxfId="17" priority="18">
      <formula>AND(TODAY()&gt;=DX$5,TODAY()&lt;DY$5)</formula>
    </cfRule>
  </conditionalFormatting>
  <conditionalFormatting sqref="DX7:ED33">
    <cfRule type="expression" dxfId="16" priority="16">
      <formula>AND(task_start&lt;=DX$5,ROUNDDOWN((task_end-task_start+1)*task_progress,0)+task_start-1&gt;=DX$5)</formula>
    </cfRule>
    <cfRule type="expression" dxfId="15" priority="17" stopIfTrue="1">
      <formula>AND(task_end&gt;=DX$5,task_start&lt;DY$5)</formula>
    </cfRule>
  </conditionalFormatting>
  <conditionalFormatting sqref="EE5:EK33">
    <cfRule type="expression" dxfId="14" priority="15">
      <formula>AND(TODAY()&gt;=EE$5,TODAY()&lt;EF$5)</formula>
    </cfRule>
  </conditionalFormatting>
  <conditionalFormatting sqref="EE7:EK33">
    <cfRule type="expression" dxfId="13" priority="13">
      <formula>AND(task_start&lt;=EE$5,ROUNDDOWN((task_end-task_start+1)*task_progress,0)+task_start-1&gt;=EE$5)</formula>
    </cfRule>
    <cfRule type="expression" dxfId="12" priority="14" stopIfTrue="1">
      <formula>AND(task_end&gt;=EE$5,task_start&lt;EF$5)</formula>
    </cfRule>
  </conditionalFormatting>
  <conditionalFormatting sqref="EL5:ER33">
    <cfRule type="expression" dxfId="11" priority="12">
      <formula>AND(TODAY()&gt;=EL$5,TODAY()&lt;EM$5)</formula>
    </cfRule>
  </conditionalFormatting>
  <conditionalFormatting sqref="EL7:ER33">
    <cfRule type="expression" dxfId="10" priority="10">
      <formula>AND(task_start&lt;=EL$5,ROUNDDOWN((task_end-task_start+1)*task_progress,0)+task_start-1&gt;=EL$5)</formula>
    </cfRule>
    <cfRule type="expression" dxfId="9" priority="11" stopIfTrue="1">
      <formula>AND(task_end&gt;=EL$5,task_start&lt;EM$5)</formula>
    </cfRule>
  </conditionalFormatting>
  <conditionalFormatting sqref="ES5:EY33">
    <cfRule type="expression" dxfId="8" priority="9">
      <formula>AND(TODAY()&gt;=ES$5,TODAY()&lt;ET$5)</formula>
    </cfRule>
  </conditionalFormatting>
  <conditionalFormatting sqref="ES7:EY33">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Z5:FF33">
    <cfRule type="expression" dxfId="5" priority="6">
      <formula>AND(TODAY()&gt;=EZ$5,TODAY()&lt;FA$5)</formula>
    </cfRule>
  </conditionalFormatting>
  <conditionalFormatting sqref="EZ7:FF33">
    <cfRule type="expression" dxfId="4" priority="4">
      <formula>AND(task_start&lt;=EZ$5,ROUNDDOWN((task_end-task_start+1)*task_progress,0)+task_start-1&gt;=EZ$5)</formula>
    </cfRule>
    <cfRule type="expression" dxfId="3" priority="5" stopIfTrue="1">
      <formula>AND(task_end&gt;=EZ$5,task_start&lt;FA$5)</formula>
    </cfRule>
  </conditionalFormatting>
  <conditionalFormatting sqref="FG5:FM33">
    <cfRule type="expression" dxfId="2" priority="3">
      <formula>AND(TODAY()&gt;=FG$5,TODAY()&lt;FH$5)</formula>
    </cfRule>
  </conditionalFormatting>
  <conditionalFormatting sqref="FG7:FM33">
    <cfRule type="expression" dxfId="1" priority="1">
      <formula>AND(task_start&lt;=FG$5,ROUNDDOWN((task_end-task_start+1)*task_progress,0)+task_start-1&gt;=FG$5)</formula>
    </cfRule>
    <cfRule type="expression" dxfId="0" priority="2" stopIfTrue="1">
      <formula>AND(task_end&gt;=FG$5,task_start&lt;FH$5)</formula>
    </cfRule>
  </conditionalFormatting>
  <dataValidations count="1">
    <dataValidation type="whole" operator="greaterThanOrEqual" allowBlank="1" showInputMessage="1" promptTitle="Display Week" prompt="Changing this number will scroll the Gantt Chart view." sqref="E4" xr:uid="{ABCB8C15-C427-44D9-8083-8C9559525F48}">
      <formula1>1</formula1>
    </dataValidation>
  </dataValidations>
  <hyperlinks>
    <hyperlink ref="I2" r:id="rId1" xr:uid="{B0D7452B-09ED-4152-B05A-B677BF16EFB4}"/>
    <hyperlink ref="I1" r:id="rId2" xr:uid="{10FEF7C0-364D-44DD-8A61-1A6414F0212A}"/>
  </hyperlinks>
  <printOptions horizontalCentered="1"/>
  <pageMargins left="0.15748031496062992" right="0.15748031496062992" top="0.55118110236220474" bottom="0.51181102362204722" header="0.31496062992125984" footer="0.31496062992125984"/>
  <pageSetup paperSize="8" scale="4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58242B7-19F8-40F0-B64C-B17355544C28}">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36"/>
  <sheetViews>
    <sheetView showGridLines="0" showRuler="0" zoomScaleNormal="100" zoomScalePageLayoutView="70" workbookViewId="0">
      <pane ySplit="6" topLeftCell="A20" activePane="bottomLeft" state="frozen"/>
      <selection pane="bottomLeft" activeCell="AP2" sqref="AP2"/>
    </sheetView>
  </sheetViews>
  <sheetFormatPr defaultRowHeight="30" customHeight="1" x14ac:dyDescent="0.25"/>
  <cols>
    <col min="1" max="1" width="2.7109375" style="52" customWidth="1"/>
    <col min="2" max="2" width="35.42578125" customWidth="1"/>
    <col min="3" max="3" width="11.42578125" customWidth="1"/>
    <col min="4" max="4" width="9" customWidth="1"/>
    <col min="5" max="5" width="10.42578125" style="5" customWidth="1"/>
    <col min="6" max="6" width="10.42578125" customWidth="1"/>
    <col min="7" max="7" width="2.7109375" customWidth="1"/>
    <col min="8" max="8" width="6.140625" hidden="1" customWidth="1"/>
    <col min="9" max="169" width="2.5703125" customWidth="1"/>
  </cols>
  <sheetData>
    <row r="1" spans="1:169" ht="30" customHeight="1" x14ac:dyDescent="0.45">
      <c r="A1" s="53" t="s">
        <v>28</v>
      </c>
      <c r="B1" s="56" t="s">
        <v>38</v>
      </c>
      <c r="C1" s="1"/>
      <c r="D1" s="2"/>
      <c r="E1" s="4"/>
      <c r="F1" s="41"/>
      <c r="H1" s="2"/>
      <c r="I1" s="90" t="s">
        <v>12</v>
      </c>
    </row>
    <row r="2" spans="1:169" ht="30" customHeight="1" x14ac:dyDescent="0.3">
      <c r="A2" s="52" t="s">
        <v>24</v>
      </c>
      <c r="B2" s="57" t="s">
        <v>40</v>
      </c>
      <c r="I2" s="91" t="s">
        <v>17</v>
      </c>
    </row>
    <row r="3" spans="1:169" ht="30" customHeight="1" x14ac:dyDescent="0.25">
      <c r="A3" s="52" t="s">
        <v>35</v>
      </c>
      <c r="B3" s="58" t="s">
        <v>39</v>
      </c>
      <c r="C3" s="92" t="s">
        <v>1</v>
      </c>
      <c r="D3" s="93"/>
      <c r="E3" s="97">
        <v>44949</v>
      </c>
      <c r="F3" s="97"/>
    </row>
    <row r="4" spans="1:169" ht="30" customHeight="1" x14ac:dyDescent="0.25">
      <c r="A4" s="53" t="s">
        <v>29</v>
      </c>
      <c r="C4" s="92" t="s">
        <v>8</v>
      </c>
      <c r="D4" s="93"/>
      <c r="E4" s="7">
        <v>1</v>
      </c>
      <c r="I4" s="94">
        <f>I5</f>
        <v>44949</v>
      </c>
      <c r="J4" s="95"/>
      <c r="K4" s="95"/>
      <c r="L4" s="95"/>
      <c r="M4" s="95"/>
      <c r="N4" s="95"/>
      <c r="O4" s="96"/>
      <c r="P4" s="94">
        <f>P5</f>
        <v>44956</v>
      </c>
      <c r="Q4" s="95"/>
      <c r="R4" s="95"/>
      <c r="S4" s="95"/>
      <c r="T4" s="95"/>
      <c r="U4" s="95"/>
      <c r="V4" s="96"/>
      <c r="W4" s="94">
        <f>W5</f>
        <v>44963</v>
      </c>
      <c r="X4" s="95"/>
      <c r="Y4" s="95"/>
      <c r="Z4" s="95"/>
      <c r="AA4" s="95"/>
      <c r="AB4" s="95"/>
      <c r="AC4" s="96"/>
      <c r="AD4" s="94">
        <f>AD5</f>
        <v>44970</v>
      </c>
      <c r="AE4" s="95"/>
      <c r="AF4" s="95"/>
      <c r="AG4" s="95"/>
      <c r="AH4" s="95"/>
      <c r="AI4" s="95"/>
      <c r="AJ4" s="96"/>
      <c r="AK4" s="94">
        <f>AK5</f>
        <v>44977</v>
      </c>
      <c r="AL4" s="95"/>
      <c r="AM4" s="95"/>
      <c r="AN4" s="95"/>
      <c r="AO4" s="95"/>
      <c r="AP4" s="95"/>
      <c r="AQ4" s="96"/>
      <c r="AR4" s="94">
        <f>AR5</f>
        <v>44984</v>
      </c>
      <c r="AS4" s="95"/>
      <c r="AT4" s="95"/>
      <c r="AU4" s="95"/>
      <c r="AV4" s="95"/>
      <c r="AW4" s="95"/>
      <c r="AX4" s="96"/>
      <c r="AY4" s="94">
        <f>AY5</f>
        <v>44991</v>
      </c>
      <c r="AZ4" s="95"/>
      <c r="BA4" s="95"/>
      <c r="BB4" s="95"/>
      <c r="BC4" s="95"/>
      <c r="BD4" s="95"/>
      <c r="BE4" s="96"/>
      <c r="BF4" s="94">
        <f>BF5</f>
        <v>44998</v>
      </c>
      <c r="BG4" s="95"/>
      <c r="BH4" s="95"/>
      <c r="BI4" s="95"/>
      <c r="BJ4" s="95"/>
      <c r="BK4" s="95"/>
      <c r="BL4" s="96"/>
      <c r="BM4" s="94">
        <f>BM5</f>
        <v>45005</v>
      </c>
      <c r="BN4" s="95"/>
      <c r="BO4" s="95"/>
      <c r="BP4" s="95"/>
      <c r="BQ4" s="95"/>
      <c r="BR4" s="95"/>
      <c r="BS4" s="96"/>
      <c r="BT4" s="94">
        <f>BT5</f>
        <v>45012</v>
      </c>
      <c r="BU4" s="95"/>
      <c r="BV4" s="95"/>
      <c r="BW4" s="95"/>
      <c r="BX4" s="95"/>
      <c r="BY4" s="95"/>
      <c r="BZ4" s="96"/>
      <c r="CA4" s="94">
        <f>CA5</f>
        <v>45019</v>
      </c>
      <c r="CB4" s="95"/>
      <c r="CC4" s="95"/>
      <c r="CD4" s="95"/>
      <c r="CE4" s="95"/>
      <c r="CF4" s="95"/>
      <c r="CG4" s="96"/>
      <c r="CH4" s="94">
        <f>CH5</f>
        <v>45026</v>
      </c>
      <c r="CI4" s="95"/>
      <c r="CJ4" s="95"/>
      <c r="CK4" s="95"/>
      <c r="CL4" s="95"/>
      <c r="CM4" s="95"/>
      <c r="CN4" s="96"/>
      <c r="CO4" s="94">
        <f>CO5</f>
        <v>45033</v>
      </c>
      <c r="CP4" s="95"/>
      <c r="CQ4" s="95"/>
      <c r="CR4" s="95"/>
      <c r="CS4" s="95"/>
      <c r="CT4" s="95"/>
      <c r="CU4" s="96"/>
      <c r="CV4" s="94">
        <f>CV5</f>
        <v>45040</v>
      </c>
      <c r="CW4" s="95"/>
      <c r="CX4" s="95"/>
      <c r="CY4" s="95"/>
      <c r="CZ4" s="95"/>
      <c r="DA4" s="95"/>
      <c r="DB4" s="96"/>
      <c r="DC4" s="94">
        <f>DC5</f>
        <v>45047</v>
      </c>
      <c r="DD4" s="95"/>
      <c r="DE4" s="95"/>
      <c r="DF4" s="95"/>
      <c r="DG4" s="95"/>
      <c r="DH4" s="95"/>
      <c r="DI4" s="96"/>
      <c r="DJ4" s="94">
        <f>DJ5</f>
        <v>45054</v>
      </c>
      <c r="DK4" s="95"/>
      <c r="DL4" s="95"/>
      <c r="DM4" s="95"/>
      <c r="DN4" s="95"/>
      <c r="DO4" s="95"/>
      <c r="DP4" s="96"/>
      <c r="DQ4" s="94">
        <f>DQ5</f>
        <v>45061</v>
      </c>
      <c r="DR4" s="95"/>
      <c r="DS4" s="95"/>
      <c r="DT4" s="95"/>
      <c r="DU4" s="95"/>
      <c r="DV4" s="95"/>
      <c r="DW4" s="96"/>
      <c r="DX4" s="94">
        <f>DX5</f>
        <v>45068</v>
      </c>
      <c r="DY4" s="95"/>
      <c r="DZ4" s="95"/>
      <c r="EA4" s="95"/>
      <c r="EB4" s="95"/>
      <c r="EC4" s="95"/>
      <c r="ED4" s="96"/>
      <c r="EE4" s="94">
        <f>EE5</f>
        <v>45075</v>
      </c>
      <c r="EF4" s="95"/>
      <c r="EG4" s="95"/>
      <c r="EH4" s="95"/>
      <c r="EI4" s="95"/>
      <c r="EJ4" s="95"/>
      <c r="EK4" s="96"/>
      <c r="EL4" s="94">
        <f>EL5</f>
        <v>45082</v>
      </c>
      <c r="EM4" s="95"/>
      <c r="EN4" s="95"/>
      <c r="EO4" s="95"/>
      <c r="EP4" s="95"/>
      <c r="EQ4" s="95"/>
      <c r="ER4" s="96"/>
      <c r="ES4" s="94">
        <f>ES5</f>
        <v>45089</v>
      </c>
      <c r="ET4" s="95"/>
      <c r="EU4" s="95"/>
      <c r="EV4" s="95"/>
      <c r="EW4" s="95"/>
      <c r="EX4" s="95"/>
      <c r="EY4" s="96"/>
      <c r="EZ4" s="94">
        <f>EZ5</f>
        <v>45096</v>
      </c>
      <c r="FA4" s="95"/>
      <c r="FB4" s="95"/>
      <c r="FC4" s="95"/>
      <c r="FD4" s="95"/>
      <c r="FE4" s="95"/>
      <c r="FF4" s="96"/>
      <c r="FG4" s="94">
        <f>FG5</f>
        <v>45103</v>
      </c>
      <c r="FH4" s="95"/>
      <c r="FI4" s="95"/>
      <c r="FJ4" s="95"/>
      <c r="FK4" s="95"/>
      <c r="FL4" s="95"/>
      <c r="FM4" s="96"/>
    </row>
    <row r="5" spans="1:169" ht="15" customHeight="1" x14ac:dyDescent="0.25">
      <c r="A5" s="53" t="s">
        <v>30</v>
      </c>
      <c r="B5" s="74"/>
      <c r="C5" s="74"/>
      <c r="D5" s="74"/>
      <c r="E5" s="74"/>
      <c r="F5" s="74"/>
      <c r="G5" s="74"/>
      <c r="I5" s="11">
        <f>Project_Start-WEEKDAY(Project_Start,1)+2+7*(Display_Week-1)</f>
        <v>44949</v>
      </c>
      <c r="J5" s="10">
        <f>I5+1</f>
        <v>44950</v>
      </c>
      <c r="K5" s="10">
        <f t="shared" ref="K5:AX5" si="0">J5+1</f>
        <v>44951</v>
      </c>
      <c r="L5" s="10">
        <f t="shared" si="0"/>
        <v>44952</v>
      </c>
      <c r="M5" s="10">
        <f t="shared" si="0"/>
        <v>44953</v>
      </c>
      <c r="N5" s="10">
        <f t="shared" si="0"/>
        <v>44954</v>
      </c>
      <c r="O5" s="12">
        <f t="shared" si="0"/>
        <v>44955</v>
      </c>
      <c r="P5" s="11">
        <f>O5+1</f>
        <v>44956</v>
      </c>
      <c r="Q5" s="10">
        <f>P5+1</f>
        <v>44957</v>
      </c>
      <c r="R5" s="10">
        <f t="shared" si="0"/>
        <v>44958</v>
      </c>
      <c r="S5" s="10">
        <f t="shared" si="0"/>
        <v>44959</v>
      </c>
      <c r="T5" s="10">
        <f t="shared" si="0"/>
        <v>44960</v>
      </c>
      <c r="U5" s="10">
        <f t="shared" si="0"/>
        <v>44961</v>
      </c>
      <c r="V5" s="12">
        <f t="shared" si="0"/>
        <v>44962</v>
      </c>
      <c r="W5" s="11">
        <f>V5+1</f>
        <v>44963</v>
      </c>
      <c r="X5" s="10">
        <f>W5+1</f>
        <v>44964</v>
      </c>
      <c r="Y5" s="10">
        <f t="shared" si="0"/>
        <v>44965</v>
      </c>
      <c r="Z5" s="10">
        <f t="shared" si="0"/>
        <v>44966</v>
      </c>
      <c r="AA5" s="10">
        <f t="shared" si="0"/>
        <v>44967</v>
      </c>
      <c r="AB5" s="10">
        <f t="shared" si="0"/>
        <v>44968</v>
      </c>
      <c r="AC5" s="12">
        <f t="shared" si="0"/>
        <v>44969</v>
      </c>
      <c r="AD5" s="11">
        <f>AC5+1</f>
        <v>44970</v>
      </c>
      <c r="AE5" s="10">
        <f>AD5+1</f>
        <v>44971</v>
      </c>
      <c r="AF5" s="10">
        <f t="shared" si="0"/>
        <v>44972</v>
      </c>
      <c r="AG5" s="10">
        <f t="shared" si="0"/>
        <v>44973</v>
      </c>
      <c r="AH5" s="10">
        <f t="shared" si="0"/>
        <v>44974</v>
      </c>
      <c r="AI5" s="10">
        <f t="shared" si="0"/>
        <v>44975</v>
      </c>
      <c r="AJ5" s="12">
        <f t="shared" si="0"/>
        <v>44976</v>
      </c>
      <c r="AK5" s="11">
        <f>AJ5+1</f>
        <v>44977</v>
      </c>
      <c r="AL5" s="10">
        <f>AK5+1</f>
        <v>44978</v>
      </c>
      <c r="AM5" s="10">
        <f t="shared" si="0"/>
        <v>44979</v>
      </c>
      <c r="AN5" s="10">
        <f t="shared" si="0"/>
        <v>44980</v>
      </c>
      <c r="AO5" s="10">
        <f t="shared" si="0"/>
        <v>44981</v>
      </c>
      <c r="AP5" s="10">
        <f t="shared" si="0"/>
        <v>44982</v>
      </c>
      <c r="AQ5" s="12">
        <f t="shared" si="0"/>
        <v>44983</v>
      </c>
      <c r="AR5" s="11">
        <f>AQ5+1</f>
        <v>44984</v>
      </c>
      <c r="AS5" s="10">
        <f>AR5+1</f>
        <v>44985</v>
      </c>
      <c r="AT5" s="10">
        <f t="shared" si="0"/>
        <v>44986</v>
      </c>
      <c r="AU5" s="10">
        <f t="shared" si="0"/>
        <v>44987</v>
      </c>
      <c r="AV5" s="10">
        <f t="shared" si="0"/>
        <v>44988</v>
      </c>
      <c r="AW5" s="10">
        <f t="shared" si="0"/>
        <v>44989</v>
      </c>
      <c r="AX5" s="12">
        <f t="shared" si="0"/>
        <v>44990</v>
      </c>
      <c r="AY5" s="11">
        <f>AX5+1</f>
        <v>44991</v>
      </c>
      <c r="AZ5" s="10">
        <f>AY5+1</f>
        <v>44992</v>
      </c>
      <c r="BA5" s="10">
        <f t="shared" ref="BA5:BD5" si="1">AZ5+1</f>
        <v>44993</v>
      </c>
      <c r="BB5" s="10">
        <f t="shared" si="1"/>
        <v>44994</v>
      </c>
      <c r="BC5" s="10">
        <f t="shared" si="1"/>
        <v>44995</v>
      </c>
      <c r="BD5" s="10">
        <f t="shared" si="1"/>
        <v>44996</v>
      </c>
      <c r="BE5" s="12">
        <f>BD5+1</f>
        <v>44997</v>
      </c>
      <c r="BF5" s="11">
        <f>BE5+1</f>
        <v>44998</v>
      </c>
      <c r="BG5" s="10">
        <f>BF5+1</f>
        <v>44999</v>
      </c>
      <c r="BH5" s="10">
        <f t="shared" ref="BH5:BL5" si="2">BG5+1</f>
        <v>45000</v>
      </c>
      <c r="BI5" s="10">
        <f t="shared" si="2"/>
        <v>45001</v>
      </c>
      <c r="BJ5" s="10">
        <f t="shared" si="2"/>
        <v>45002</v>
      </c>
      <c r="BK5" s="10">
        <f t="shared" si="2"/>
        <v>45003</v>
      </c>
      <c r="BL5" s="12">
        <f t="shared" si="2"/>
        <v>45004</v>
      </c>
      <c r="BM5" s="11">
        <f>BL5+1</f>
        <v>45005</v>
      </c>
      <c r="BN5" s="10">
        <f>BM5+1</f>
        <v>45006</v>
      </c>
      <c r="BO5" s="10">
        <f t="shared" ref="BO5" si="3">BN5+1</f>
        <v>45007</v>
      </c>
      <c r="BP5" s="10">
        <f t="shared" ref="BP5" si="4">BO5+1</f>
        <v>45008</v>
      </c>
      <c r="BQ5" s="10">
        <f t="shared" ref="BQ5" si="5">BP5+1</f>
        <v>45009</v>
      </c>
      <c r="BR5" s="10">
        <f t="shared" ref="BR5" si="6">BQ5+1</f>
        <v>45010</v>
      </c>
      <c r="BS5" s="12">
        <f t="shared" ref="BS5" si="7">BR5+1</f>
        <v>45011</v>
      </c>
      <c r="BT5" s="11">
        <f>BS5+1</f>
        <v>45012</v>
      </c>
      <c r="BU5" s="10">
        <f>BT5+1</f>
        <v>45013</v>
      </c>
      <c r="BV5" s="10">
        <f t="shared" ref="BV5" si="8">BU5+1</f>
        <v>45014</v>
      </c>
      <c r="BW5" s="10">
        <f t="shared" ref="BW5" si="9">BV5+1</f>
        <v>45015</v>
      </c>
      <c r="BX5" s="10">
        <f t="shared" ref="BX5" si="10">BW5+1</f>
        <v>45016</v>
      </c>
      <c r="BY5" s="10">
        <f t="shared" ref="BY5" si="11">BX5+1</f>
        <v>45017</v>
      </c>
      <c r="BZ5" s="12">
        <f t="shared" ref="BZ5" si="12">BY5+1</f>
        <v>45018</v>
      </c>
      <c r="CA5" s="11">
        <f>BZ5+1</f>
        <v>45019</v>
      </c>
      <c r="CB5" s="10">
        <f>CA5+1</f>
        <v>45020</v>
      </c>
      <c r="CC5" s="10">
        <f t="shared" ref="CC5" si="13">CB5+1</f>
        <v>45021</v>
      </c>
      <c r="CD5" s="10">
        <f t="shared" ref="CD5" si="14">CC5+1</f>
        <v>45022</v>
      </c>
      <c r="CE5" s="10">
        <f t="shared" ref="CE5" si="15">CD5+1</f>
        <v>45023</v>
      </c>
      <c r="CF5" s="10">
        <f t="shared" ref="CF5" si="16">CE5+1</f>
        <v>45024</v>
      </c>
      <c r="CG5" s="12">
        <f t="shared" ref="CG5" si="17">CF5+1</f>
        <v>45025</v>
      </c>
      <c r="CH5" s="11">
        <f>CG5+1</f>
        <v>45026</v>
      </c>
      <c r="CI5" s="10">
        <f>CH5+1</f>
        <v>45027</v>
      </c>
      <c r="CJ5" s="10">
        <f t="shared" ref="CJ5" si="18">CI5+1</f>
        <v>45028</v>
      </c>
      <c r="CK5" s="10">
        <f t="shared" ref="CK5" si="19">CJ5+1</f>
        <v>45029</v>
      </c>
      <c r="CL5" s="10">
        <f t="shared" ref="CL5" si="20">CK5+1</f>
        <v>45030</v>
      </c>
      <c r="CM5" s="10">
        <f t="shared" ref="CM5" si="21">CL5+1</f>
        <v>45031</v>
      </c>
      <c r="CN5" s="12">
        <f t="shared" ref="CN5" si="22">CM5+1</f>
        <v>45032</v>
      </c>
      <c r="CO5" s="11">
        <f>CN5+1</f>
        <v>45033</v>
      </c>
      <c r="CP5" s="10">
        <f>CO5+1</f>
        <v>45034</v>
      </c>
      <c r="CQ5" s="10">
        <f t="shared" ref="CQ5" si="23">CP5+1</f>
        <v>45035</v>
      </c>
      <c r="CR5" s="10">
        <f t="shared" ref="CR5" si="24">CQ5+1</f>
        <v>45036</v>
      </c>
      <c r="CS5" s="10">
        <f t="shared" ref="CS5" si="25">CR5+1</f>
        <v>45037</v>
      </c>
      <c r="CT5" s="10">
        <f t="shared" ref="CT5" si="26">CS5+1</f>
        <v>45038</v>
      </c>
      <c r="CU5" s="12">
        <f t="shared" ref="CU5" si="27">CT5+1</f>
        <v>45039</v>
      </c>
      <c r="CV5" s="11">
        <f>CU5+1</f>
        <v>45040</v>
      </c>
      <c r="CW5" s="10">
        <f>CV5+1</f>
        <v>45041</v>
      </c>
      <c r="CX5" s="10">
        <f t="shared" ref="CX5" si="28">CW5+1</f>
        <v>45042</v>
      </c>
      <c r="CY5" s="10">
        <f t="shared" ref="CY5" si="29">CX5+1</f>
        <v>45043</v>
      </c>
      <c r="CZ5" s="10">
        <f t="shared" ref="CZ5" si="30">CY5+1</f>
        <v>45044</v>
      </c>
      <c r="DA5" s="10">
        <f t="shared" ref="DA5" si="31">CZ5+1</f>
        <v>45045</v>
      </c>
      <c r="DB5" s="12">
        <f t="shared" ref="DB5" si="32">DA5+1</f>
        <v>45046</v>
      </c>
      <c r="DC5" s="11">
        <f>DB5+1</f>
        <v>45047</v>
      </c>
      <c r="DD5" s="10">
        <f>DC5+1</f>
        <v>45048</v>
      </c>
      <c r="DE5" s="10">
        <f t="shared" ref="DE5" si="33">DD5+1</f>
        <v>45049</v>
      </c>
      <c r="DF5" s="10">
        <f t="shared" ref="DF5" si="34">DE5+1</f>
        <v>45050</v>
      </c>
      <c r="DG5" s="10">
        <f t="shared" ref="DG5" si="35">DF5+1</f>
        <v>45051</v>
      </c>
      <c r="DH5" s="10">
        <f t="shared" ref="DH5" si="36">DG5+1</f>
        <v>45052</v>
      </c>
      <c r="DI5" s="12">
        <f t="shared" ref="DI5" si="37">DH5+1</f>
        <v>45053</v>
      </c>
      <c r="DJ5" s="11">
        <f>DI5+1</f>
        <v>45054</v>
      </c>
      <c r="DK5" s="10">
        <f>DJ5+1</f>
        <v>45055</v>
      </c>
      <c r="DL5" s="10">
        <f t="shared" ref="DL5" si="38">DK5+1</f>
        <v>45056</v>
      </c>
      <c r="DM5" s="10">
        <f t="shared" ref="DM5" si="39">DL5+1</f>
        <v>45057</v>
      </c>
      <c r="DN5" s="10">
        <f t="shared" ref="DN5" si="40">DM5+1</f>
        <v>45058</v>
      </c>
      <c r="DO5" s="10">
        <f t="shared" ref="DO5" si="41">DN5+1</f>
        <v>45059</v>
      </c>
      <c r="DP5" s="12">
        <f t="shared" ref="DP5" si="42">DO5+1</f>
        <v>45060</v>
      </c>
      <c r="DQ5" s="11">
        <f>DP5+1</f>
        <v>45061</v>
      </c>
      <c r="DR5" s="10">
        <f>DQ5+1</f>
        <v>45062</v>
      </c>
      <c r="DS5" s="10">
        <f t="shared" ref="DS5" si="43">DR5+1</f>
        <v>45063</v>
      </c>
      <c r="DT5" s="10">
        <f t="shared" ref="DT5" si="44">DS5+1</f>
        <v>45064</v>
      </c>
      <c r="DU5" s="10">
        <f t="shared" ref="DU5" si="45">DT5+1</f>
        <v>45065</v>
      </c>
      <c r="DV5" s="10">
        <f t="shared" ref="DV5" si="46">DU5+1</f>
        <v>45066</v>
      </c>
      <c r="DW5" s="12">
        <f t="shared" ref="DW5" si="47">DV5+1</f>
        <v>45067</v>
      </c>
      <c r="DX5" s="11">
        <f>DW5+1</f>
        <v>45068</v>
      </c>
      <c r="DY5" s="10">
        <f>DX5+1</f>
        <v>45069</v>
      </c>
      <c r="DZ5" s="10">
        <f t="shared" ref="DZ5" si="48">DY5+1</f>
        <v>45070</v>
      </c>
      <c r="EA5" s="10">
        <f t="shared" ref="EA5" si="49">DZ5+1</f>
        <v>45071</v>
      </c>
      <c r="EB5" s="10">
        <f t="shared" ref="EB5" si="50">EA5+1</f>
        <v>45072</v>
      </c>
      <c r="EC5" s="10">
        <f t="shared" ref="EC5" si="51">EB5+1</f>
        <v>45073</v>
      </c>
      <c r="ED5" s="12">
        <f t="shared" ref="ED5" si="52">EC5+1</f>
        <v>45074</v>
      </c>
      <c r="EE5" s="11">
        <f>ED5+1</f>
        <v>45075</v>
      </c>
      <c r="EF5" s="10">
        <f>EE5+1</f>
        <v>45076</v>
      </c>
      <c r="EG5" s="10">
        <f t="shared" ref="EG5" si="53">EF5+1</f>
        <v>45077</v>
      </c>
      <c r="EH5" s="10">
        <f t="shared" ref="EH5" si="54">EG5+1</f>
        <v>45078</v>
      </c>
      <c r="EI5" s="10">
        <f t="shared" ref="EI5" si="55">EH5+1</f>
        <v>45079</v>
      </c>
      <c r="EJ5" s="10">
        <f t="shared" ref="EJ5" si="56">EI5+1</f>
        <v>45080</v>
      </c>
      <c r="EK5" s="12">
        <f t="shared" ref="EK5" si="57">EJ5+1</f>
        <v>45081</v>
      </c>
      <c r="EL5" s="11">
        <f>EK5+1</f>
        <v>45082</v>
      </c>
      <c r="EM5" s="10">
        <f>EL5+1</f>
        <v>45083</v>
      </c>
      <c r="EN5" s="10">
        <f t="shared" ref="EN5" si="58">EM5+1</f>
        <v>45084</v>
      </c>
      <c r="EO5" s="10">
        <f t="shared" ref="EO5" si="59">EN5+1</f>
        <v>45085</v>
      </c>
      <c r="EP5" s="10">
        <f t="shared" ref="EP5" si="60">EO5+1</f>
        <v>45086</v>
      </c>
      <c r="EQ5" s="10">
        <f t="shared" ref="EQ5" si="61">EP5+1</f>
        <v>45087</v>
      </c>
      <c r="ER5" s="12">
        <f t="shared" ref="ER5" si="62">EQ5+1</f>
        <v>45088</v>
      </c>
      <c r="ES5" s="11">
        <f>ER5+1</f>
        <v>45089</v>
      </c>
      <c r="ET5" s="10">
        <f>ES5+1</f>
        <v>45090</v>
      </c>
      <c r="EU5" s="10">
        <f t="shared" ref="EU5" si="63">ET5+1</f>
        <v>45091</v>
      </c>
      <c r="EV5" s="10">
        <f t="shared" ref="EV5" si="64">EU5+1</f>
        <v>45092</v>
      </c>
      <c r="EW5" s="10">
        <f t="shared" ref="EW5" si="65">EV5+1</f>
        <v>45093</v>
      </c>
      <c r="EX5" s="10">
        <f t="shared" ref="EX5" si="66">EW5+1</f>
        <v>45094</v>
      </c>
      <c r="EY5" s="12">
        <f t="shared" ref="EY5" si="67">EX5+1</f>
        <v>45095</v>
      </c>
      <c r="EZ5" s="11">
        <f>EY5+1</f>
        <v>45096</v>
      </c>
      <c r="FA5" s="10">
        <f>EZ5+1</f>
        <v>45097</v>
      </c>
      <c r="FB5" s="10">
        <f t="shared" ref="FB5" si="68">FA5+1</f>
        <v>45098</v>
      </c>
      <c r="FC5" s="10">
        <f t="shared" ref="FC5" si="69">FB5+1</f>
        <v>45099</v>
      </c>
      <c r="FD5" s="10">
        <f t="shared" ref="FD5" si="70">FC5+1</f>
        <v>45100</v>
      </c>
      <c r="FE5" s="10">
        <f t="shared" ref="FE5" si="71">FD5+1</f>
        <v>45101</v>
      </c>
      <c r="FF5" s="12">
        <f t="shared" ref="FF5" si="72">FE5+1</f>
        <v>45102</v>
      </c>
      <c r="FG5" s="11">
        <f>FF5+1</f>
        <v>45103</v>
      </c>
      <c r="FH5" s="10">
        <f>FG5+1</f>
        <v>45104</v>
      </c>
      <c r="FI5" s="10">
        <f t="shared" ref="FI5" si="73">FH5+1</f>
        <v>45105</v>
      </c>
      <c r="FJ5" s="10">
        <f t="shared" ref="FJ5" si="74">FI5+1</f>
        <v>45106</v>
      </c>
      <c r="FK5" s="10">
        <f t="shared" ref="FK5" si="75">FJ5+1</f>
        <v>45107</v>
      </c>
      <c r="FL5" s="10">
        <f t="shared" ref="FL5" si="76">FK5+1</f>
        <v>45108</v>
      </c>
      <c r="FM5" s="12">
        <f t="shared" ref="FM5" si="77">FL5+1</f>
        <v>45109</v>
      </c>
    </row>
    <row r="6" spans="1:169" ht="30" customHeight="1" thickBot="1" x14ac:dyDescent="0.3">
      <c r="A6" s="53" t="s">
        <v>31</v>
      </c>
      <c r="B6" s="8" t="s">
        <v>9</v>
      </c>
      <c r="C6" s="89" t="s">
        <v>3</v>
      </c>
      <c r="D6" s="89" t="s">
        <v>2</v>
      </c>
      <c r="E6" s="9" t="s">
        <v>5</v>
      </c>
      <c r="F6" s="9" t="s">
        <v>6</v>
      </c>
      <c r="G6" s="9"/>
      <c r="H6" s="9" t="s">
        <v>7</v>
      </c>
      <c r="I6" s="13" t="str">
        <f t="shared" ref="I6" si="78">LEFT(TEXT(I5,"ddd"),1)</f>
        <v>M</v>
      </c>
      <c r="J6" s="13" t="str">
        <f t="shared" ref="J6:AR6" si="79">LEFT(TEXT(J5,"ddd"),1)</f>
        <v>T</v>
      </c>
      <c r="K6" s="13" t="str">
        <f t="shared" si="79"/>
        <v>W</v>
      </c>
      <c r="L6" s="13" t="str">
        <f t="shared" si="79"/>
        <v>T</v>
      </c>
      <c r="M6" s="13" t="str">
        <f t="shared" si="79"/>
        <v>F</v>
      </c>
      <c r="N6" s="13" t="str">
        <f t="shared" si="79"/>
        <v>S</v>
      </c>
      <c r="O6" s="13" t="str">
        <f t="shared" si="79"/>
        <v>S</v>
      </c>
      <c r="P6" s="13" t="str">
        <f t="shared" si="79"/>
        <v>M</v>
      </c>
      <c r="Q6" s="13" t="str">
        <f t="shared" si="79"/>
        <v>T</v>
      </c>
      <c r="R6" s="13" t="str">
        <f t="shared" si="79"/>
        <v>W</v>
      </c>
      <c r="S6" s="13" t="str">
        <f t="shared" si="79"/>
        <v>T</v>
      </c>
      <c r="T6" s="13" t="str">
        <f t="shared" si="79"/>
        <v>F</v>
      </c>
      <c r="U6" s="13" t="str">
        <f t="shared" si="79"/>
        <v>S</v>
      </c>
      <c r="V6" s="13" t="str">
        <f t="shared" si="79"/>
        <v>S</v>
      </c>
      <c r="W6" s="13" t="str">
        <f t="shared" si="79"/>
        <v>M</v>
      </c>
      <c r="X6" s="13" t="str">
        <f t="shared" si="79"/>
        <v>T</v>
      </c>
      <c r="Y6" s="13" t="str">
        <f t="shared" si="79"/>
        <v>W</v>
      </c>
      <c r="Z6" s="13" t="str">
        <f t="shared" si="79"/>
        <v>T</v>
      </c>
      <c r="AA6" s="13" t="str">
        <f t="shared" si="79"/>
        <v>F</v>
      </c>
      <c r="AB6" s="13" t="str">
        <f t="shared" si="79"/>
        <v>S</v>
      </c>
      <c r="AC6" s="13" t="str">
        <f t="shared" si="79"/>
        <v>S</v>
      </c>
      <c r="AD6" s="13" t="str">
        <f t="shared" si="79"/>
        <v>M</v>
      </c>
      <c r="AE6" s="13" t="str">
        <f t="shared" si="79"/>
        <v>T</v>
      </c>
      <c r="AF6" s="13" t="str">
        <f t="shared" si="79"/>
        <v>W</v>
      </c>
      <c r="AG6" s="13" t="str">
        <f t="shared" si="79"/>
        <v>T</v>
      </c>
      <c r="AH6" s="13" t="str">
        <f t="shared" si="79"/>
        <v>F</v>
      </c>
      <c r="AI6" s="13" t="str">
        <f t="shared" si="79"/>
        <v>S</v>
      </c>
      <c r="AJ6" s="13" t="str">
        <f t="shared" si="79"/>
        <v>S</v>
      </c>
      <c r="AK6" s="13" t="str">
        <f t="shared" si="79"/>
        <v>M</v>
      </c>
      <c r="AL6" s="13" t="str">
        <f t="shared" si="79"/>
        <v>T</v>
      </c>
      <c r="AM6" s="13" t="str">
        <f t="shared" si="79"/>
        <v>W</v>
      </c>
      <c r="AN6" s="13" t="str">
        <f t="shared" si="79"/>
        <v>T</v>
      </c>
      <c r="AO6" s="13" t="str">
        <f t="shared" si="79"/>
        <v>F</v>
      </c>
      <c r="AP6" s="13" t="str">
        <f t="shared" si="79"/>
        <v>S</v>
      </c>
      <c r="AQ6" s="13" t="str">
        <f t="shared" si="79"/>
        <v>S</v>
      </c>
      <c r="AR6" s="13" t="str">
        <f t="shared" si="79"/>
        <v>M</v>
      </c>
      <c r="AS6" s="13" t="str">
        <f t="shared" ref="AS6:BL6" si="80">LEFT(TEXT(AS5,"ddd"),1)</f>
        <v>T</v>
      </c>
      <c r="AT6" s="13" t="str">
        <f t="shared" si="80"/>
        <v>W</v>
      </c>
      <c r="AU6" s="13" t="str">
        <f t="shared" si="80"/>
        <v>T</v>
      </c>
      <c r="AV6" s="13" t="str">
        <f t="shared" si="80"/>
        <v>F</v>
      </c>
      <c r="AW6" s="13" t="str">
        <f t="shared" si="80"/>
        <v>S</v>
      </c>
      <c r="AX6" s="13" t="str">
        <f t="shared" si="80"/>
        <v>S</v>
      </c>
      <c r="AY6" s="13" t="str">
        <f t="shared" si="80"/>
        <v>M</v>
      </c>
      <c r="AZ6" s="13" t="str">
        <f t="shared" si="80"/>
        <v>T</v>
      </c>
      <c r="BA6" s="13" t="str">
        <f t="shared" si="80"/>
        <v>W</v>
      </c>
      <c r="BB6" s="13" t="str">
        <f t="shared" si="80"/>
        <v>T</v>
      </c>
      <c r="BC6" s="13" t="str">
        <f t="shared" si="80"/>
        <v>F</v>
      </c>
      <c r="BD6" s="13" t="str">
        <f t="shared" si="80"/>
        <v>S</v>
      </c>
      <c r="BE6" s="13" t="str">
        <f t="shared" si="80"/>
        <v>S</v>
      </c>
      <c r="BF6" s="13" t="str">
        <f t="shared" si="80"/>
        <v>M</v>
      </c>
      <c r="BG6" s="13" t="str">
        <f t="shared" si="80"/>
        <v>T</v>
      </c>
      <c r="BH6" s="13" t="str">
        <f t="shared" si="80"/>
        <v>W</v>
      </c>
      <c r="BI6" s="13" t="str">
        <f t="shared" si="80"/>
        <v>T</v>
      </c>
      <c r="BJ6" s="13" t="str">
        <f t="shared" si="80"/>
        <v>F</v>
      </c>
      <c r="BK6" s="13" t="str">
        <f t="shared" si="80"/>
        <v>S</v>
      </c>
      <c r="BL6" s="13" t="str">
        <f t="shared" si="80"/>
        <v>S</v>
      </c>
      <c r="BM6" s="13" t="str">
        <f t="shared" ref="BM6:DX6" si="81">LEFT(TEXT(BM5,"ddd"),1)</f>
        <v>M</v>
      </c>
      <c r="BN6" s="13" t="str">
        <f t="shared" si="81"/>
        <v>T</v>
      </c>
      <c r="BO6" s="13" t="str">
        <f t="shared" si="81"/>
        <v>W</v>
      </c>
      <c r="BP6" s="13" t="str">
        <f t="shared" si="81"/>
        <v>T</v>
      </c>
      <c r="BQ6" s="13" t="str">
        <f t="shared" si="81"/>
        <v>F</v>
      </c>
      <c r="BR6" s="13" t="str">
        <f t="shared" si="81"/>
        <v>S</v>
      </c>
      <c r="BS6" s="13" t="str">
        <f t="shared" si="81"/>
        <v>S</v>
      </c>
      <c r="BT6" s="13" t="str">
        <f t="shared" si="81"/>
        <v>M</v>
      </c>
      <c r="BU6" s="13" t="str">
        <f t="shared" si="81"/>
        <v>T</v>
      </c>
      <c r="BV6" s="13" t="str">
        <f t="shared" si="81"/>
        <v>W</v>
      </c>
      <c r="BW6" s="13" t="str">
        <f t="shared" si="81"/>
        <v>T</v>
      </c>
      <c r="BX6" s="13" t="str">
        <f t="shared" si="81"/>
        <v>F</v>
      </c>
      <c r="BY6" s="13" t="str">
        <f t="shared" si="81"/>
        <v>S</v>
      </c>
      <c r="BZ6" s="13" t="str">
        <f t="shared" si="81"/>
        <v>S</v>
      </c>
      <c r="CA6" s="13" t="str">
        <f t="shared" si="81"/>
        <v>M</v>
      </c>
      <c r="CB6" s="13" t="str">
        <f t="shared" si="81"/>
        <v>T</v>
      </c>
      <c r="CC6" s="13" t="str">
        <f t="shared" si="81"/>
        <v>W</v>
      </c>
      <c r="CD6" s="13" t="str">
        <f t="shared" si="81"/>
        <v>T</v>
      </c>
      <c r="CE6" s="13" t="str">
        <f t="shared" si="81"/>
        <v>F</v>
      </c>
      <c r="CF6" s="13" t="str">
        <f t="shared" si="81"/>
        <v>S</v>
      </c>
      <c r="CG6" s="13" t="str">
        <f t="shared" si="81"/>
        <v>S</v>
      </c>
      <c r="CH6" s="13" t="str">
        <f t="shared" si="81"/>
        <v>M</v>
      </c>
      <c r="CI6" s="13" t="str">
        <f t="shared" si="81"/>
        <v>T</v>
      </c>
      <c r="CJ6" s="13" t="str">
        <f t="shared" si="81"/>
        <v>W</v>
      </c>
      <c r="CK6" s="13" t="str">
        <f t="shared" si="81"/>
        <v>T</v>
      </c>
      <c r="CL6" s="13" t="str">
        <f t="shared" si="81"/>
        <v>F</v>
      </c>
      <c r="CM6" s="13" t="str">
        <f t="shared" si="81"/>
        <v>S</v>
      </c>
      <c r="CN6" s="13" t="str">
        <f t="shared" si="81"/>
        <v>S</v>
      </c>
      <c r="CO6" s="13" t="str">
        <f t="shared" si="81"/>
        <v>M</v>
      </c>
      <c r="CP6" s="13" t="str">
        <f t="shared" si="81"/>
        <v>T</v>
      </c>
      <c r="CQ6" s="13" t="str">
        <f t="shared" si="81"/>
        <v>W</v>
      </c>
      <c r="CR6" s="13" t="str">
        <f t="shared" si="81"/>
        <v>T</v>
      </c>
      <c r="CS6" s="13" t="str">
        <f t="shared" si="81"/>
        <v>F</v>
      </c>
      <c r="CT6" s="13" t="str">
        <f t="shared" si="81"/>
        <v>S</v>
      </c>
      <c r="CU6" s="13" t="str">
        <f t="shared" si="81"/>
        <v>S</v>
      </c>
      <c r="CV6" s="13" t="str">
        <f t="shared" si="81"/>
        <v>M</v>
      </c>
      <c r="CW6" s="13" t="str">
        <f t="shared" si="81"/>
        <v>T</v>
      </c>
      <c r="CX6" s="13" t="str">
        <f t="shared" si="81"/>
        <v>W</v>
      </c>
      <c r="CY6" s="13" t="str">
        <f t="shared" si="81"/>
        <v>T</v>
      </c>
      <c r="CZ6" s="13" t="str">
        <f t="shared" si="81"/>
        <v>F</v>
      </c>
      <c r="DA6" s="13" t="str">
        <f t="shared" si="81"/>
        <v>S</v>
      </c>
      <c r="DB6" s="13" t="str">
        <f t="shared" si="81"/>
        <v>S</v>
      </c>
      <c r="DC6" s="13" t="str">
        <f t="shared" si="81"/>
        <v>M</v>
      </c>
      <c r="DD6" s="13" t="str">
        <f t="shared" si="81"/>
        <v>T</v>
      </c>
      <c r="DE6" s="13" t="str">
        <f t="shared" si="81"/>
        <v>W</v>
      </c>
      <c r="DF6" s="13" t="str">
        <f t="shared" si="81"/>
        <v>T</v>
      </c>
      <c r="DG6" s="13" t="str">
        <f t="shared" si="81"/>
        <v>F</v>
      </c>
      <c r="DH6" s="13" t="str">
        <f t="shared" si="81"/>
        <v>S</v>
      </c>
      <c r="DI6" s="13" t="str">
        <f t="shared" si="81"/>
        <v>S</v>
      </c>
      <c r="DJ6" s="13" t="str">
        <f t="shared" si="81"/>
        <v>M</v>
      </c>
      <c r="DK6" s="13" t="str">
        <f t="shared" si="81"/>
        <v>T</v>
      </c>
      <c r="DL6" s="13" t="str">
        <f t="shared" si="81"/>
        <v>W</v>
      </c>
      <c r="DM6" s="13" t="str">
        <f t="shared" si="81"/>
        <v>T</v>
      </c>
      <c r="DN6" s="13" t="str">
        <f t="shared" si="81"/>
        <v>F</v>
      </c>
      <c r="DO6" s="13" t="str">
        <f t="shared" si="81"/>
        <v>S</v>
      </c>
      <c r="DP6" s="13" t="str">
        <f t="shared" si="81"/>
        <v>S</v>
      </c>
      <c r="DQ6" s="13" t="str">
        <f t="shared" si="81"/>
        <v>M</v>
      </c>
      <c r="DR6" s="13" t="str">
        <f t="shared" si="81"/>
        <v>T</v>
      </c>
      <c r="DS6" s="13" t="str">
        <f t="shared" si="81"/>
        <v>W</v>
      </c>
      <c r="DT6" s="13" t="str">
        <f t="shared" si="81"/>
        <v>T</v>
      </c>
      <c r="DU6" s="13" t="str">
        <f t="shared" si="81"/>
        <v>F</v>
      </c>
      <c r="DV6" s="13" t="str">
        <f t="shared" si="81"/>
        <v>S</v>
      </c>
      <c r="DW6" s="13" t="str">
        <f t="shared" si="81"/>
        <v>S</v>
      </c>
      <c r="DX6" s="13" t="str">
        <f t="shared" si="81"/>
        <v>M</v>
      </c>
      <c r="DY6" s="13" t="str">
        <f t="shared" ref="DY6:FM6" si="82">LEFT(TEXT(DY5,"ddd"),1)</f>
        <v>T</v>
      </c>
      <c r="DZ6" s="13" t="str">
        <f t="shared" si="82"/>
        <v>W</v>
      </c>
      <c r="EA6" s="13" t="str">
        <f t="shared" si="82"/>
        <v>T</v>
      </c>
      <c r="EB6" s="13" t="str">
        <f t="shared" si="82"/>
        <v>F</v>
      </c>
      <c r="EC6" s="13" t="str">
        <f t="shared" si="82"/>
        <v>S</v>
      </c>
      <c r="ED6" s="13" t="str">
        <f t="shared" si="82"/>
        <v>S</v>
      </c>
      <c r="EE6" s="13" t="str">
        <f t="shared" si="82"/>
        <v>M</v>
      </c>
      <c r="EF6" s="13" t="str">
        <f t="shared" si="82"/>
        <v>T</v>
      </c>
      <c r="EG6" s="13" t="str">
        <f t="shared" si="82"/>
        <v>W</v>
      </c>
      <c r="EH6" s="13" t="str">
        <f t="shared" si="82"/>
        <v>T</v>
      </c>
      <c r="EI6" s="13" t="str">
        <f t="shared" si="82"/>
        <v>F</v>
      </c>
      <c r="EJ6" s="13" t="str">
        <f t="shared" si="82"/>
        <v>S</v>
      </c>
      <c r="EK6" s="13" t="str">
        <f t="shared" si="82"/>
        <v>S</v>
      </c>
      <c r="EL6" s="13" t="str">
        <f t="shared" si="82"/>
        <v>M</v>
      </c>
      <c r="EM6" s="13" t="str">
        <f t="shared" si="82"/>
        <v>T</v>
      </c>
      <c r="EN6" s="13" t="str">
        <f t="shared" si="82"/>
        <v>W</v>
      </c>
      <c r="EO6" s="13" t="str">
        <f t="shared" si="82"/>
        <v>T</v>
      </c>
      <c r="EP6" s="13" t="str">
        <f t="shared" si="82"/>
        <v>F</v>
      </c>
      <c r="EQ6" s="13" t="str">
        <f t="shared" si="82"/>
        <v>S</v>
      </c>
      <c r="ER6" s="13" t="str">
        <f t="shared" si="82"/>
        <v>S</v>
      </c>
      <c r="ES6" s="13" t="str">
        <f t="shared" si="82"/>
        <v>M</v>
      </c>
      <c r="ET6" s="13" t="str">
        <f t="shared" si="82"/>
        <v>T</v>
      </c>
      <c r="EU6" s="13" t="str">
        <f t="shared" si="82"/>
        <v>W</v>
      </c>
      <c r="EV6" s="13" t="str">
        <f t="shared" si="82"/>
        <v>T</v>
      </c>
      <c r="EW6" s="13" t="str">
        <f t="shared" si="82"/>
        <v>F</v>
      </c>
      <c r="EX6" s="13" t="str">
        <f t="shared" si="82"/>
        <v>S</v>
      </c>
      <c r="EY6" s="13" t="str">
        <f t="shared" si="82"/>
        <v>S</v>
      </c>
      <c r="EZ6" s="13" t="str">
        <f t="shared" si="82"/>
        <v>M</v>
      </c>
      <c r="FA6" s="13" t="str">
        <f t="shared" si="82"/>
        <v>T</v>
      </c>
      <c r="FB6" s="13" t="str">
        <f t="shared" si="82"/>
        <v>W</v>
      </c>
      <c r="FC6" s="13" t="str">
        <f t="shared" si="82"/>
        <v>T</v>
      </c>
      <c r="FD6" s="13" t="str">
        <f t="shared" si="82"/>
        <v>F</v>
      </c>
      <c r="FE6" s="13" t="str">
        <f t="shared" si="82"/>
        <v>S</v>
      </c>
      <c r="FF6" s="13" t="str">
        <f t="shared" si="82"/>
        <v>S</v>
      </c>
      <c r="FG6" s="13" t="str">
        <f t="shared" si="82"/>
        <v>M</v>
      </c>
      <c r="FH6" s="13" t="str">
        <f t="shared" si="82"/>
        <v>T</v>
      </c>
      <c r="FI6" s="13" t="str">
        <f t="shared" si="82"/>
        <v>W</v>
      </c>
      <c r="FJ6" s="13" t="str">
        <f t="shared" si="82"/>
        <v>T</v>
      </c>
      <c r="FK6" s="13" t="str">
        <f t="shared" si="82"/>
        <v>F</v>
      </c>
      <c r="FL6" s="13" t="str">
        <f t="shared" si="82"/>
        <v>S</v>
      </c>
      <c r="FM6" s="13" t="str">
        <f t="shared" si="82"/>
        <v>S</v>
      </c>
    </row>
    <row r="7" spans="1:169" ht="30" hidden="1" customHeight="1" thickBot="1" x14ac:dyDescent="0.3">
      <c r="A7" s="52" t="s">
        <v>36</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row>
    <row r="8" spans="1:169" s="3" customFormat="1" ht="30" customHeight="1" thickBot="1" x14ac:dyDescent="0.3">
      <c r="A8" s="53" t="s">
        <v>32</v>
      </c>
      <c r="B8" s="18" t="s">
        <v>42</v>
      </c>
      <c r="C8" s="60"/>
      <c r="D8" s="19"/>
      <c r="E8" s="20"/>
      <c r="F8" s="21"/>
      <c r="G8" s="17"/>
      <c r="H8" s="17" t="str">
        <f t="shared" ref="H8:H33" si="83">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row>
    <row r="9" spans="1:169" s="3" customFormat="1" ht="30" customHeight="1" thickBot="1" x14ac:dyDescent="0.3">
      <c r="A9" s="53" t="s">
        <v>37</v>
      </c>
      <c r="B9" s="76" t="s">
        <v>44</v>
      </c>
      <c r="C9" s="61"/>
      <c r="D9" s="22"/>
      <c r="E9" s="79">
        <f>Project_Start</f>
        <v>44949</v>
      </c>
      <c r="F9" s="79">
        <f>E9+10</f>
        <v>44959</v>
      </c>
      <c r="G9" s="17"/>
      <c r="H9" s="17">
        <f t="shared" si="83"/>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row>
    <row r="10" spans="1:169" s="3" customFormat="1" ht="30" customHeight="1" thickBot="1" x14ac:dyDescent="0.3">
      <c r="A10" s="53" t="s">
        <v>33</v>
      </c>
      <c r="B10" s="69" t="s">
        <v>49</v>
      </c>
      <c r="C10" s="61"/>
      <c r="D10" s="22"/>
      <c r="E10" s="79">
        <f>F9+1</f>
        <v>44960</v>
      </c>
      <c r="F10" s="79">
        <f>E10+2</f>
        <v>44962</v>
      </c>
      <c r="G10" s="17"/>
      <c r="H10" s="17">
        <f t="shared" si="83"/>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row>
    <row r="11" spans="1:169" s="3" customFormat="1" ht="30" customHeight="1" thickBot="1" x14ac:dyDescent="0.3">
      <c r="A11" s="52"/>
      <c r="B11" s="69" t="s">
        <v>51</v>
      </c>
      <c r="C11" s="61"/>
      <c r="D11" s="22"/>
      <c r="E11" s="79">
        <f>Project_Start+7</f>
        <v>44956</v>
      </c>
      <c r="F11" s="79">
        <f>E11+6</f>
        <v>44962</v>
      </c>
      <c r="G11" s="17"/>
      <c r="H11" s="17">
        <f t="shared" si="83"/>
        <v>7</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row>
    <row r="12" spans="1:169" s="3" customFormat="1" ht="30" customHeight="1" thickBot="1" x14ac:dyDescent="0.3">
      <c r="A12" s="52"/>
      <c r="B12" s="69" t="s">
        <v>50</v>
      </c>
      <c r="C12" s="61"/>
      <c r="D12" s="22"/>
      <c r="E12" s="79">
        <f>F10+1</f>
        <v>44963</v>
      </c>
      <c r="F12" s="79">
        <f>E12+7</f>
        <v>44970</v>
      </c>
      <c r="G12" s="17"/>
      <c r="H12" s="17">
        <f t="shared" si="83"/>
        <v>8</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row>
    <row r="13" spans="1:169" s="3" customFormat="1" ht="30" customHeight="1" thickBot="1" x14ac:dyDescent="0.3">
      <c r="A13" s="52"/>
      <c r="B13" s="69" t="s">
        <v>41</v>
      </c>
      <c r="C13" s="61"/>
      <c r="D13" s="22"/>
      <c r="E13" s="79">
        <f>E12+3</f>
        <v>44966</v>
      </c>
      <c r="F13" s="79">
        <f>E13+10</f>
        <v>44976</v>
      </c>
      <c r="G13" s="17"/>
      <c r="H13" s="17">
        <f t="shared" si="83"/>
        <v>11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row>
    <row r="14" spans="1:169" s="3" customFormat="1" ht="30" customHeight="1" thickBot="1" x14ac:dyDescent="0.3">
      <c r="A14" s="53" t="s">
        <v>34</v>
      </c>
      <c r="B14" s="23" t="s">
        <v>56</v>
      </c>
      <c r="C14" s="62"/>
      <c r="D14" s="24"/>
      <c r="E14" s="80"/>
      <c r="F14" s="81"/>
      <c r="G14" s="17"/>
      <c r="H14" s="17" t="str">
        <f t="shared" si="83"/>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row>
    <row r="15" spans="1:169" s="3" customFormat="1" ht="30" customHeight="1" thickBot="1" x14ac:dyDescent="0.3">
      <c r="A15" s="53"/>
      <c r="B15" s="70" t="s">
        <v>43</v>
      </c>
      <c r="C15" s="63"/>
      <c r="D15" s="25"/>
      <c r="E15" s="82">
        <f>F13+1</f>
        <v>44977</v>
      </c>
      <c r="F15" s="82">
        <f>E15+2</f>
        <v>44979</v>
      </c>
      <c r="G15" s="17"/>
      <c r="H15" s="17">
        <f t="shared" si="83"/>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row>
    <row r="16" spans="1:169" s="3" customFormat="1" ht="30" customHeight="1" thickBot="1" x14ac:dyDescent="0.3">
      <c r="A16" s="52"/>
      <c r="B16" s="77" t="s">
        <v>52</v>
      </c>
      <c r="C16" s="63"/>
      <c r="D16" s="25"/>
      <c r="E16" s="82">
        <f>E15+1</f>
        <v>44978</v>
      </c>
      <c r="F16" s="82">
        <f>E16+8</f>
        <v>44986</v>
      </c>
      <c r="G16" s="17"/>
      <c r="H16" s="17">
        <f t="shared" si="83"/>
        <v>9</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row>
    <row r="17" spans="1:169" s="3" customFormat="1" ht="30" customHeight="1" thickBot="1" x14ac:dyDescent="0.3">
      <c r="A17" s="52"/>
      <c r="B17" s="77" t="s">
        <v>57</v>
      </c>
      <c r="C17" s="63"/>
      <c r="D17" s="25"/>
      <c r="E17" s="82">
        <f>F16+1</f>
        <v>44987</v>
      </c>
      <c r="F17" s="82">
        <f>E17+8</f>
        <v>44995</v>
      </c>
      <c r="G17" s="17"/>
      <c r="H17" s="17">
        <f t="shared" si="83"/>
        <v>9</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row>
    <row r="18" spans="1:169" s="3" customFormat="1" ht="30" customHeight="1" thickBot="1" x14ac:dyDescent="0.3">
      <c r="A18" s="52"/>
      <c r="B18" s="70" t="s">
        <v>59</v>
      </c>
      <c r="C18" s="63"/>
      <c r="D18" s="25"/>
      <c r="E18" s="82">
        <f>F17-2</f>
        <v>44993</v>
      </c>
      <c r="F18" s="82">
        <f>E18+5</f>
        <v>44998</v>
      </c>
      <c r="G18" s="17"/>
      <c r="H18" s="17">
        <f t="shared" si="83"/>
        <v>6</v>
      </c>
      <c r="I18" s="38"/>
      <c r="J18" s="38"/>
      <c r="K18" s="38"/>
      <c r="L18" s="38"/>
      <c r="M18" s="38"/>
      <c r="N18" s="38"/>
      <c r="O18" s="38"/>
      <c r="P18" s="38"/>
      <c r="Q18" s="38"/>
      <c r="R18" s="38"/>
      <c r="S18" s="38"/>
      <c r="T18" s="38"/>
      <c r="U18" s="38"/>
      <c r="V18" s="38"/>
      <c r="W18" s="38"/>
      <c r="X18" s="38"/>
      <c r="Y18" s="39"/>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row>
    <row r="19" spans="1:169" s="3" customFormat="1" ht="30" customHeight="1" thickBot="1" x14ac:dyDescent="0.3">
      <c r="A19" s="52"/>
      <c r="B19" s="70" t="s">
        <v>60</v>
      </c>
      <c r="C19" s="63"/>
      <c r="D19" s="25"/>
      <c r="E19" s="82">
        <f>F18</f>
        <v>44998</v>
      </c>
      <c r="F19" s="82">
        <f>E19+10</f>
        <v>45008</v>
      </c>
      <c r="G19" s="17"/>
      <c r="H19" s="17">
        <f t="shared" si="83"/>
        <v>11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row>
    <row r="20" spans="1:169" s="3" customFormat="1" ht="30" customHeight="1" thickBot="1" x14ac:dyDescent="0.3">
      <c r="A20" s="52" t="s">
        <v>25</v>
      </c>
      <c r="B20" s="26" t="s">
        <v>61</v>
      </c>
      <c r="C20" s="64"/>
      <c r="D20" s="27"/>
      <c r="E20" s="83"/>
      <c r="F20" s="84"/>
      <c r="G20" s="17"/>
      <c r="H20" s="17" t="str">
        <f t="shared" si="83"/>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row>
    <row r="21" spans="1:169" s="3" customFormat="1" ht="30" customHeight="1" thickBot="1" x14ac:dyDescent="0.3">
      <c r="A21" s="52"/>
      <c r="B21" s="71" t="s">
        <v>62</v>
      </c>
      <c r="C21" s="65"/>
      <c r="D21" s="28"/>
      <c r="E21" s="85">
        <v>45009</v>
      </c>
      <c r="F21" s="85">
        <v>45017</v>
      </c>
      <c r="G21" s="17"/>
      <c r="H21" s="17">
        <f t="shared" si="83"/>
        <v>9</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row>
    <row r="22" spans="1:169" s="3" customFormat="1" ht="30" customHeight="1" thickBot="1" x14ac:dyDescent="0.3">
      <c r="A22" s="52"/>
      <c r="B22" s="71" t="s">
        <v>63</v>
      </c>
      <c r="C22" s="65"/>
      <c r="D22" s="28"/>
      <c r="E22" s="85">
        <v>45017</v>
      </c>
      <c r="F22" s="85">
        <v>45022</v>
      </c>
      <c r="G22" s="17"/>
      <c r="H22" s="17">
        <f t="shared" si="83"/>
        <v>6</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row>
    <row r="23" spans="1:169" s="3" customFormat="1" ht="30" customHeight="1" thickBot="1" x14ac:dyDescent="0.3">
      <c r="A23" s="52"/>
      <c r="B23" s="71" t="s">
        <v>64</v>
      </c>
      <c r="C23" s="65"/>
      <c r="D23" s="28"/>
      <c r="E23" s="85">
        <v>45022</v>
      </c>
      <c r="F23" s="85">
        <v>45028</v>
      </c>
      <c r="G23" s="17"/>
      <c r="H23" s="17">
        <f t="shared" si="83"/>
        <v>7</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row>
    <row r="24" spans="1:169" s="3" customFormat="1" ht="30" customHeight="1" thickBot="1" x14ac:dyDescent="0.3">
      <c r="A24" s="52"/>
      <c r="B24" s="71" t="s">
        <v>55</v>
      </c>
      <c r="C24" s="65"/>
      <c r="D24" s="28"/>
      <c r="E24" s="85">
        <v>45026</v>
      </c>
      <c r="F24" s="85">
        <f>E24+5</f>
        <v>45031</v>
      </c>
      <c r="G24" s="17"/>
      <c r="H24" s="17">
        <f t="shared" si="83"/>
        <v>6</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row>
    <row r="25" spans="1:169" s="3" customFormat="1" ht="30" customHeight="1" thickBot="1" x14ac:dyDescent="0.3">
      <c r="A25" s="52"/>
      <c r="B25" s="71" t="s">
        <v>53</v>
      </c>
      <c r="C25" s="65"/>
      <c r="D25" s="28"/>
      <c r="E25" s="85">
        <v>45031</v>
      </c>
      <c r="F25" s="85">
        <v>45038</v>
      </c>
      <c r="G25" s="17"/>
      <c r="H25" s="17">
        <f t="shared" si="83"/>
        <v>8</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row>
    <row r="26" spans="1:169" s="3" customFormat="1" ht="30" customHeight="1" thickBot="1" x14ac:dyDescent="0.3">
      <c r="A26" s="52" t="s">
        <v>25</v>
      </c>
      <c r="B26" s="29" t="s">
        <v>58</v>
      </c>
      <c r="C26" s="66"/>
      <c r="D26" s="30"/>
      <c r="E26" s="86"/>
      <c r="F26" s="87"/>
      <c r="G26" s="17"/>
      <c r="H26" s="17" t="str">
        <f t="shared" si="83"/>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row>
    <row r="27" spans="1:169" s="3" customFormat="1" ht="30" customHeight="1" thickBot="1" x14ac:dyDescent="0.3">
      <c r="A27" s="52"/>
      <c r="B27" s="78" t="s">
        <v>46</v>
      </c>
      <c r="C27" s="67"/>
      <c r="D27" s="31"/>
      <c r="E27" s="88">
        <v>44998</v>
      </c>
      <c r="F27" s="88">
        <f>E27+1</f>
        <v>44999</v>
      </c>
      <c r="G27" s="17"/>
      <c r="H27" s="17">
        <f t="shared" si="83"/>
        <v>2</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row>
    <row r="28" spans="1:169" s="3" customFormat="1" ht="30" customHeight="1" thickBot="1" x14ac:dyDescent="0.3">
      <c r="A28" s="52"/>
      <c r="B28" s="78" t="s">
        <v>47</v>
      </c>
      <c r="C28" s="67"/>
      <c r="D28" s="31"/>
      <c r="E28" s="88">
        <v>45005</v>
      </c>
      <c r="F28" s="88">
        <f>E28+1</f>
        <v>45006</v>
      </c>
      <c r="G28" s="17"/>
      <c r="H28" s="17">
        <f t="shared" si="83"/>
        <v>2</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row>
    <row r="29" spans="1:169" s="3" customFormat="1" ht="30" customHeight="1" thickBot="1" x14ac:dyDescent="0.3">
      <c r="A29" s="52"/>
      <c r="B29" s="72" t="s">
        <v>54</v>
      </c>
      <c r="C29" s="67"/>
      <c r="D29" s="31"/>
      <c r="E29" s="88">
        <v>45019</v>
      </c>
      <c r="F29" s="88">
        <f>E29+10</f>
        <v>45029</v>
      </c>
      <c r="G29" s="17"/>
      <c r="H29" s="17">
        <f t="shared" si="83"/>
        <v>11</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row>
    <row r="30" spans="1:169" s="3" customFormat="1" ht="30" customHeight="1" thickBot="1" x14ac:dyDescent="0.3">
      <c r="A30" s="52"/>
      <c r="B30" s="78" t="s">
        <v>48</v>
      </c>
      <c r="C30" s="67"/>
      <c r="D30" s="31"/>
      <c r="E30" s="88">
        <f>F30-40</f>
        <v>45039</v>
      </c>
      <c r="F30" s="88">
        <f>E31-1</f>
        <v>45079</v>
      </c>
      <c r="G30" s="17"/>
      <c r="H30" s="17">
        <f t="shared" si="83"/>
        <v>41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row>
    <row r="31" spans="1:169" s="3" customFormat="1" ht="30" customHeight="1" thickBot="1" x14ac:dyDescent="0.3">
      <c r="A31" s="52"/>
      <c r="B31" s="78" t="s">
        <v>45</v>
      </c>
      <c r="C31" s="67"/>
      <c r="D31" s="31"/>
      <c r="E31" s="88">
        <f>Project_End-20</f>
        <v>45080</v>
      </c>
      <c r="F31" s="88">
        <v>45100</v>
      </c>
      <c r="G31" s="17"/>
      <c r="H31" s="17">
        <f t="shared" si="83"/>
        <v>21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row>
    <row r="32" spans="1:169" s="3" customFormat="1" ht="30" customHeight="1" thickBot="1" x14ac:dyDescent="0.3">
      <c r="A32" s="52" t="s">
        <v>27</v>
      </c>
      <c r="B32" s="73"/>
      <c r="C32" s="68"/>
      <c r="D32" s="16"/>
      <c r="E32" s="59"/>
      <c r="F32" s="59"/>
      <c r="G32" s="17"/>
      <c r="H32" s="17" t="str">
        <f t="shared" si="83"/>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row>
    <row r="33" spans="1:169" s="3" customFormat="1" ht="30" customHeight="1" thickBot="1" x14ac:dyDescent="0.3">
      <c r="A33" s="53" t="s">
        <v>26</v>
      </c>
      <c r="B33" s="32" t="s">
        <v>0</v>
      </c>
      <c r="C33" s="33"/>
      <c r="D33" s="34"/>
      <c r="E33" s="35"/>
      <c r="F33" s="36"/>
      <c r="G33" s="37"/>
      <c r="H33" s="37" t="str">
        <f t="shared" si="83"/>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row>
    <row r="34" spans="1:169" ht="30" customHeight="1" x14ac:dyDescent="0.25">
      <c r="G34" s="6"/>
    </row>
    <row r="35" spans="1:169" ht="30" customHeight="1" x14ac:dyDescent="0.25">
      <c r="C35" s="14"/>
      <c r="F35" s="54"/>
    </row>
    <row r="36" spans="1:169" ht="30" customHeight="1" x14ac:dyDescent="0.25">
      <c r="C36" s="15"/>
    </row>
  </sheetData>
  <mergeCells count="26">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95" priority="78">
      <formula>AND(TODAY()&gt;=I$5,TODAY()&lt;J$5)</formula>
    </cfRule>
  </conditionalFormatting>
  <conditionalFormatting sqref="I7:BL33">
    <cfRule type="expression" dxfId="94" priority="72">
      <formula>AND(task_start&lt;=I$5,ROUNDDOWN((task_end-task_start+1)*task_progress,0)+task_start-1&gt;=I$5)</formula>
    </cfRule>
    <cfRule type="expression" dxfId="93" priority="73" stopIfTrue="1">
      <formula>AND(task_end&gt;=I$5,task_start&lt;J$5)</formula>
    </cfRule>
  </conditionalFormatting>
  <conditionalFormatting sqref="BM5:BS33">
    <cfRule type="expression" dxfId="92" priority="45">
      <formula>AND(TODAY()&gt;=BM$5,TODAY()&lt;BN$5)</formula>
    </cfRule>
  </conditionalFormatting>
  <conditionalFormatting sqref="BM7:BS33">
    <cfRule type="expression" dxfId="91" priority="43">
      <formula>AND(task_start&lt;=BM$5,ROUNDDOWN((task_end-task_start+1)*task_progress,0)+task_start-1&gt;=BM$5)</formula>
    </cfRule>
    <cfRule type="expression" dxfId="90" priority="44" stopIfTrue="1">
      <formula>AND(task_end&gt;=BM$5,task_start&lt;BN$5)</formula>
    </cfRule>
  </conditionalFormatting>
  <conditionalFormatting sqref="BT5:BZ33">
    <cfRule type="expression" dxfId="89" priority="42">
      <formula>AND(TODAY()&gt;=BT$5,TODAY()&lt;BU$5)</formula>
    </cfRule>
  </conditionalFormatting>
  <conditionalFormatting sqref="BT7:BZ33">
    <cfRule type="expression" dxfId="88" priority="40">
      <formula>AND(task_start&lt;=BT$5,ROUNDDOWN((task_end-task_start+1)*task_progress,0)+task_start-1&gt;=BT$5)</formula>
    </cfRule>
    <cfRule type="expression" dxfId="87" priority="41" stopIfTrue="1">
      <formula>AND(task_end&gt;=BT$5,task_start&lt;BU$5)</formula>
    </cfRule>
  </conditionalFormatting>
  <conditionalFormatting sqref="CA5:CG33">
    <cfRule type="expression" dxfId="86" priority="39">
      <formula>AND(TODAY()&gt;=CA$5,TODAY()&lt;CB$5)</formula>
    </cfRule>
  </conditionalFormatting>
  <conditionalFormatting sqref="CA7:CG33">
    <cfRule type="expression" dxfId="85" priority="37">
      <formula>AND(task_start&lt;=CA$5,ROUNDDOWN((task_end-task_start+1)*task_progress,0)+task_start-1&gt;=CA$5)</formula>
    </cfRule>
    <cfRule type="expression" dxfId="84" priority="38" stopIfTrue="1">
      <formula>AND(task_end&gt;=CA$5,task_start&lt;CB$5)</formula>
    </cfRule>
  </conditionalFormatting>
  <conditionalFormatting sqref="CH5:CN33">
    <cfRule type="expression" dxfId="83" priority="36">
      <formula>AND(TODAY()&gt;=CH$5,TODAY()&lt;CI$5)</formula>
    </cfRule>
  </conditionalFormatting>
  <conditionalFormatting sqref="CH7:CN33">
    <cfRule type="expression" dxfId="82" priority="34">
      <formula>AND(task_start&lt;=CH$5,ROUNDDOWN((task_end-task_start+1)*task_progress,0)+task_start-1&gt;=CH$5)</formula>
    </cfRule>
    <cfRule type="expression" dxfId="81" priority="35" stopIfTrue="1">
      <formula>AND(task_end&gt;=CH$5,task_start&lt;CI$5)</formula>
    </cfRule>
  </conditionalFormatting>
  <conditionalFormatting sqref="CO5:CU33">
    <cfRule type="expression" dxfId="80" priority="33">
      <formula>AND(TODAY()&gt;=CO$5,TODAY()&lt;CP$5)</formula>
    </cfRule>
  </conditionalFormatting>
  <conditionalFormatting sqref="CO7:CU33">
    <cfRule type="expression" dxfId="79" priority="31">
      <formula>AND(task_start&lt;=CO$5,ROUNDDOWN((task_end-task_start+1)*task_progress,0)+task_start-1&gt;=CO$5)</formula>
    </cfRule>
    <cfRule type="expression" dxfId="78" priority="32" stopIfTrue="1">
      <formula>AND(task_end&gt;=CO$5,task_start&lt;CP$5)</formula>
    </cfRule>
  </conditionalFormatting>
  <conditionalFormatting sqref="CV5:DB33">
    <cfRule type="expression" dxfId="77" priority="30">
      <formula>AND(TODAY()&gt;=CV$5,TODAY()&lt;CW$5)</formula>
    </cfRule>
  </conditionalFormatting>
  <conditionalFormatting sqref="CV7:DB33">
    <cfRule type="expression" dxfId="76" priority="28">
      <formula>AND(task_start&lt;=CV$5,ROUNDDOWN((task_end-task_start+1)*task_progress,0)+task_start-1&gt;=CV$5)</formula>
    </cfRule>
    <cfRule type="expression" dxfId="75" priority="29" stopIfTrue="1">
      <formula>AND(task_end&gt;=CV$5,task_start&lt;CW$5)</formula>
    </cfRule>
  </conditionalFormatting>
  <conditionalFormatting sqref="DC5:DI33">
    <cfRule type="expression" dxfId="74" priority="27">
      <formula>AND(TODAY()&gt;=DC$5,TODAY()&lt;DD$5)</formula>
    </cfRule>
  </conditionalFormatting>
  <conditionalFormatting sqref="DC7:DI33">
    <cfRule type="expression" dxfId="73" priority="25">
      <formula>AND(task_start&lt;=DC$5,ROUNDDOWN((task_end-task_start+1)*task_progress,0)+task_start-1&gt;=DC$5)</formula>
    </cfRule>
    <cfRule type="expression" dxfId="72" priority="26" stopIfTrue="1">
      <formula>AND(task_end&gt;=DC$5,task_start&lt;DD$5)</formula>
    </cfRule>
  </conditionalFormatting>
  <conditionalFormatting sqref="DJ5:DP33">
    <cfRule type="expression" dxfId="71" priority="24">
      <formula>AND(TODAY()&gt;=DJ$5,TODAY()&lt;DK$5)</formula>
    </cfRule>
  </conditionalFormatting>
  <conditionalFormatting sqref="DJ7:DP33">
    <cfRule type="expression" dxfId="70" priority="22">
      <formula>AND(task_start&lt;=DJ$5,ROUNDDOWN((task_end-task_start+1)*task_progress,0)+task_start-1&gt;=DJ$5)</formula>
    </cfRule>
    <cfRule type="expression" dxfId="69" priority="23" stopIfTrue="1">
      <formula>AND(task_end&gt;=DJ$5,task_start&lt;DK$5)</formula>
    </cfRule>
  </conditionalFormatting>
  <conditionalFormatting sqref="DQ5:DW33">
    <cfRule type="expression" dxfId="68" priority="21">
      <formula>AND(TODAY()&gt;=DQ$5,TODAY()&lt;DR$5)</formula>
    </cfRule>
  </conditionalFormatting>
  <conditionalFormatting sqref="DQ7:DW33">
    <cfRule type="expression" dxfId="67" priority="19">
      <formula>AND(task_start&lt;=DQ$5,ROUNDDOWN((task_end-task_start+1)*task_progress,0)+task_start-1&gt;=DQ$5)</formula>
    </cfRule>
    <cfRule type="expression" dxfId="66" priority="20" stopIfTrue="1">
      <formula>AND(task_end&gt;=DQ$5,task_start&lt;DR$5)</formula>
    </cfRule>
  </conditionalFormatting>
  <conditionalFormatting sqref="DX5:ED33">
    <cfRule type="expression" dxfId="65" priority="18">
      <formula>AND(TODAY()&gt;=DX$5,TODAY()&lt;DY$5)</formula>
    </cfRule>
  </conditionalFormatting>
  <conditionalFormatting sqref="DX7:ED33">
    <cfRule type="expression" dxfId="64" priority="16">
      <formula>AND(task_start&lt;=DX$5,ROUNDDOWN((task_end-task_start+1)*task_progress,0)+task_start-1&gt;=DX$5)</formula>
    </cfRule>
    <cfRule type="expression" dxfId="63" priority="17" stopIfTrue="1">
      <formula>AND(task_end&gt;=DX$5,task_start&lt;DY$5)</formula>
    </cfRule>
  </conditionalFormatting>
  <conditionalFormatting sqref="EE5:EK33">
    <cfRule type="expression" dxfId="62" priority="15">
      <formula>AND(TODAY()&gt;=EE$5,TODAY()&lt;EF$5)</formula>
    </cfRule>
  </conditionalFormatting>
  <conditionalFormatting sqref="EE7:EK33">
    <cfRule type="expression" dxfId="61" priority="13">
      <formula>AND(task_start&lt;=EE$5,ROUNDDOWN((task_end-task_start+1)*task_progress,0)+task_start-1&gt;=EE$5)</formula>
    </cfRule>
    <cfRule type="expression" dxfId="60" priority="14" stopIfTrue="1">
      <formula>AND(task_end&gt;=EE$5,task_start&lt;EF$5)</formula>
    </cfRule>
  </conditionalFormatting>
  <conditionalFormatting sqref="EL5:ER33">
    <cfRule type="expression" dxfId="59" priority="12">
      <formula>AND(TODAY()&gt;=EL$5,TODAY()&lt;EM$5)</formula>
    </cfRule>
  </conditionalFormatting>
  <conditionalFormatting sqref="EL7:ER33">
    <cfRule type="expression" dxfId="58" priority="10">
      <formula>AND(task_start&lt;=EL$5,ROUNDDOWN((task_end-task_start+1)*task_progress,0)+task_start-1&gt;=EL$5)</formula>
    </cfRule>
    <cfRule type="expression" dxfId="57" priority="11" stopIfTrue="1">
      <formula>AND(task_end&gt;=EL$5,task_start&lt;EM$5)</formula>
    </cfRule>
  </conditionalFormatting>
  <conditionalFormatting sqref="ES5:EY33">
    <cfRule type="expression" dxfId="56" priority="9">
      <formula>AND(TODAY()&gt;=ES$5,TODAY()&lt;ET$5)</formula>
    </cfRule>
  </conditionalFormatting>
  <conditionalFormatting sqref="ES7:EY33">
    <cfRule type="expression" dxfId="55" priority="7">
      <formula>AND(task_start&lt;=ES$5,ROUNDDOWN((task_end-task_start+1)*task_progress,0)+task_start-1&gt;=ES$5)</formula>
    </cfRule>
    <cfRule type="expression" dxfId="54" priority="8" stopIfTrue="1">
      <formula>AND(task_end&gt;=ES$5,task_start&lt;ET$5)</formula>
    </cfRule>
  </conditionalFormatting>
  <conditionalFormatting sqref="EZ5:FF33">
    <cfRule type="expression" dxfId="53" priority="6">
      <formula>AND(TODAY()&gt;=EZ$5,TODAY()&lt;FA$5)</formula>
    </cfRule>
  </conditionalFormatting>
  <conditionalFormatting sqref="EZ7:FF33">
    <cfRule type="expression" dxfId="52" priority="4">
      <formula>AND(task_start&lt;=EZ$5,ROUNDDOWN((task_end-task_start+1)*task_progress,0)+task_start-1&gt;=EZ$5)</formula>
    </cfRule>
    <cfRule type="expression" dxfId="51" priority="5" stopIfTrue="1">
      <formula>AND(task_end&gt;=EZ$5,task_start&lt;FA$5)</formula>
    </cfRule>
  </conditionalFormatting>
  <conditionalFormatting sqref="FG5:FM33">
    <cfRule type="expression" dxfId="50" priority="3">
      <formula>AND(TODAY()&gt;=FG$5,TODAY()&lt;FH$5)</formula>
    </cfRule>
  </conditionalFormatting>
  <conditionalFormatting sqref="FG7:FM33">
    <cfRule type="expression" dxfId="49" priority="1">
      <formula>AND(task_start&lt;=FG$5,ROUNDDOWN((task_end-task_start+1)*task_progress,0)+task_start-1&gt;=FG$5)</formula>
    </cfRule>
    <cfRule type="expression" dxfId="48" priority="2" stopIfTrue="1">
      <formula>AND(task_end&gt;=FG$5,task_start&lt;FH$5)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15748031496062992" right="0.15748031496062992" top="0.55118110236220474" bottom="0.51181102362204722" header="0.31496062992125984" footer="0.31496062992125984"/>
  <pageSetup paperSize="8" scale="4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140625" defaultRowHeight="12.75" x14ac:dyDescent="0.2"/>
  <cols>
    <col min="1" max="1" width="87.140625" style="42" customWidth="1"/>
    <col min="2" max="16384" width="9.140625" style="2"/>
  </cols>
  <sheetData>
    <row r="1" spans="1:2" ht="46.5" customHeight="1" x14ac:dyDescent="0.2"/>
    <row r="2" spans="1:2" s="44" customFormat="1" ht="15.75" x14ac:dyDescent="0.25">
      <c r="A2" s="43" t="s">
        <v>12</v>
      </c>
      <c r="B2" s="43"/>
    </row>
    <row r="3" spans="1:2" s="48" customFormat="1" ht="27" customHeight="1" x14ac:dyDescent="0.25">
      <c r="A3" s="75" t="s">
        <v>17</v>
      </c>
      <c r="B3" s="49"/>
    </row>
    <row r="4" spans="1:2" s="45" customFormat="1" ht="26.25" x14ac:dyDescent="0.4">
      <c r="A4" s="46" t="s">
        <v>11</v>
      </c>
    </row>
    <row r="5" spans="1:2" ht="74.099999999999994" customHeight="1" x14ac:dyDescent="0.2">
      <c r="A5" s="47" t="s">
        <v>20</v>
      </c>
    </row>
    <row r="6" spans="1:2" ht="26.25" customHeight="1" x14ac:dyDescent="0.2">
      <c r="A6" s="46" t="s">
        <v>23</v>
      </c>
    </row>
    <row r="7" spans="1:2" s="42" customFormat="1" ht="204.95" customHeight="1" x14ac:dyDescent="0.25">
      <c r="A7" s="51" t="s">
        <v>22</v>
      </c>
    </row>
    <row r="8" spans="1:2" s="45" customFormat="1" ht="26.25" x14ac:dyDescent="0.4">
      <c r="A8" s="46" t="s">
        <v>13</v>
      </c>
    </row>
    <row r="9" spans="1:2" ht="60" x14ac:dyDescent="0.2">
      <c r="A9" s="47" t="s">
        <v>21</v>
      </c>
    </row>
    <row r="10" spans="1:2" s="42" customFormat="1" ht="27.95" customHeight="1" x14ac:dyDescent="0.25">
      <c r="A10" s="50" t="s">
        <v>19</v>
      </c>
    </row>
    <row r="11" spans="1:2" s="45" customFormat="1" ht="26.25" x14ac:dyDescent="0.4">
      <c r="A11" s="46" t="s">
        <v>10</v>
      </c>
    </row>
    <row r="12" spans="1:2" ht="30" x14ac:dyDescent="0.2">
      <c r="A12" s="47" t="s">
        <v>18</v>
      </c>
    </row>
    <row r="13" spans="1:2" s="42" customFormat="1" ht="27.95" customHeight="1" x14ac:dyDescent="0.25">
      <c r="A13" s="50" t="s">
        <v>4</v>
      </c>
    </row>
    <row r="14" spans="1:2" s="45" customFormat="1" ht="26.25" x14ac:dyDescent="0.4">
      <c r="A14" s="46" t="s">
        <v>14</v>
      </c>
    </row>
    <row r="15" spans="1:2" ht="75" customHeight="1" x14ac:dyDescent="0.2">
      <c r="A15" s="47" t="s">
        <v>15</v>
      </c>
    </row>
    <row r="16" spans="1:2" ht="75" x14ac:dyDescent="0.2">
      <c r="A16" s="4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ProjectSchedule_end</vt:lpstr>
      <vt:lpstr>ProjectSchedule</vt:lpstr>
      <vt:lpstr>About</vt:lpstr>
      <vt:lpstr>ProjectSchedule_end!Display_Week</vt:lpstr>
      <vt:lpstr>Display_Week</vt:lpstr>
      <vt:lpstr>ProjectSchedule!Print_Titles</vt:lpstr>
      <vt:lpstr>ProjectSchedule_end!Print_Titles</vt:lpstr>
      <vt:lpstr>ProjectSchedule!Project_End</vt:lpstr>
      <vt:lpstr>ProjectSchedule_end!Project_End</vt:lpstr>
      <vt:lpstr>ProjectSchedule_end!Project_Start</vt:lpstr>
      <vt:lpstr>Project_Start</vt:lpstr>
      <vt:lpstr>ProjectSchedule!task_end</vt:lpstr>
      <vt:lpstr>ProjectSchedule_end!task_end</vt:lpstr>
      <vt:lpstr>ProjectSchedule!task_progress</vt:lpstr>
      <vt:lpstr>ProjectSchedule_end!task_progress</vt:lpstr>
      <vt:lpstr>ProjectSchedule!task_start</vt:lpstr>
      <vt:lpstr>ProjectSchedule_end!task_start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2023-06-21T14:54:34Z</dcterms:modified>
</cp:coreProperties>
</file>