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0" yWindow="0" windowWidth="25600" windowHeight="17460" tabRatio="500" activeTab="1"/>
  </bookViews>
  <sheets>
    <sheet name="LEDStripLocations.csv" sheetId="1" r:id="rId1"/>
    <sheet name="Sheet1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E71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E78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E85" i="3"/>
  <c r="F85" i="3"/>
  <c r="G85" i="3"/>
  <c r="E86" i="3"/>
  <c r="F86" i="3"/>
  <c r="G86" i="3"/>
  <c r="E87" i="3"/>
  <c r="F87" i="3"/>
  <c r="G87" i="3"/>
  <c r="E88" i="3"/>
  <c r="F88" i="3"/>
  <c r="G88" i="3"/>
  <c r="E89" i="3"/>
  <c r="F89" i="3"/>
  <c r="G89" i="3"/>
  <c r="E90" i="3"/>
  <c r="F90" i="3"/>
  <c r="G90" i="3"/>
  <c r="E91" i="3"/>
  <c r="F91" i="3"/>
  <c r="G91" i="3"/>
  <c r="E92" i="3"/>
  <c r="F92" i="3"/>
  <c r="G92" i="3"/>
  <c r="E93" i="3"/>
  <c r="F93" i="3"/>
  <c r="G93" i="3"/>
  <c r="E94" i="3"/>
  <c r="F94" i="3"/>
  <c r="G94" i="3"/>
  <c r="E95" i="3"/>
  <c r="F95" i="3"/>
  <c r="G95" i="3"/>
  <c r="E96" i="3"/>
  <c r="F96" i="3"/>
  <c r="G96" i="3"/>
  <c r="E97" i="3"/>
  <c r="F97" i="3"/>
  <c r="G97" i="3"/>
  <c r="E98" i="3"/>
  <c r="F98" i="3"/>
  <c r="G98" i="3"/>
  <c r="E99" i="3"/>
  <c r="F99" i="3"/>
  <c r="G99" i="3"/>
  <c r="E100" i="3"/>
  <c r="F100" i="3"/>
  <c r="G100" i="3"/>
  <c r="E101" i="3"/>
  <c r="F101" i="3"/>
  <c r="G101" i="3"/>
  <c r="E102" i="3"/>
  <c r="F102" i="3"/>
  <c r="G102" i="3"/>
  <c r="E103" i="3"/>
  <c r="F103" i="3"/>
  <c r="G103" i="3"/>
  <c r="E104" i="3"/>
  <c r="F104" i="3"/>
  <c r="G104" i="3"/>
  <c r="E105" i="3"/>
  <c r="F105" i="3"/>
  <c r="G105" i="3"/>
  <c r="E106" i="3"/>
  <c r="F106" i="3"/>
  <c r="G106" i="3"/>
  <c r="E107" i="3"/>
  <c r="F107" i="3"/>
  <c r="G107" i="3"/>
  <c r="E108" i="3"/>
  <c r="F108" i="3"/>
  <c r="G108" i="3"/>
  <c r="E109" i="3"/>
  <c r="F109" i="3"/>
  <c r="G109" i="3"/>
  <c r="E110" i="3"/>
  <c r="F110" i="3"/>
  <c r="G110" i="3"/>
  <c r="E111" i="3"/>
  <c r="F111" i="3"/>
  <c r="G111" i="3"/>
  <c r="E112" i="3"/>
  <c r="F112" i="3"/>
  <c r="G112" i="3"/>
  <c r="E113" i="3"/>
  <c r="F113" i="3"/>
  <c r="G113" i="3"/>
  <c r="G31" i="2"/>
  <c r="H31" i="2"/>
  <c r="E26" i="2"/>
  <c r="E9" i="2"/>
  <c r="G8" i="2"/>
  <c r="H8" i="2"/>
  <c r="M8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" i="1"/>
  <c r="F2" i="2"/>
  <c r="E2" i="2"/>
  <c r="G2" i="2"/>
  <c r="H2" i="2"/>
  <c r="E3" i="2"/>
  <c r="F3" i="2"/>
  <c r="G3" i="2"/>
  <c r="H3" i="2"/>
  <c r="G4" i="2"/>
  <c r="H4" i="2"/>
  <c r="E5" i="2"/>
  <c r="F5" i="2"/>
  <c r="G5" i="2"/>
  <c r="G6" i="2"/>
  <c r="F7" i="2"/>
  <c r="G7" i="2"/>
  <c r="H7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G19" i="2"/>
  <c r="H19" i="2"/>
  <c r="G20" i="2"/>
  <c r="H20" i="2"/>
  <c r="G21" i="2"/>
  <c r="H21" i="2"/>
  <c r="G22" i="2"/>
  <c r="H22" i="2"/>
  <c r="E23" i="2"/>
  <c r="G23" i="2"/>
  <c r="H23" i="2"/>
  <c r="E24" i="2"/>
  <c r="F24" i="2"/>
  <c r="G24" i="2"/>
  <c r="H24" i="2"/>
  <c r="G25" i="2"/>
  <c r="H25" i="2"/>
  <c r="G26" i="2"/>
  <c r="H26" i="2"/>
  <c r="F27" i="2"/>
  <c r="G27" i="2"/>
  <c r="H27" i="2"/>
  <c r="E28" i="2"/>
  <c r="G28" i="2"/>
  <c r="H28" i="2"/>
  <c r="E29" i="2"/>
  <c r="F29" i="2"/>
  <c r="G29" i="2"/>
  <c r="H29" i="2"/>
  <c r="E30" i="2"/>
  <c r="F30" i="2"/>
  <c r="G30" i="2"/>
  <c r="H30" i="2"/>
  <c r="F31" i="2"/>
  <c r="F32" i="2"/>
  <c r="G32" i="2"/>
  <c r="H32" i="2"/>
  <c r="E33" i="2"/>
  <c r="F33" i="2"/>
  <c r="G33" i="2"/>
  <c r="H33" i="2"/>
  <c r="F34" i="2"/>
  <c r="G34" i="2"/>
  <c r="H34" i="2"/>
  <c r="E35" i="2"/>
  <c r="G35" i="2"/>
  <c r="H35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G40" i="2"/>
  <c r="H40" i="2"/>
  <c r="E41" i="2"/>
  <c r="F41" i="2"/>
  <c r="G41" i="2"/>
  <c r="H41" i="2"/>
  <c r="E42" i="2"/>
  <c r="F42" i="2"/>
  <c r="G42" i="2"/>
  <c r="H42" i="2"/>
  <c r="F43" i="2"/>
  <c r="G43" i="2"/>
  <c r="H43" i="2"/>
  <c r="E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I67" i="2"/>
  <c r="I66" i="2"/>
  <c r="I65" i="2"/>
  <c r="I64" i="2"/>
  <c r="I63" i="2"/>
  <c r="M18" i="2"/>
  <c r="I53" i="2"/>
  <c r="I54" i="2"/>
  <c r="I55" i="2"/>
  <c r="I56" i="2"/>
  <c r="M57" i="2"/>
  <c r="I47" i="2"/>
  <c r="I48" i="2"/>
  <c r="I49" i="2"/>
  <c r="I50" i="2"/>
  <c r="I39" i="2"/>
  <c r="I40" i="2"/>
  <c r="I41" i="2"/>
  <c r="I42" i="2"/>
  <c r="I43" i="2"/>
  <c r="I44" i="2"/>
  <c r="I32" i="2"/>
  <c r="I33" i="2"/>
  <c r="I34" i="2"/>
  <c r="I35" i="2"/>
  <c r="I36" i="2"/>
  <c r="I37" i="2"/>
  <c r="I25" i="2"/>
  <c r="I26" i="2"/>
  <c r="I27" i="2"/>
  <c r="I28" i="2"/>
  <c r="I29" i="2"/>
  <c r="I30" i="2"/>
  <c r="I18" i="2"/>
  <c r="I19" i="2"/>
  <c r="I20" i="2"/>
  <c r="I21" i="2"/>
  <c r="I22" i="2"/>
  <c r="I23" i="2"/>
  <c r="I11" i="2"/>
  <c r="I12" i="2"/>
  <c r="I13" i="2"/>
  <c r="I14" i="2"/>
  <c r="I15" i="2"/>
  <c r="I16" i="2"/>
  <c r="M11" i="2"/>
  <c r="N12" i="2"/>
  <c r="M12" i="2"/>
  <c r="I2" i="2"/>
  <c r="I3" i="2"/>
  <c r="I4" i="2"/>
  <c r="I5" i="2"/>
  <c r="I6" i="2"/>
  <c r="I7" i="2"/>
  <c r="I8" i="2"/>
  <c r="I9" i="2"/>
  <c r="N7" i="2"/>
  <c r="M9" i="2"/>
  <c r="N26" i="2"/>
  <c r="N33" i="2"/>
  <c r="N35" i="2"/>
  <c r="N37" i="2"/>
  <c r="N40" i="2"/>
  <c r="N42" i="2"/>
  <c r="N44" i="2"/>
  <c r="I45" i="2"/>
  <c r="N46" i="2"/>
  <c r="N48" i="2"/>
  <c r="N50" i="2"/>
  <c r="I51" i="2"/>
  <c r="N52" i="2"/>
  <c r="N54" i="2"/>
  <c r="N56" i="2"/>
  <c r="M6" i="2"/>
  <c r="M2" i="2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28" i="3"/>
  <c r="B28" i="3"/>
  <c r="L15" i="2"/>
  <c r="B29" i="3"/>
  <c r="K15" i="2"/>
  <c r="B30" i="3"/>
  <c r="K16" i="2"/>
  <c r="B31" i="3"/>
  <c r="L16" i="2"/>
  <c r="B32" i="3"/>
  <c r="L17" i="2"/>
  <c r="B33" i="3"/>
  <c r="K17" i="2"/>
  <c r="B34" i="3"/>
  <c r="K18" i="2"/>
  <c r="B35" i="3"/>
  <c r="L18" i="2"/>
  <c r="B36" i="3"/>
  <c r="L19" i="2"/>
  <c r="B37" i="3"/>
  <c r="K19" i="2"/>
  <c r="B38" i="3"/>
  <c r="K20" i="2"/>
  <c r="B39" i="3"/>
  <c r="L20" i="2"/>
  <c r="B40" i="3"/>
  <c r="L21" i="2"/>
  <c r="B41" i="3"/>
  <c r="K21" i="2"/>
  <c r="B42" i="3"/>
  <c r="K22" i="2"/>
  <c r="B43" i="3"/>
  <c r="L22" i="2"/>
  <c r="B44" i="3"/>
  <c r="L23" i="2"/>
  <c r="B45" i="3"/>
  <c r="K23" i="2"/>
  <c r="B46" i="3"/>
  <c r="K24" i="2"/>
  <c r="B47" i="3"/>
  <c r="L24" i="2"/>
  <c r="B48" i="3"/>
  <c r="L25" i="2"/>
  <c r="B49" i="3"/>
  <c r="K25" i="2"/>
  <c r="B50" i="3"/>
  <c r="K26" i="2"/>
  <c r="B51" i="3"/>
  <c r="L26" i="2"/>
  <c r="B52" i="3"/>
  <c r="L27" i="2"/>
  <c r="B53" i="3"/>
  <c r="K27" i="2"/>
  <c r="B54" i="3"/>
  <c r="K28" i="2"/>
  <c r="B55" i="3"/>
  <c r="L28" i="2"/>
  <c r="B56" i="3"/>
  <c r="L29" i="2"/>
  <c r="B57" i="3"/>
  <c r="K29" i="2"/>
  <c r="B58" i="3"/>
  <c r="K30" i="2"/>
  <c r="B59" i="3"/>
  <c r="L30" i="2"/>
  <c r="B60" i="3"/>
  <c r="L31" i="2"/>
  <c r="B61" i="3"/>
  <c r="K31" i="2"/>
  <c r="B62" i="3"/>
  <c r="K32" i="2"/>
  <c r="B63" i="3"/>
  <c r="L32" i="2"/>
  <c r="B64" i="3"/>
  <c r="L33" i="2"/>
  <c r="B65" i="3"/>
  <c r="K33" i="2"/>
  <c r="B66" i="3"/>
  <c r="K34" i="2"/>
  <c r="B67" i="3"/>
  <c r="L34" i="2"/>
  <c r="B68" i="3"/>
  <c r="L35" i="2"/>
  <c r="B69" i="3"/>
  <c r="K35" i="2"/>
  <c r="B70" i="3"/>
  <c r="K36" i="2"/>
  <c r="B71" i="3"/>
  <c r="L36" i="2"/>
  <c r="B72" i="3"/>
  <c r="L37" i="2"/>
  <c r="B73" i="3"/>
  <c r="K37" i="2"/>
  <c r="B74" i="3"/>
  <c r="K38" i="2"/>
  <c r="B75" i="3"/>
  <c r="L38" i="2"/>
  <c r="B76" i="3"/>
  <c r="L39" i="2"/>
  <c r="B77" i="3"/>
  <c r="K39" i="2"/>
  <c r="B78" i="3"/>
  <c r="K40" i="2"/>
  <c r="B79" i="3"/>
  <c r="L40" i="2"/>
  <c r="B80" i="3"/>
  <c r="L41" i="2"/>
  <c r="B81" i="3"/>
  <c r="K41" i="2"/>
  <c r="B82" i="3"/>
  <c r="K42" i="2"/>
  <c r="B83" i="3"/>
  <c r="L42" i="2"/>
  <c r="B84" i="3"/>
  <c r="L43" i="2"/>
  <c r="B85" i="3"/>
  <c r="K43" i="2"/>
  <c r="B86" i="3"/>
  <c r="K44" i="2"/>
  <c r="B87" i="3"/>
  <c r="L44" i="2"/>
  <c r="B88" i="3"/>
  <c r="L45" i="2"/>
  <c r="B89" i="3"/>
  <c r="K45" i="2"/>
  <c r="B90" i="3"/>
  <c r="K46" i="2"/>
  <c r="B91" i="3"/>
  <c r="L46" i="2"/>
  <c r="B92" i="3"/>
  <c r="L47" i="2"/>
  <c r="B93" i="3"/>
  <c r="K47" i="2"/>
  <c r="B94" i="3"/>
  <c r="K48" i="2"/>
  <c r="B95" i="3"/>
  <c r="L48" i="2"/>
  <c r="B96" i="3"/>
  <c r="L49" i="2"/>
  <c r="B97" i="3"/>
  <c r="K49" i="2"/>
  <c r="B98" i="3"/>
  <c r="K50" i="2"/>
  <c r="B99" i="3"/>
  <c r="L50" i="2"/>
  <c r="B100" i="3"/>
  <c r="L51" i="2"/>
  <c r="B101" i="3"/>
  <c r="K51" i="2"/>
  <c r="B102" i="3"/>
  <c r="K52" i="2"/>
  <c r="B103" i="3"/>
  <c r="L52" i="2"/>
  <c r="B104" i="3"/>
  <c r="L53" i="2"/>
  <c r="B105" i="3"/>
  <c r="K53" i="2"/>
  <c r="B106" i="3"/>
  <c r="K54" i="2"/>
  <c r="B107" i="3"/>
  <c r="L54" i="2"/>
  <c r="B108" i="3"/>
  <c r="L55" i="2"/>
  <c r="B109" i="3"/>
  <c r="K55" i="2"/>
  <c r="B110" i="3"/>
  <c r="K56" i="2"/>
  <c r="B111" i="3"/>
  <c r="L56" i="2"/>
  <c r="B112" i="3"/>
  <c r="L57" i="2"/>
  <c r="N57" i="2"/>
  <c r="B113" i="3"/>
  <c r="K57" i="2"/>
  <c r="N5" i="2"/>
  <c r="M5" i="2"/>
  <c r="N11" i="2"/>
  <c r="N3" i="2"/>
  <c r="M3" i="2"/>
  <c r="N2" i="2"/>
  <c r="K4" i="2"/>
  <c r="L4" i="2"/>
  <c r="L5" i="2"/>
  <c r="K5" i="2"/>
  <c r="K6" i="2"/>
  <c r="L6" i="2"/>
  <c r="L7" i="2"/>
  <c r="K7" i="2"/>
  <c r="K8" i="2"/>
  <c r="L8" i="2"/>
  <c r="L9" i="2"/>
  <c r="K9" i="2"/>
  <c r="K10" i="2"/>
  <c r="L10" i="2"/>
  <c r="L11" i="2"/>
  <c r="K11" i="2"/>
  <c r="K12" i="2"/>
  <c r="L12" i="2"/>
  <c r="L13" i="2"/>
  <c r="K13" i="2"/>
  <c r="K14" i="2"/>
  <c r="L14" i="2"/>
  <c r="K3" i="2"/>
  <c r="L3" i="2"/>
  <c r="L2" i="2"/>
  <c r="K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C20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3" i="3"/>
  <c r="C4" i="3"/>
  <c r="C5" i="3"/>
  <c r="C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2" i="2"/>
  <c r="AO3" i="2"/>
  <c r="AP3" i="2"/>
  <c r="AQ3" i="2"/>
  <c r="AO4" i="2"/>
  <c r="AP4" i="2"/>
  <c r="AQ4" i="2"/>
  <c r="AO5" i="2"/>
  <c r="AP5" i="2"/>
  <c r="AQ5" i="2"/>
  <c r="AO6" i="2"/>
  <c r="AP6" i="2"/>
  <c r="AQ6" i="2"/>
  <c r="AO7" i="2"/>
  <c r="AP7" i="2"/>
  <c r="AQ7" i="2"/>
  <c r="AO8" i="2"/>
  <c r="AP8" i="2"/>
  <c r="AQ8" i="2"/>
  <c r="AO9" i="2"/>
  <c r="AP9" i="2"/>
  <c r="AQ9" i="2"/>
  <c r="AO10" i="2"/>
  <c r="AP10" i="2"/>
  <c r="AQ10" i="2"/>
  <c r="AO11" i="2"/>
  <c r="AP11" i="2"/>
  <c r="AQ11" i="2"/>
  <c r="AO12" i="2"/>
  <c r="AP12" i="2"/>
  <c r="AQ12" i="2"/>
  <c r="AO13" i="2"/>
  <c r="AP13" i="2"/>
  <c r="AQ13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O34" i="2"/>
  <c r="AP34" i="2"/>
  <c r="AQ34" i="2"/>
  <c r="AO35" i="2"/>
  <c r="AP35" i="2"/>
  <c r="AQ35" i="2"/>
  <c r="AO36" i="2"/>
  <c r="AP36" i="2"/>
  <c r="AQ36" i="2"/>
  <c r="AO37" i="2"/>
  <c r="AP37" i="2"/>
  <c r="AQ37" i="2"/>
  <c r="AO38" i="2"/>
  <c r="AP38" i="2"/>
  <c r="AQ38" i="2"/>
  <c r="AO39" i="2"/>
  <c r="AP39" i="2"/>
  <c r="AQ39" i="2"/>
  <c r="AO40" i="2"/>
  <c r="AP40" i="2"/>
  <c r="AQ40" i="2"/>
  <c r="AO41" i="2"/>
  <c r="AP41" i="2"/>
  <c r="AQ41" i="2"/>
  <c r="AO42" i="2"/>
  <c r="AP42" i="2"/>
  <c r="AQ42" i="2"/>
  <c r="AO43" i="2"/>
  <c r="AP43" i="2"/>
  <c r="AQ43" i="2"/>
  <c r="AO44" i="2"/>
  <c r="AP44" i="2"/>
  <c r="AQ44" i="2"/>
  <c r="AO45" i="2"/>
  <c r="AP45" i="2"/>
  <c r="AQ45" i="2"/>
  <c r="AO46" i="2"/>
  <c r="AP46" i="2"/>
  <c r="AQ46" i="2"/>
  <c r="AO47" i="2"/>
  <c r="AP47" i="2"/>
  <c r="AQ47" i="2"/>
  <c r="AO48" i="2"/>
  <c r="AP48" i="2"/>
  <c r="AQ48" i="2"/>
  <c r="AO49" i="2"/>
  <c r="AP49" i="2"/>
  <c r="AQ49" i="2"/>
  <c r="AO50" i="2"/>
  <c r="AP50" i="2"/>
  <c r="AQ50" i="2"/>
  <c r="AO51" i="2"/>
  <c r="AP51" i="2"/>
  <c r="AQ51" i="2"/>
  <c r="AO52" i="2"/>
  <c r="AP52" i="2"/>
  <c r="AQ52" i="2"/>
  <c r="AO53" i="2"/>
  <c r="AP53" i="2"/>
  <c r="AQ53" i="2"/>
  <c r="AO54" i="2"/>
  <c r="AP54" i="2"/>
  <c r="AQ54" i="2"/>
  <c r="AO55" i="2"/>
  <c r="AP55" i="2"/>
  <c r="AQ55" i="2"/>
  <c r="AO56" i="2"/>
  <c r="AP56" i="2"/>
  <c r="AQ56" i="2"/>
  <c r="AO57" i="2"/>
  <c r="AP57" i="2"/>
  <c r="AQ57" i="2"/>
  <c r="AP2" i="2"/>
  <c r="AQ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2" i="2"/>
  <c r="AV3" i="2"/>
  <c r="AU3" i="2"/>
  <c r="AT3" i="2"/>
  <c r="AV2" i="2"/>
  <c r="AU2" i="2"/>
  <c r="AT2" i="2"/>
  <c r="AO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2" i="2"/>
  <c r="AE3" i="2"/>
  <c r="AF3" i="2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E19" i="2"/>
  <c r="AF19" i="2"/>
  <c r="AE20" i="2"/>
  <c r="AF20" i="2"/>
  <c r="AE21" i="2"/>
  <c r="AF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E31" i="2"/>
  <c r="AF31" i="2"/>
  <c r="AE32" i="2"/>
  <c r="AF32" i="2"/>
  <c r="AE33" i="2"/>
  <c r="AF33" i="2"/>
  <c r="AE34" i="2"/>
  <c r="AF34" i="2"/>
  <c r="AE35" i="2"/>
  <c r="AF35" i="2"/>
  <c r="AE36" i="2"/>
  <c r="AF36" i="2"/>
  <c r="AE37" i="2"/>
  <c r="AF37" i="2"/>
  <c r="AE38" i="2"/>
  <c r="AF38" i="2"/>
  <c r="AE39" i="2"/>
  <c r="AF39" i="2"/>
  <c r="AE40" i="2"/>
  <c r="AF40" i="2"/>
  <c r="AE41" i="2"/>
  <c r="AF41" i="2"/>
  <c r="AE42" i="2"/>
  <c r="AF42" i="2"/>
  <c r="AE43" i="2"/>
  <c r="AF43" i="2"/>
  <c r="AE44" i="2"/>
  <c r="AF44" i="2"/>
  <c r="AE45" i="2"/>
  <c r="AF45" i="2"/>
  <c r="AE46" i="2"/>
  <c r="AF46" i="2"/>
  <c r="AE47" i="2"/>
  <c r="AF47" i="2"/>
  <c r="AE48" i="2"/>
  <c r="AF48" i="2"/>
  <c r="AE49" i="2"/>
  <c r="AF49" i="2"/>
  <c r="AE50" i="2"/>
  <c r="AF50" i="2"/>
  <c r="AE51" i="2"/>
  <c r="AF51" i="2"/>
  <c r="AE52" i="2"/>
  <c r="AF52" i="2"/>
  <c r="AE53" i="2"/>
  <c r="AF53" i="2"/>
  <c r="AE54" i="2"/>
  <c r="AF54" i="2"/>
  <c r="AE55" i="2"/>
  <c r="AF55" i="2"/>
  <c r="AE56" i="2"/>
  <c r="AF56" i="2"/>
  <c r="AE57" i="2"/>
  <c r="AF57" i="2"/>
  <c r="AF2" i="2"/>
  <c r="AE2" i="2"/>
  <c r="Z3" i="2"/>
  <c r="AA3" i="2"/>
  <c r="Z4" i="2"/>
  <c r="AA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AA2" i="2"/>
  <c r="Z2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V2" i="2"/>
  <c r="U2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3" i="2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Q2" i="2"/>
  <c r="P2" i="2"/>
  <c r="O2" i="2"/>
  <c r="O3" i="2"/>
  <c r="T3" i="2"/>
  <c r="BA3" i="2"/>
  <c r="Y3" i="2"/>
  <c r="BA5" i="2"/>
  <c r="AD3" i="2"/>
  <c r="AI3" i="2"/>
  <c r="AN3" i="2"/>
  <c r="AS3" i="2"/>
  <c r="O4" i="2"/>
  <c r="T4" i="2"/>
  <c r="Y4" i="2"/>
  <c r="AD4" i="2"/>
  <c r="AI4" i="2"/>
  <c r="AN4" i="2"/>
  <c r="AS4" i="2"/>
  <c r="O5" i="2"/>
  <c r="T5" i="2"/>
  <c r="Y5" i="2"/>
  <c r="AD5" i="2"/>
  <c r="AI5" i="2"/>
  <c r="AN5" i="2"/>
  <c r="AS5" i="2"/>
  <c r="O6" i="2"/>
  <c r="T6" i="2"/>
  <c r="Y6" i="2"/>
  <c r="AD6" i="2"/>
  <c r="AI6" i="2"/>
  <c r="AN6" i="2"/>
  <c r="AS6" i="2"/>
  <c r="O7" i="2"/>
  <c r="T7" i="2"/>
  <c r="Y7" i="2"/>
  <c r="AD7" i="2"/>
  <c r="AI7" i="2"/>
  <c r="AN7" i="2"/>
  <c r="AS7" i="2"/>
  <c r="O8" i="2"/>
  <c r="T8" i="2"/>
  <c r="Y8" i="2"/>
  <c r="AD8" i="2"/>
  <c r="AI8" i="2"/>
  <c r="AN8" i="2"/>
  <c r="AS8" i="2"/>
  <c r="O9" i="2"/>
  <c r="T9" i="2"/>
  <c r="Y9" i="2"/>
  <c r="AD9" i="2"/>
  <c r="AI9" i="2"/>
  <c r="AN9" i="2"/>
  <c r="AS9" i="2"/>
  <c r="O10" i="2"/>
  <c r="T10" i="2"/>
  <c r="Y10" i="2"/>
  <c r="AD10" i="2"/>
  <c r="AI10" i="2"/>
  <c r="AN10" i="2"/>
  <c r="AS10" i="2"/>
  <c r="O11" i="2"/>
  <c r="T11" i="2"/>
  <c r="Y11" i="2"/>
  <c r="AD11" i="2"/>
  <c r="AI11" i="2"/>
  <c r="AN11" i="2"/>
  <c r="AS11" i="2"/>
  <c r="O12" i="2"/>
  <c r="T12" i="2"/>
  <c r="Y12" i="2"/>
  <c r="AD12" i="2"/>
  <c r="AI12" i="2"/>
  <c r="AN12" i="2"/>
  <c r="AS12" i="2"/>
  <c r="O13" i="2"/>
  <c r="T13" i="2"/>
  <c r="Y13" i="2"/>
  <c r="AD13" i="2"/>
  <c r="AI13" i="2"/>
  <c r="AN13" i="2"/>
  <c r="AS13" i="2"/>
  <c r="O14" i="2"/>
  <c r="T14" i="2"/>
  <c r="Y14" i="2"/>
  <c r="AD14" i="2"/>
  <c r="AI14" i="2"/>
  <c r="AN14" i="2"/>
  <c r="AS14" i="2"/>
  <c r="O15" i="2"/>
  <c r="T15" i="2"/>
  <c r="Y15" i="2"/>
  <c r="AD15" i="2"/>
  <c r="AI15" i="2"/>
  <c r="AN15" i="2"/>
  <c r="AS15" i="2"/>
  <c r="O16" i="2"/>
  <c r="T16" i="2"/>
  <c r="Y16" i="2"/>
  <c r="AD16" i="2"/>
  <c r="AI16" i="2"/>
  <c r="AN16" i="2"/>
  <c r="AS16" i="2"/>
  <c r="O17" i="2"/>
  <c r="T17" i="2"/>
  <c r="Y17" i="2"/>
  <c r="AD17" i="2"/>
  <c r="AI17" i="2"/>
  <c r="AN17" i="2"/>
  <c r="AS17" i="2"/>
  <c r="O18" i="2"/>
  <c r="T18" i="2"/>
  <c r="Y18" i="2"/>
  <c r="AD18" i="2"/>
  <c r="AI18" i="2"/>
  <c r="AN18" i="2"/>
  <c r="AS18" i="2"/>
  <c r="O19" i="2"/>
  <c r="T19" i="2"/>
  <c r="Y19" i="2"/>
  <c r="AD19" i="2"/>
  <c r="AI19" i="2"/>
  <c r="AN19" i="2"/>
  <c r="AS19" i="2"/>
  <c r="O20" i="2"/>
  <c r="T20" i="2"/>
  <c r="Y20" i="2"/>
  <c r="AD20" i="2"/>
  <c r="AI20" i="2"/>
  <c r="AN20" i="2"/>
  <c r="AS20" i="2"/>
  <c r="O21" i="2"/>
  <c r="T21" i="2"/>
  <c r="Y21" i="2"/>
  <c r="AD21" i="2"/>
  <c r="AI21" i="2"/>
  <c r="AN21" i="2"/>
  <c r="AS21" i="2"/>
  <c r="O22" i="2"/>
  <c r="T22" i="2"/>
  <c r="Y22" i="2"/>
  <c r="AD22" i="2"/>
  <c r="AI22" i="2"/>
  <c r="AN22" i="2"/>
  <c r="AS22" i="2"/>
  <c r="O23" i="2"/>
  <c r="T23" i="2"/>
  <c r="Y23" i="2"/>
  <c r="AD23" i="2"/>
  <c r="AI23" i="2"/>
  <c r="AN23" i="2"/>
  <c r="AS23" i="2"/>
  <c r="O24" i="2"/>
  <c r="T24" i="2"/>
  <c r="Y24" i="2"/>
  <c r="AD24" i="2"/>
  <c r="AI24" i="2"/>
  <c r="AN24" i="2"/>
  <c r="AS24" i="2"/>
  <c r="O25" i="2"/>
  <c r="T25" i="2"/>
  <c r="Y25" i="2"/>
  <c r="AD25" i="2"/>
  <c r="AI25" i="2"/>
  <c r="AN25" i="2"/>
  <c r="AS25" i="2"/>
  <c r="O26" i="2"/>
  <c r="T26" i="2"/>
  <c r="Y26" i="2"/>
  <c r="AD26" i="2"/>
  <c r="AI26" i="2"/>
  <c r="AN26" i="2"/>
  <c r="AS26" i="2"/>
  <c r="O27" i="2"/>
  <c r="T27" i="2"/>
  <c r="Y27" i="2"/>
  <c r="AD27" i="2"/>
  <c r="AI27" i="2"/>
  <c r="AN27" i="2"/>
  <c r="AS27" i="2"/>
  <c r="O28" i="2"/>
  <c r="T28" i="2"/>
  <c r="Y28" i="2"/>
  <c r="AD28" i="2"/>
  <c r="AI28" i="2"/>
  <c r="AN28" i="2"/>
  <c r="AS28" i="2"/>
  <c r="O29" i="2"/>
  <c r="T29" i="2"/>
  <c r="Y29" i="2"/>
  <c r="AD29" i="2"/>
  <c r="AI29" i="2"/>
  <c r="AN29" i="2"/>
  <c r="AS29" i="2"/>
  <c r="O30" i="2"/>
  <c r="T30" i="2"/>
  <c r="Y30" i="2"/>
  <c r="AD30" i="2"/>
  <c r="AI30" i="2"/>
  <c r="AN30" i="2"/>
  <c r="AS30" i="2"/>
  <c r="O31" i="2"/>
  <c r="T31" i="2"/>
  <c r="Y31" i="2"/>
  <c r="AD31" i="2"/>
  <c r="AI31" i="2"/>
  <c r="AN31" i="2"/>
  <c r="AS31" i="2"/>
  <c r="O32" i="2"/>
  <c r="T32" i="2"/>
  <c r="Y32" i="2"/>
  <c r="AD32" i="2"/>
  <c r="AI32" i="2"/>
  <c r="AN32" i="2"/>
  <c r="AS32" i="2"/>
  <c r="O33" i="2"/>
  <c r="T33" i="2"/>
  <c r="Y33" i="2"/>
  <c r="AD33" i="2"/>
  <c r="AI33" i="2"/>
  <c r="AN33" i="2"/>
  <c r="AS33" i="2"/>
  <c r="O34" i="2"/>
  <c r="T34" i="2"/>
  <c r="Y34" i="2"/>
  <c r="AD34" i="2"/>
  <c r="AI34" i="2"/>
  <c r="AN34" i="2"/>
  <c r="AS34" i="2"/>
  <c r="O35" i="2"/>
  <c r="T35" i="2"/>
  <c r="Y35" i="2"/>
  <c r="AD35" i="2"/>
  <c r="AI35" i="2"/>
  <c r="AN35" i="2"/>
  <c r="AS35" i="2"/>
  <c r="O36" i="2"/>
  <c r="T36" i="2"/>
  <c r="Y36" i="2"/>
  <c r="AD36" i="2"/>
  <c r="AI36" i="2"/>
  <c r="AN36" i="2"/>
  <c r="AS36" i="2"/>
  <c r="O37" i="2"/>
  <c r="T37" i="2"/>
  <c r="Y37" i="2"/>
  <c r="AD37" i="2"/>
  <c r="AI37" i="2"/>
  <c r="AN37" i="2"/>
  <c r="AS37" i="2"/>
  <c r="O38" i="2"/>
  <c r="T38" i="2"/>
  <c r="Y38" i="2"/>
  <c r="AD38" i="2"/>
  <c r="AI38" i="2"/>
  <c r="AN38" i="2"/>
  <c r="AS38" i="2"/>
  <c r="O39" i="2"/>
  <c r="T39" i="2"/>
  <c r="Y39" i="2"/>
  <c r="AD39" i="2"/>
  <c r="AI39" i="2"/>
  <c r="AN39" i="2"/>
  <c r="AS39" i="2"/>
  <c r="O40" i="2"/>
  <c r="T40" i="2"/>
  <c r="Y40" i="2"/>
  <c r="AD40" i="2"/>
  <c r="AI40" i="2"/>
  <c r="AN40" i="2"/>
  <c r="AS40" i="2"/>
  <c r="O41" i="2"/>
  <c r="T41" i="2"/>
  <c r="Y41" i="2"/>
  <c r="AD41" i="2"/>
  <c r="AI41" i="2"/>
  <c r="AN41" i="2"/>
  <c r="AS41" i="2"/>
  <c r="O42" i="2"/>
  <c r="T42" i="2"/>
  <c r="Y42" i="2"/>
  <c r="AD42" i="2"/>
  <c r="AI42" i="2"/>
  <c r="AN42" i="2"/>
  <c r="AS42" i="2"/>
  <c r="O43" i="2"/>
  <c r="T43" i="2"/>
  <c r="Y43" i="2"/>
  <c r="AD43" i="2"/>
  <c r="AI43" i="2"/>
  <c r="AN43" i="2"/>
  <c r="AS43" i="2"/>
  <c r="O44" i="2"/>
  <c r="T44" i="2"/>
  <c r="Y44" i="2"/>
  <c r="AD44" i="2"/>
  <c r="AI44" i="2"/>
  <c r="AN44" i="2"/>
  <c r="AS44" i="2"/>
  <c r="O45" i="2"/>
  <c r="T45" i="2"/>
  <c r="Y45" i="2"/>
  <c r="AD45" i="2"/>
  <c r="AI45" i="2"/>
  <c r="AN45" i="2"/>
  <c r="AS45" i="2"/>
  <c r="O46" i="2"/>
  <c r="T46" i="2"/>
  <c r="Y46" i="2"/>
  <c r="AD46" i="2"/>
  <c r="AI46" i="2"/>
  <c r="AN46" i="2"/>
  <c r="AS46" i="2"/>
  <c r="O47" i="2"/>
  <c r="T47" i="2"/>
  <c r="Y47" i="2"/>
  <c r="AD47" i="2"/>
  <c r="AI47" i="2"/>
  <c r="AN47" i="2"/>
  <c r="AS47" i="2"/>
  <c r="O48" i="2"/>
  <c r="T48" i="2"/>
  <c r="Y48" i="2"/>
  <c r="AD48" i="2"/>
  <c r="AI48" i="2"/>
  <c r="AN48" i="2"/>
  <c r="AS48" i="2"/>
  <c r="O49" i="2"/>
  <c r="T49" i="2"/>
  <c r="Y49" i="2"/>
  <c r="AD49" i="2"/>
  <c r="AI49" i="2"/>
  <c r="AN49" i="2"/>
  <c r="AS49" i="2"/>
  <c r="O50" i="2"/>
  <c r="T50" i="2"/>
  <c r="Y50" i="2"/>
  <c r="AD50" i="2"/>
  <c r="AI50" i="2"/>
  <c r="AN50" i="2"/>
  <c r="AS50" i="2"/>
  <c r="O51" i="2"/>
  <c r="T51" i="2"/>
  <c r="Y51" i="2"/>
  <c r="AD51" i="2"/>
  <c r="AI51" i="2"/>
  <c r="AN51" i="2"/>
  <c r="AS51" i="2"/>
  <c r="O52" i="2"/>
  <c r="T52" i="2"/>
  <c r="Y52" i="2"/>
  <c r="AD52" i="2"/>
  <c r="AI52" i="2"/>
  <c r="AN52" i="2"/>
  <c r="AS52" i="2"/>
  <c r="O53" i="2"/>
  <c r="T53" i="2"/>
  <c r="Y53" i="2"/>
  <c r="AD53" i="2"/>
  <c r="AI53" i="2"/>
  <c r="AN53" i="2"/>
  <c r="AS53" i="2"/>
  <c r="O54" i="2"/>
  <c r="T54" i="2"/>
  <c r="Y54" i="2"/>
  <c r="AD54" i="2"/>
  <c r="AI54" i="2"/>
  <c r="AN54" i="2"/>
  <c r="AS54" i="2"/>
  <c r="O55" i="2"/>
  <c r="T55" i="2"/>
  <c r="Y55" i="2"/>
  <c r="AD55" i="2"/>
  <c r="AI55" i="2"/>
  <c r="AN55" i="2"/>
  <c r="AS55" i="2"/>
  <c r="O56" i="2"/>
  <c r="T56" i="2"/>
  <c r="Y56" i="2"/>
  <c r="AD56" i="2"/>
  <c r="AI56" i="2"/>
  <c r="AN56" i="2"/>
  <c r="AS56" i="2"/>
  <c r="O57" i="2"/>
  <c r="T57" i="2"/>
  <c r="Y57" i="2"/>
  <c r="AD57" i="2"/>
  <c r="AI57" i="2"/>
  <c r="AN57" i="2"/>
  <c r="AS57" i="2"/>
  <c r="AS2" i="2"/>
  <c r="AN2" i="2"/>
  <c r="AI2" i="2"/>
  <c r="AD2" i="2"/>
  <c r="Y2" i="2"/>
  <c r="T2" i="2"/>
  <c r="D2" i="2"/>
  <c r="D54" i="2"/>
  <c r="D53" i="2"/>
  <c r="D55" i="2"/>
  <c r="D47" i="2"/>
  <c r="D39" i="2"/>
  <c r="D32" i="2"/>
  <c r="D25" i="2"/>
  <c r="D18" i="2"/>
  <c r="D11" i="2"/>
  <c r="D3" i="2"/>
  <c r="D4" i="2"/>
  <c r="D5" i="2"/>
  <c r="D6" i="2"/>
  <c r="D7" i="2"/>
  <c r="D8" i="2"/>
  <c r="D9" i="2"/>
  <c r="D10" i="2"/>
  <c r="I10" i="2"/>
  <c r="D12" i="2"/>
  <c r="D13" i="2"/>
  <c r="D14" i="2"/>
  <c r="D15" i="2"/>
  <c r="D16" i="2"/>
  <c r="D17" i="2"/>
  <c r="I17" i="2"/>
  <c r="D19" i="2"/>
  <c r="D20" i="2"/>
  <c r="D21" i="2"/>
  <c r="D22" i="2"/>
  <c r="D23" i="2"/>
  <c r="D24" i="2"/>
  <c r="I24" i="2"/>
  <c r="D26" i="2"/>
  <c r="D27" i="2"/>
  <c r="D28" i="2"/>
  <c r="D29" i="2"/>
  <c r="D30" i="2"/>
  <c r="D31" i="2"/>
  <c r="I31" i="2"/>
  <c r="D33" i="2"/>
  <c r="D34" i="2"/>
  <c r="D35" i="2"/>
  <c r="D36" i="2"/>
  <c r="D37" i="2"/>
  <c r="D38" i="2"/>
  <c r="I38" i="2"/>
  <c r="D40" i="2"/>
  <c r="D41" i="2"/>
  <c r="D42" i="2"/>
  <c r="D43" i="2"/>
  <c r="D44" i="2"/>
  <c r="D45" i="2"/>
  <c r="D46" i="2"/>
  <c r="I46" i="2"/>
  <c r="D48" i="2"/>
  <c r="D49" i="2"/>
  <c r="D50" i="2"/>
  <c r="D51" i="2"/>
  <c r="D52" i="2"/>
  <c r="I52" i="2"/>
  <c r="D56" i="2"/>
  <c r="D57" i="2"/>
  <c r="I57" i="2"/>
  <c r="A56" i="2"/>
  <c r="B56" i="2"/>
  <c r="C56" i="2"/>
  <c r="A57" i="2"/>
  <c r="B57" i="2"/>
  <c r="C57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C2" i="2"/>
  <c r="B2" i="2"/>
  <c r="A2" i="2"/>
  <c r="N13" i="2"/>
  <c r="N10" i="2"/>
</calcChain>
</file>

<file path=xl/sharedStrings.xml><?xml version="1.0" encoding="utf-8"?>
<sst xmlns="http://schemas.openxmlformats.org/spreadsheetml/2006/main" count="3092" uniqueCount="353">
  <si>
    <t>Section</t>
  </si>
  <si>
    <t>right/left</t>
  </si>
  <si>
    <t>Subsection</t>
  </si>
  <si>
    <t>Front/Back</t>
  </si>
  <si>
    <t>Number</t>
  </si>
  <si>
    <t>Segment ID</t>
  </si>
  <si>
    <t>Segment ID plain text</t>
  </si>
  <si>
    <t>Segment type</t>
  </si>
  <si>
    <t>Start X (mm)</t>
  </si>
  <si>
    <t>Start Y (mm)</t>
  </si>
  <si>
    <t>Start Z (mm)</t>
  </si>
  <si>
    <t>Mid X (mm)</t>
  </si>
  <si>
    <t>Mid Y (mm)</t>
  </si>
  <si>
    <t>Mid Z (mm)</t>
  </si>
  <si>
    <t>End X (mm)</t>
  </si>
  <si>
    <t>End Y (mm)</t>
  </si>
  <si>
    <t>End Z (mm)</t>
  </si>
  <si>
    <t>Length (mm)</t>
  </si>
  <si>
    <t>Radius (mm)</t>
  </si>
  <si>
    <t>Arc center X (mm)</t>
  </si>
  <si>
    <t>Arc center Y (mm)</t>
  </si>
  <si>
    <t>Arc center Z (mm)</t>
  </si>
  <si>
    <t>Phi index offset</t>
  </si>
  <si>
    <t>heart</t>
  </si>
  <si>
    <t>left</t>
  </si>
  <si>
    <t>back</t>
  </si>
  <si>
    <t>heart-left--back-01</t>
  </si>
  <si>
    <t>Line</t>
  </si>
  <si>
    <t>n/a</t>
  </si>
  <si>
    <t>heart-left--back-02</t>
  </si>
  <si>
    <t>heart-left--back-03</t>
  </si>
  <si>
    <t>heart-left--back-04</t>
  </si>
  <si>
    <t>heart-left--back-05</t>
  </si>
  <si>
    <t>heart-left--back-06</t>
  </si>
  <si>
    <t>heart-left--back-07</t>
  </si>
  <si>
    <t>heart-left--back-08</t>
  </si>
  <si>
    <t>heart-left--back-09</t>
  </si>
  <si>
    <t>heart-left--back-10</t>
  </si>
  <si>
    <t>heart-left--back-11</t>
  </si>
  <si>
    <t>heart-left--back-12</t>
  </si>
  <si>
    <t>heart-left--back-13</t>
  </si>
  <si>
    <t>heart-left--back-14</t>
  </si>
  <si>
    <t>heart-left--back-15</t>
  </si>
  <si>
    <t>heart-left--back-16</t>
  </si>
  <si>
    <t>heart-left--back-17</t>
  </si>
  <si>
    <t>heart-left--back-18</t>
  </si>
  <si>
    <t>heart-left--back-19</t>
  </si>
  <si>
    <t>heart-left--back-20</t>
  </si>
  <si>
    <t>heart-left--back-21</t>
  </si>
  <si>
    <t>heart-left--back-22</t>
  </si>
  <si>
    <t>heart-left--back-23</t>
  </si>
  <si>
    <t>heart-left--back-24</t>
  </si>
  <si>
    <t>heart-left--back-25</t>
  </si>
  <si>
    <t>heart-left--back-26</t>
  </si>
  <si>
    <t>heart-left--back-27</t>
  </si>
  <si>
    <t>heart-left--back-28</t>
  </si>
  <si>
    <t>heart-left--back-29</t>
  </si>
  <si>
    <t>heart-left--back-30</t>
  </si>
  <si>
    <t>heart-left--back-31</t>
  </si>
  <si>
    <t>heart-left--back-32</t>
  </si>
  <si>
    <t>heart-left--back-33</t>
  </si>
  <si>
    <t>heart-left--back-34</t>
  </si>
  <si>
    <t>heart-left--back-35</t>
  </si>
  <si>
    <t>heart-left--back-36</t>
  </si>
  <si>
    <t>heart-left--back-37</t>
  </si>
  <si>
    <t>heart-left--back-38</t>
  </si>
  <si>
    <t>heart-left--back-39</t>
  </si>
  <si>
    <t>heart-left--back-40</t>
  </si>
  <si>
    <t>heart-left--back-41</t>
  </si>
  <si>
    <t>heart-left--back-42</t>
  </si>
  <si>
    <t>heart-left--back-43</t>
  </si>
  <si>
    <t>heart-left--back-44</t>
  </si>
  <si>
    <t>heart-left--back-45</t>
  </si>
  <si>
    <t>heart-left--back-46</t>
  </si>
  <si>
    <t>heart-left--back-47</t>
  </si>
  <si>
    <t>heart-left--back-48</t>
  </si>
  <si>
    <t>heart-left--back-49</t>
  </si>
  <si>
    <t>heart-left--back-50</t>
  </si>
  <si>
    <t>heart-left--back-51</t>
  </si>
  <si>
    <t>heart-left--back-52</t>
  </si>
  <si>
    <t>heart-left--back-53</t>
  </si>
  <si>
    <t>heart-left--back-54</t>
  </si>
  <si>
    <t>heart-left--back-55</t>
  </si>
  <si>
    <t>heart-left--back-56</t>
  </si>
  <si>
    <t>front</t>
  </si>
  <si>
    <t>heart-left--front-01</t>
  </si>
  <si>
    <t>heart-left--front-02</t>
  </si>
  <si>
    <t>heart-left--front-03</t>
  </si>
  <si>
    <t>heart-left--front-04</t>
  </si>
  <si>
    <t>heart-left--front-05</t>
  </si>
  <si>
    <t>heart-left--front-06</t>
  </si>
  <si>
    <t>heart-left--front-07</t>
  </si>
  <si>
    <t>heart-left--front-08</t>
  </si>
  <si>
    <t>heart-left--front-09</t>
  </si>
  <si>
    <t>heart-left--front-10</t>
  </si>
  <si>
    <t>heart-left--front-11</t>
  </si>
  <si>
    <t>heart-left--front-12</t>
  </si>
  <si>
    <t>heart-left--front-13</t>
  </si>
  <si>
    <t>heart-left--front-14</t>
  </si>
  <si>
    <t>heart-left--front-15</t>
  </si>
  <si>
    <t>heart-left--front-16</t>
  </si>
  <si>
    <t>heart-left--front-17</t>
  </si>
  <si>
    <t>heart-left--front-18</t>
  </si>
  <si>
    <t>heart-left--front-19</t>
  </si>
  <si>
    <t>heart-left--front-20</t>
  </si>
  <si>
    <t>heart-left--front-21</t>
  </si>
  <si>
    <t>heart-left--front-22</t>
  </si>
  <si>
    <t>heart-left--front-23</t>
  </si>
  <si>
    <t>heart-left--front-24</t>
  </si>
  <si>
    <t>heart-left--front-25</t>
  </si>
  <si>
    <t>heart-left--front-26</t>
  </si>
  <si>
    <t>heart-left--front-27</t>
  </si>
  <si>
    <t>heart-left--front-28</t>
  </si>
  <si>
    <t>heart-left--front-29</t>
  </si>
  <si>
    <t>heart-left--front-30</t>
  </si>
  <si>
    <t>heart-left--front-31</t>
  </si>
  <si>
    <t>heart-left--front-32</t>
  </si>
  <si>
    <t>heart-left--front-33</t>
  </si>
  <si>
    <t>heart-left--front-34</t>
  </si>
  <si>
    <t>heart-left--front-35</t>
  </si>
  <si>
    <t>heart-left--front-36</t>
  </si>
  <si>
    <t>heart-left--front-37</t>
  </si>
  <si>
    <t>heart-left--front-38</t>
  </si>
  <si>
    <t>heart-left--front-39</t>
  </si>
  <si>
    <t>heart-left--front-40</t>
  </si>
  <si>
    <t>heart-left--front-41</t>
  </si>
  <si>
    <t>heart-left--front-42</t>
  </si>
  <si>
    <t>heart-left--front-43</t>
  </si>
  <si>
    <t>heart-left--front-44</t>
  </si>
  <si>
    <t>heart-left--front-45</t>
  </si>
  <si>
    <t>heart-left--front-46</t>
  </si>
  <si>
    <t>heart-left--front-47</t>
  </si>
  <si>
    <t>heart-left--front-48</t>
  </si>
  <si>
    <t>heart-left--front-49</t>
  </si>
  <si>
    <t>heart-left--front-50</t>
  </si>
  <si>
    <t>heart-left--front-51</t>
  </si>
  <si>
    <t>heart-left--front-52</t>
  </si>
  <si>
    <t>heart-left--front-53</t>
  </si>
  <si>
    <t>heart-left--front-54</t>
  </si>
  <si>
    <t>heart-left--front-55</t>
  </si>
  <si>
    <t>heart-left--front-56</t>
  </si>
  <si>
    <t>right</t>
  </si>
  <si>
    <t>heart-right--back-01</t>
  </si>
  <si>
    <t>heart-right--back-02</t>
  </si>
  <si>
    <t>heart-right--back-03</t>
  </si>
  <si>
    <t>heart-right--back-04</t>
  </si>
  <si>
    <t>heart-right--back-05</t>
  </si>
  <si>
    <t>heart-right--back-06</t>
  </si>
  <si>
    <t>heart-right--back-07</t>
  </si>
  <si>
    <t>heart-right--back-08</t>
  </si>
  <si>
    <t>heart-right--back-09</t>
  </si>
  <si>
    <t>heart-right--back-10</t>
  </si>
  <si>
    <t>heart-right--back-11</t>
  </si>
  <si>
    <t>heart-right--back-12</t>
  </si>
  <si>
    <t>heart-right--back-13</t>
  </si>
  <si>
    <t>heart-right--back-14</t>
  </si>
  <si>
    <t>heart-right--back-15</t>
  </si>
  <si>
    <t>heart-right--back-16</t>
  </si>
  <si>
    <t>heart-right--back-17</t>
  </si>
  <si>
    <t>heart-right--back-18</t>
  </si>
  <si>
    <t>heart-right--back-19</t>
  </si>
  <si>
    <t>heart-right--back-20</t>
  </si>
  <si>
    <t>heart-right--back-21</t>
  </si>
  <si>
    <t>heart-right--back-22</t>
  </si>
  <si>
    <t>heart-right--back-23</t>
  </si>
  <si>
    <t>heart-right--back-24</t>
  </si>
  <si>
    <t>heart-right--back-25</t>
  </si>
  <si>
    <t>heart-right--back-26</t>
  </si>
  <si>
    <t>heart-right--back-27</t>
  </si>
  <si>
    <t>heart-right--back-28</t>
  </si>
  <si>
    <t>heart-right--back-29</t>
  </si>
  <si>
    <t>heart-right--back-30</t>
  </si>
  <si>
    <t>heart-right--back-31</t>
  </si>
  <si>
    <t>heart-right--back-32</t>
  </si>
  <si>
    <t>heart-right--back-33</t>
  </si>
  <si>
    <t>heart-right--back-34</t>
  </si>
  <si>
    <t>heart-right--back-35</t>
  </si>
  <si>
    <t>heart-right--back-36</t>
  </si>
  <si>
    <t>heart-right--back-37</t>
  </si>
  <si>
    <t>heart-right--back-38</t>
  </si>
  <si>
    <t>heart-right--back-39</t>
  </si>
  <si>
    <t>heart-right--back-40</t>
  </si>
  <si>
    <t>heart-right--back-41</t>
  </si>
  <si>
    <t>heart-right--back-42</t>
  </si>
  <si>
    <t>heart-right--back-43</t>
  </si>
  <si>
    <t>heart-right--back-44</t>
  </si>
  <si>
    <t>heart-right--back-45</t>
  </si>
  <si>
    <t>heart-right--back-46</t>
  </si>
  <si>
    <t>heart-right--back-47</t>
  </si>
  <si>
    <t>heart-right--back-48</t>
  </si>
  <si>
    <t>heart-right--back-49</t>
  </si>
  <si>
    <t>heart-right--back-50</t>
  </si>
  <si>
    <t>heart-right--back-51</t>
  </si>
  <si>
    <t>heart-right--back-52</t>
  </si>
  <si>
    <t>heart-right--back-53</t>
  </si>
  <si>
    <t>heart-right--back-54</t>
  </si>
  <si>
    <t>heart-right--back-55</t>
  </si>
  <si>
    <t>heart-right--back-56</t>
  </si>
  <si>
    <t>heart-right--front-01</t>
  </si>
  <si>
    <t>heart-right--front-02</t>
  </si>
  <si>
    <t>heart-right--front-03</t>
  </si>
  <si>
    <t>heart-right--front-04</t>
  </si>
  <si>
    <t>heart-right--front-05</t>
  </si>
  <si>
    <t>heart-right--front-06</t>
  </si>
  <si>
    <t>heart-right--front-07</t>
  </si>
  <si>
    <t>heart-right--front-08</t>
  </si>
  <si>
    <t>heart-right--front-09</t>
  </si>
  <si>
    <t>heart-right--front-10</t>
  </si>
  <si>
    <t>heart-right--front-11</t>
  </si>
  <si>
    <t>heart-right--front-12</t>
  </si>
  <si>
    <t>heart-right--front-13</t>
  </si>
  <si>
    <t>heart-right--front-14</t>
  </si>
  <si>
    <t>heart-right--front-15</t>
  </si>
  <si>
    <t>heart-right--front-16</t>
  </si>
  <si>
    <t>heart-right--front-17</t>
  </si>
  <si>
    <t>heart-right--front-18</t>
  </si>
  <si>
    <t>heart-right--front-19</t>
  </si>
  <si>
    <t>heart-right--front-20</t>
  </si>
  <si>
    <t>heart-right--front-21</t>
  </si>
  <si>
    <t>heart-right--front-22</t>
  </si>
  <si>
    <t>heart-right--front-23</t>
  </si>
  <si>
    <t>heart-right--front-24</t>
  </si>
  <si>
    <t>heart-right--front-25</t>
  </si>
  <si>
    <t>heart-right--front-26</t>
  </si>
  <si>
    <t>heart-right--front-27</t>
  </si>
  <si>
    <t>heart-right--front-28</t>
  </si>
  <si>
    <t>heart-right--front-29</t>
  </si>
  <si>
    <t>heart-right--front-30</t>
  </si>
  <si>
    <t>heart-right--front-31</t>
  </si>
  <si>
    <t>heart-right--front-32</t>
  </si>
  <si>
    <t>heart-right--front-33</t>
  </si>
  <si>
    <t>heart-right--front-34</t>
  </si>
  <si>
    <t>heart-right--front-35</t>
  </si>
  <si>
    <t>heart-right--front-36</t>
  </si>
  <si>
    <t>heart-right--front-37</t>
  </si>
  <si>
    <t>heart-right--front-38</t>
  </si>
  <si>
    <t>heart-right--front-39</t>
  </si>
  <si>
    <t>heart-right--front-40</t>
  </si>
  <si>
    <t>heart-right--front-41</t>
  </si>
  <si>
    <t>heart-right--front-42</t>
  </si>
  <si>
    <t>heart-right--front-43</t>
  </si>
  <si>
    <t>heart-right--front-44</t>
  </si>
  <si>
    <t>heart-right--front-45</t>
  </si>
  <si>
    <t>heart-right--front-46</t>
  </si>
  <si>
    <t>heart-right--front-47</t>
  </si>
  <si>
    <t>heart-right--front-48</t>
  </si>
  <si>
    <t>heart-right--front-49</t>
  </si>
  <si>
    <t>heart-right--front-50</t>
  </si>
  <si>
    <t>heart-right--front-51</t>
  </si>
  <si>
    <t>heart-right--front-52</t>
  </si>
  <si>
    <t>heart-right--front-53</t>
  </si>
  <si>
    <t>heart-right--front-54</t>
  </si>
  <si>
    <t>heart-right--front-55</t>
  </si>
  <si>
    <t>heart-right--front-56</t>
  </si>
  <si>
    <t>root</t>
  </si>
  <si>
    <t>inside</t>
  </si>
  <si>
    <t>root-left-inside-back-01</t>
  </si>
  <si>
    <t>root-left-inside-back-02</t>
  </si>
  <si>
    <t>root-left-inside-back-03</t>
  </si>
  <si>
    <t>root-left-inside-front-01</t>
  </si>
  <si>
    <t>root-left-inside-front-02</t>
  </si>
  <si>
    <t>root-left-inside-front-03</t>
  </si>
  <si>
    <t>outside</t>
  </si>
  <si>
    <t>root-left-outside-back-01</t>
  </si>
  <si>
    <t>root-left-outside-back-02</t>
  </si>
  <si>
    <t>root-left-outside-back-03</t>
  </si>
  <si>
    <t>root-left-outside-back-04</t>
  </si>
  <si>
    <t>root-left-outside-back-05</t>
  </si>
  <si>
    <t>root-left-outside-back-06</t>
  </si>
  <si>
    <t>root-left-outside-front-01</t>
  </si>
  <si>
    <t>root-left-outside-front-02</t>
  </si>
  <si>
    <t>root-left-outside-front-03</t>
  </si>
  <si>
    <t>root-left-outside-front-04</t>
  </si>
  <si>
    <t>root-left-outside-front-05</t>
  </si>
  <si>
    <t>root-left-outside-front-06</t>
  </si>
  <si>
    <t>root-right-inside-back-01</t>
  </si>
  <si>
    <t>root-right-inside-back-02</t>
  </si>
  <si>
    <t>root-right-inside-back-03</t>
  </si>
  <si>
    <t>root-right-inside-front-01</t>
  </si>
  <si>
    <t>root-right-inside-front-02</t>
  </si>
  <si>
    <t>root-right-inside-front-03</t>
  </si>
  <si>
    <t>root-right-outside-back-01</t>
  </si>
  <si>
    <t>root-right-outside-back-02</t>
  </si>
  <si>
    <t>root-right-outside-back-03</t>
  </si>
  <si>
    <t>root-right-outside-back-04</t>
  </si>
  <si>
    <t>root-right-outside-back-05</t>
  </si>
  <si>
    <t>root-right-outside-back-06</t>
  </si>
  <si>
    <t>root-right-outside-front-01</t>
  </si>
  <si>
    <t>root-right-outside-front-02</t>
  </si>
  <si>
    <t>root-right-outside-front-03</t>
  </si>
  <si>
    <t>root-right-outside-front-04</t>
  </si>
  <si>
    <t>root-right-outside-front-05</t>
  </si>
  <si>
    <t>root-right-outside-front-06</t>
  </si>
  <si>
    <t>trunk</t>
  </si>
  <si>
    <t>trunk-left---01</t>
  </si>
  <si>
    <t>trunk-left---02</t>
  </si>
  <si>
    <t>Arc</t>
  </si>
  <si>
    <t>trunk-left---03</t>
  </si>
  <si>
    <t>trunk-left---04</t>
  </si>
  <si>
    <t>trunk-left---05</t>
  </si>
  <si>
    <t>trunk-left---06</t>
  </si>
  <si>
    <t>trunk-left---07</t>
  </si>
  <si>
    <t>leaf</t>
  </si>
  <si>
    <t>trunk-left-leaf--01</t>
  </si>
  <si>
    <t>trunk-left-leaf--02</t>
  </si>
  <si>
    <t>trunk-right---01</t>
  </si>
  <si>
    <t>trunk-right---02</t>
  </si>
  <si>
    <t>trunk-right---03</t>
  </si>
  <si>
    <t>trunk-right---04</t>
  </si>
  <si>
    <t>trunk-right---05</t>
  </si>
  <si>
    <t>trunk-right---06</t>
  </si>
  <si>
    <t>trunk-right---07</t>
  </si>
  <si>
    <t>trunk-right-leaf--01</t>
  </si>
  <si>
    <t>trunk-right-leaf--02</t>
  </si>
  <si>
    <t>lower point of opening</t>
  </si>
  <si>
    <t>top of opening</t>
  </si>
  <si>
    <t>center of cleft</t>
  </si>
  <si>
    <t>bottom of inner heart</t>
  </si>
  <si>
    <t>x</t>
  </si>
  <si>
    <t>y</t>
  </si>
  <si>
    <t>z</t>
  </si>
  <si>
    <t>very bottom point of heart</t>
  </si>
  <si>
    <t>lower/side inflection point of opening</t>
  </si>
  <si>
    <t>mid dist to center of cleft</t>
  </si>
  <si>
    <t>cleft of flat heart</t>
  </si>
  <si>
    <t>rear dist to top of flat heart</t>
  </si>
  <si>
    <t>rear dist to bottom of flat heart</t>
  </si>
  <si>
    <t>front dist to bottom of opening</t>
  </si>
  <si>
    <t>front dist to side inflection of opening</t>
  </si>
  <si>
    <t>front dist to top center of opening</t>
  </si>
  <si>
    <t>length</t>
  </si>
  <si>
    <t>num leds</t>
  </si>
  <si>
    <t>strip length</t>
  </si>
  <si>
    <t>running length</t>
  </si>
  <si>
    <t>strip</t>
  </si>
  <si>
    <t>rear offset</t>
  </si>
  <si>
    <t>front offset</t>
  </si>
  <si>
    <t>front leds</t>
  </si>
  <si>
    <t>rear leds</t>
  </si>
  <si>
    <t>rear length</t>
  </si>
  <si>
    <t>front length</t>
  </si>
  <si>
    <t>dx</t>
  </si>
  <si>
    <t>dy</t>
  </si>
  <si>
    <t>mid dist to bottom of heart</t>
  </si>
  <si>
    <t>dz</t>
  </si>
  <si>
    <t>segment</t>
  </si>
  <si>
    <t>ppGroup</t>
  </si>
  <si>
    <t>ppStrip</t>
  </si>
  <si>
    <t>stripLength</t>
  </si>
  <si>
    <t>indexOffset</t>
  </si>
  <si>
    <t>reverse</t>
  </si>
  <si>
    <t>b/f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</si>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</sst>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</cellXfs>
  <cellStyles count="3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9"/>
  <sheetViews>
    <sheetView topLeftCell="E44" workbookViewId="0">
      <selection activeCell="W225" sqref="W225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D2" t="s">
        <v>25</v>
      </c>
      <c r="E2">
        <v>1</v>
      </c>
      <c r="F2" t="s">
        <v>26</v>
      </c>
      <c r="G2" t="s">
        <v>26</v>
      </c>
      <c r="H2" t="s">
        <v>27</v>
      </c>
      <c r="I2">
        <v>-8.67</v>
      </c>
      <c r="J2">
        <v>-473.99</v>
      </c>
      <c r="K2">
        <v>5439.85</v>
      </c>
      <c r="L2">
        <v>-40</v>
      </c>
      <c r="M2">
        <v>-262</v>
      </c>
      <c r="N2">
        <v>5782</v>
      </c>
      <c r="O2">
        <v>-48</v>
      </c>
      <c r="P2">
        <v>0</v>
      </c>
      <c r="Q2">
        <v>5867</v>
      </c>
      <c r="R2">
        <f>SQRT((I2-L2)^2 + (J2-M2)^2 + (K2-N2)^2) + SQRT((O2-L2)^2 + (P2-M2)^2 + (Q2-N2)^2)</f>
        <v>679.27709407766315</v>
      </c>
      <c r="S2" t="s">
        <v>28</v>
      </c>
      <c r="T2" t="s">
        <v>28</v>
      </c>
      <c r="U2" t="s">
        <v>28</v>
      </c>
      <c r="V2" t="s">
        <v>28</v>
      </c>
    </row>
    <row r="3" spans="1:23">
      <c r="A3" t="s">
        <v>23</v>
      </c>
      <c r="B3" t="s">
        <v>24</v>
      </c>
      <c r="D3" t="s">
        <v>25</v>
      </c>
      <c r="E3">
        <v>2</v>
      </c>
      <c r="F3" t="s">
        <v>29</v>
      </c>
      <c r="G3" t="s">
        <v>29</v>
      </c>
      <c r="H3" t="s">
        <v>27</v>
      </c>
      <c r="I3">
        <v>-23</v>
      </c>
      <c r="J3">
        <v>-472</v>
      </c>
      <c r="K3">
        <v>5448</v>
      </c>
      <c r="L3">
        <v>-70</v>
      </c>
      <c r="M3">
        <v>-267</v>
      </c>
      <c r="N3">
        <v>5800</v>
      </c>
      <c r="O3">
        <v>-82</v>
      </c>
      <c r="P3">
        <v>0</v>
      </c>
      <c r="Q3">
        <v>5896</v>
      </c>
      <c r="R3">
        <f t="shared" ref="R3:R66" si="0">SQRT((I3-L3)^2 + (J3-M3)^2 + (K3-N3)^2) + SQRT((O3-L3)^2 + (P3-M3)^2 + (Q3-N3)^2)</f>
        <v>694.0340146337029</v>
      </c>
      <c r="S3" t="s">
        <v>28</v>
      </c>
      <c r="T3" t="s">
        <v>28</v>
      </c>
      <c r="U3" t="s">
        <v>28</v>
      </c>
      <c r="V3" t="s">
        <v>28</v>
      </c>
    </row>
    <row r="4" spans="1:23">
      <c r="A4" t="s">
        <v>23</v>
      </c>
      <c r="B4" t="s">
        <v>24</v>
      </c>
      <c r="D4" t="s">
        <v>25</v>
      </c>
      <c r="E4">
        <v>3</v>
      </c>
      <c r="F4" t="s">
        <v>30</v>
      </c>
      <c r="G4" t="s">
        <v>30</v>
      </c>
      <c r="H4" t="s">
        <v>27</v>
      </c>
      <c r="I4">
        <v>-41</v>
      </c>
      <c r="J4">
        <v>-470</v>
      </c>
      <c r="K4">
        <v>5454</v>
      </c>
      <c r="L4">
        <v>-127</v>
      </c>
      <c r="M4">
        <v>-273</v>
      </c>
      <c r="N4">
        <v>5836</v>
      </c>
      <c r="O4">
        <v>-153</v>
      </c>
      <c r="P4">
        <v>0</v>
      </c>
      <c r="Q4">
        <v>5948</v>
      </c>
      <c r="R4">
        <f t="shared" si="0"/>
        <v>734.54979869291003</v>
      </c>
      <c r="S4" t="s">
        <v>28</v>
      </c>
      <c r="T4" t="s">
        <v>28</v>
      </c>
      <c r="U4" t="s">
        <v>28</v>
      </c>
      <c r="V4" t="s">
        <v>28</v>
      </c>
    </row>
    <row r="5" spans="1:23">
      <c r="A5" t="s">
        <v>23</v>
      </c>
      <c r="B5" t="s">
        <v>24</v>
      </c>
      <c r="D5" t="s">
        <v>25</v>
      </c>
      <c r="E5">
        <v>4</v>
      </c>
      <c r="F5" t="s">
        <v>31</v>
      </c>
      <c r="G5" t="s">
        <v>31</v>
      </c>
      <c r="H5" t="s">
        <v>27</v>
      </c>
      <c r="I5">
        <v>-56</v>
      </c>
      <c r="J5">
        <v>-470</v>
      </c>
      <c r="K5">
        <v>5455</v>
      </c>
      <c r="L5">
        <v>-173</v>
      </c>
      <c r="M5">
        <v>-276</v>
      </c>
      <c r="N5">
        <v>5864</v>
      </c>
      <c r="O5">
        <v>-207</v>
      </c>
      <c r="P5">
        <v>0</v>
      </c>
      <c r="Q5">
        <v>5982</v>
      </c>
      <c r="R5">
        <f t="shared" si="0"/>
        <v>769.63928597580502</v>
      </c>
      <c r="S5" t="s">
        <v>28</v>
      </c>
      <c r="T5" t="s">
        <v>28</v>
      </c>
      <c r="U5" t="s">
        <v>28</v>
      </c>
      <c r="V5" t="s">
        <v>28</v>
      </c>
    </row>
    <row r="6" spans="1:23">
      <c r="A6" t="s">
        <v>23</v>
      </c>
      <c r="B6" t="s">
        <v>24</v>
      </c>
      <c r="D6" t="s">
        <v>25</v>
      </c>
      <c r="E6">
        <v>5</v>
      </c>
      <c r="F6" t="s">
        <v>32</v>
      </c>
      <c r="G6" t="s">
        <v>32</v>
      </c>
      <c r="H6" t="s">
        <v>27</v>
      </c>
      <c r="I6">
        <v>-82</v>
      </c>
      <c r="J6">
        <v>-470</v>
      </c>
      <c r="K6">
        <v>5451</v>
      </c>
      <c r="L6">
        <v>-243</v>
      </c>
      <c r="M6">
        <v>-274</v>
      </c>
      <c r="N6">
        <v>5906</v>
      </c>
      <c r="O6">
        <v>-283</v>
      </c>
      <c r="P6">
        <v>0</v>
      </c>
      <c r="Q6">
        <v>6022</v>
      </c>
      <c r="R6">
        <f t="shared" si="0"/>
        <v>821.14409813632824</v>
      </c>
      <c r="S6" t="s">
        <v>28</v>
      </c>
      <c r="T6" t="s">
        <v>28</v>
      </c>
      <c r="U6" t="s">
        <v>28</v>
      </c>
      <c r="V6" t="s">
        <v>28</v>
      </c>
    </row>
    <row r="7" spans="1:23">
      <c r="A7" t="s">
        <v>23</v>
      </c>
      <c r="B7" t="s">
        <v>24</v>
      </c>
      <c r="D7" t="s">
        <v>25</v>
      </c>
      <c r="E7">
        <v>6</v>
      </c>
      <c r="F7" t="s">
        <v>33</v>
      </c>
      <c r="G7" t="s">
        <v>33</v>
      </c>
      <c r="H7" t="s">
        <v>27</v>
      </c>
      <c r="I7">
        <v>-177</v>
      </c>
      <c r="J7">
        <v>-419</v>
      </c>
      <c r="K7">
        <v>5673</v>
      </c>
      <c r="L7">
        <v>-287</v>
      </c>
      <c r="M7">
        <v>-269</v>
      </c>
      <c r="N7">
        <v>5933</v>
      </c>
      <c r="O7">
        <v>-334</v>
      </c>
      <c r="P7">
        <v>0</v>
      </c>
      <c r="Q7">
        <v>6043</v>
      </c>
      <c r="R7">
        <f t="shared" si="0"/>
        <v>614.08503747124587</v>
      </c>
      <c r="S7" t="s">
        <v>28</v>
      </c>
      <c r="T7" t="s">
        <v>28</v>
      </c>
      <c r="U7" t="s">
        <v>28</v>
      </c>
      <c r="V7" t="s">
        <v>28</v>
      </c>
    </row>
    <row r="8" spans="1:23">
      <c r="A8" t="s">
        <v>23</v>
      </c>
      <c r="B8" t="s">
        <v>24</v>
      </c>
      <c r="D8" t="s">
        <v>25</v>
      </c>
      <c r="E8">
        <v>7</v>
      </c>
      <c r="F8" t="s">
        <v>34</v>
      </c>
      <c r="G8" t="s">
        <v>34</v>
      </c>
      <c r="H8" t="s">
        <v>27</v>
      </c>
      <c r="I8">
        <v>-98</v>
      </c>
      <c r="J8">
        <v>-471</v>
      </c>
      <c r="K8">
        <v>5443</v>
      </c>
      <c r="L8">
        <v>-342</v>
      </c>
      <c r="M8">
        <v>-253</v>
      </c>
      <c r="N8">
        <v>5967</v>
      </c>
      <c r="O8">
        <v>-385</v>
      </c>
      <c r="P8">
        <v>0</v>
      </c>
      <c r="Q8">
        <v>6058</v>
      </c>
      <c r="R8">
        <f t="shared" si="0"/>
        <v>890.05172374097424</v>
      </c>
      <c r="S8" t="s">
        <v>28</v>
      </c>
      <c r="T8" t="s">
        <v>28</v>
      </c>
      <c r="U8" t="s">
        <v>28</v>
      </c>
      <c r="V8" t="s">
        <v>28</v>
      </c>
    </row>
    <row r="9" spans="1:23">
      <c r="A9" t="s">
        <v>23</v>
      </c>
      <c r="B9" t="s">
        <v>24</v>
      </c>
      <c r="D9" t="s">
        <v>25</v>
      </c>
      <c r="E9">
        <v>8</v>
      </c>
      <c r="F9" t="s">
        <v>35</v>
      </c>
      <c r="G9" t="s">
        <v>35</v>
      </c>
      <c r="H9" t="s">
        <v>27</v>
      </c>
      <c r="I9">
        <v>-226</v>
      </c>
      <c r="J9">
        <v>-430</v>
      </c>
      <c r="K9">
        <v>5648</v>
      </c>
      <c r="L9">
        <v>-418</v>
      </c>
      <c r="M9">
        <v>-251</v>
      </c>
      <c r="N9">
        <v>5984</v>
      </c>
      <c r="O9">
        <v>-468</v>
      </c>
      <c r="P9">
        <v>0</v>
      </c>
      <c r="Q9">
        <v>6071</v>
      </c>
      <c r="R9">
        <f t="shared" si="0"/>
        <v>696.69591626200531</v>
      </c>
      <c r="S9" t="s">
        <v>28</v>
      </c>
      <c r="T9" t="s">
        <v>28</v>
      </c>
      <c r="U9" t="s">
        <v>28</v>
      </c>
      <c r="V9" t="s">
        <v>28</v>
      </c>
    </row>
    <row r="10" spans="1:23">
      <c r="A10" t="s">
        <v>23</v>
      </c>
      <c r="B10" t="s">
        <v>24</v>
      </c>
      <c r="D10" t="s">
        <v>25</v>
      </c>
      <c r="E10">
        <v>9</v>
      </c>
      <c r="F10" t="s">
        <v>36</v>
      </c>
      <c r="G10" t="s">
        <v>36</v>
      </c>
      <c r="H10" t="s">
        <v>27</v>
      </c>
      <c r="I10">
        <v>-112</v>
      </c>
      <c r="J10">
        <v>-473</v>
      </c>
      <c r="K10">
        <v>5432</v>
      </c>
      <c r="L10">
        <v>-471</v>
      </c>
      <c r="M10">
        <v>-265</v>
      </c>
      <c r="N10">
        <v>5971</v>
      </c>
      <c r="O10">
        <v>-536</v>
      </c>
      <c r="P10">
        <v>0</v>
      </c>
      <c r="Q10">
        <v>6068</v>
      </c>
      <c r="R10">
        <f t="shared" si="0"/>
        <v>969.77974476591021</v>
      </c>
      <c r="S10" t="s">
        <v>28</v>
      </c>
      <c r="T10" t="s">
        <v>28</v>
      </c>
      <c r="U10" t="s">
        <v>28</v>
      </c>
      <c r="V10" t="s">
        <v>28</v>
      </c>
    </row>
    <row r="11" spans="1:23">
      <c r="A11" t="s">
        <v>23</v>
      </c>
      <c r="B11" t="s">
        <v>24</v>
      </c>
      <c r="D11" t="s">
        <v>25</v>
      </c>
      <c r="E11">
        <v>10</v>
      </c>
      <c r="F11" t="s">
        <v>37</v>
      </c>
      <c r="G11" t="s">
        <v>37</v>
      </c>
      <c r="H11" t="s">
        <v>27</v>
      </c>
      <c r="I11">
        <v>-269</v>
      </c>
      <c r="J11">
        <v>-435</v>
      </c>
      <c r="K11">
        <v>5629</v>
      </c>
      <c r="L11">
        <v>-522</v>
      </c>
      <c r="M11">
        <v>-266</v>
      </c>
      <c r="N11">
        <v>5958</v>
      </c>
      <c r="O11">
        <v>-597</v>
      </c>
      <c r="P11">
        <v>0</v>
      </c>
      <c r="Q11">
        <v>6056</v>
      </c>
      <c r="R11">
        <f t="shared" si="0"/>
        <v>741.3513938000433</v>
      </c>
      <c r="S11" t="s">
        <v>28</v>
      </c>
      <c r="T11" t="s">
        <v>28</v>
      </c>
      <c r="U11" t="s">
        <v>28</v>
      </c>
      <c r="V11" t="s">
        <v>28</v>
      </c>
    </row>
    <row r="12" spans="1:23">
      <c r="A12" t="s">
        <v>23</v>
      </c>
      <c r="B12" t="s">
        <v>24</v>
      </c>
      <c r="D12" t="s">
        <v>25</v>
      </c>
      <c r="E12">
        <v>11</v>
      </c>
      <c r="F12" t="s">
        <v>38</v>
      </c>
      <c r="G12" t="s">
        <v>38</v>
      </c>
      <c r="H12" t="s">
        <v>27</v>
      </c>
      <c r="I12">
        <v>-123</v>
      </c>
      <c r="J12">
        <v>-474</v>
      </c>
      <c r="K12">
        <v>5421</v>
      </c>
      <c r="L12">
        <v>-565</v>
      </c>
      <c r="M12">
        <v>-262</v>
      </c>
      <c r="N12">
        <v>5948</v>
      </c>
      <c r="O12">
        <v>-646</v>
      </c>
      <c r="P12">
        <v>0</v>
      </c>
      <c r="Q12">
        <v>6040</v>
      </c>
      <c r="R12">
        <f t="shared" si="0"/>
        <v>1009.0038145526211</v>
      </c>
      <c r="S12" t="s">
        <v>28</v>
      </c>
      <c r="T12" t="s">
        <v>28</v>
      </c>
      <c r="U12" t="s">
        <v>28</v>
      </c>
      <c r="V12" t="s">
        <v>28</v>
      </c>
    </row>
    <row r="13" spans="1:23">
      <c r="A13" t="s">
        <v>23</v>
      </c>
      <c r="B13" t="s">
        <v>24</v>
      </c>
      <c r="D13" t="s">
        <v>25</v>
      </c>
      <c r="E13">
        <v>12</v>
      </c>
      <c r="F13" t="s">
        <v>39</v>
      </c>
      <c r="G13" t="s">
        <v>39</v>
      </c>
      <c r="H13" t="s">
        <v>27</v>
      </c>
      <c r="I13">
        <v>-143</v>
      </c>
      <c r="J13">
        <v>-470</v>
      </c>
      <c r="K13">
        <v>5437</v>
      </c>
      <c r="L13">
        <v>-638</v>
      </c>
      <c r="M13">
        <v>-246</v>
      </c>
      <c r="N13">
        <v>5930</v>
      </c>
      <c r="O13">
        <v>-718</v>
      </c>
      <c r="P13">
        <v>0</v>
      </c>
      <c r="Q13">
        <v>6007</v>
      </c>
      <c r="R13">
        <f t="shared" si="0"/>
        <v>1003.5533613111446</v>
      </c>
      <c r="S13" t="s">
        <v>28</v>
      </c>
      <c r="T13" t="s">
        <v>28</v>
      </c>
      <c r="U13" t="s">
        <v>28</v>
      </c>
      <c r="V13" t="s">
        <v>28</v>
      </c>
    </row>
    <row r="14" spans="1:23">
      <c r="A14" t="s">
        <v>23</v>
      </c>
      <c r="B14" t="s">
        <v>24</v>
      </c>
      <c r="D14" t="s">
        <v>25</v>
      </c>
      <c r="E14">
        <v>13</v>
      </c>
      <c r="F14" t="s">
        <v>40</v>
      </c>
      <c r="G14" t="s">
        <v>40</v>
      </c>
      <c r="H14" t="s">
        <v>27</v>
      </c>
      <c r="I14">
        <v>-187</v>
      </c>
      <c r="J14">
        <v>-461</v>
      </c>
      <c r="K14">
        <v>5473</v>
      </c>
      <c r="L14">
        <v>-712</v>
      </c>
      <c r="M14">
        <v>-232</v>
      </c>
      <c r="N14">
        <v>5898</v>
      </c>
      <c r="O14">
        <v>-791</v>
      </c>
      <c r="P14">
        <v>0</v>
      </c>
      <c r="Q14">
        <v>5962</v>
      </c>
      <c r="R14">
        <f t="shared" si="0"/>
        <v>966.52598784032386</v>
      </c>
      <c r="S14" t="s">
        <v>28</v>
      </c>
      <c r="T14" t="s">
        <v>28</v>
      </c>
      <c r="U14" t="s">
        <v>28</v>
      </c>
      <c r="V14" t="s">
        <v>28</v>
      </c>
    </row>
    <row r="15" spans="1:23">
      <c r="A15" t="s">
        <v>23</v>
      </c>
      <c r="B15" t="s">
        <v>24</v>
      </c>
      <c r="D15" t="s">
        <v>25</v>
      </c>
      <c r="E15">
        <v>14</v>
      </c>
      <c r="F15" t="s">
        <v>41</v>
      </c>
      <c r="G15" t="s">
        <v>41</v>
      </c>
      <c r="H15" t="s">
        <v>27</v>
      </c>
      <c r="I15">
        <v>-188</v>
      </c>
      <c r="J15">
        <v>-464</v>
      </c>
      <c r="K15">
        <v>5456</v>
      </c>
      <c r="L15">
        <v>-739</v>
      </c>
      <c r="M15">
        <v>-243</v>
      </c>
      <c r="N15">
        <v>5860</v>
      </c>
      <c r="O15">
        <v>-835</v>
      </c>
      <c r="P15">
        <v>0</v>
      </c>
      <c r="Q15">
        <v>5929</v>
      </c>
      <c r="R15">
        <f t="shared" si="0"/>
        <v>988.3265412975245</v>
      </c>
      <c r="S15" t="s">
        <v>28</v>
      </c>
      <c r="T15" t="s">
        <v>28</v>
      </c>
      <c r="U15" t="s">
        <v>28</v>
      </c>
      <c r="V15" t="s">
        <v>28</v>
      </c>
    </row>
    <row r="16" spans="1:23">
      <c r="A16" t="s">
        <v>23</v>
      </c>
      <c r="B16" t="s">
        <v>24</v>
      </c>
      <c r="D16" t="s">
        <v>25</v>
      </c>
      <c r="E16">
        <v>15</v>
      </c>
      <c r="F16" t="s">
        <v>42</v>
      </c>
      <c r="G16" t="s">
        <v>42</v>
      </c>
      <c r="H16" t="s">
        <v>27</v>
      </c>
      <c r="I16">
        <v>-204</v>
      </c>
      <c r="J16">
        <v>-465</v>
      </c>
      <c r="K16">
        <v>5443</v>
      </c>
      <c r="L16">
        <v>-764</v>
      </c>
      <c r="M16">
        <v>-249</v>
      </c>
      <c r="N16">
        <v>5825</v>
      </c>
      <c r="O16">
        <v>-873</v>
      </c>
      <c r="P16">
        <v>0</v>
      </c>
      <c r="Q16">
        <v>5895</v>
      </c>
      <c r="R16">
        <f t="shared" si="0"/>
        <v>992.14459480026949</v>
      </c>
      <c r="S16" t="s">
        <v>28</v>
      </c>
      <c r="T16" t="s">
        <v>28</v>
      </c>
      <c r="U16" t="s">
        <v>28</v>
      </c>
      <c r="V16" t="s">
        <v>28</v>
      </c>
    </row>
    <row r="17" spans="1:22">
      <c r="A17" t="s">
        <v>23</v>
      </c>
      <c r="B17" t="s">
        <v>24</v>
      </c>
      <c r="D17" t="s">
        <v>25</v>
      </c>
      <c r="E17">
        <v>16</v>
      </c>
      <c r="F17" t="s">
        <v>43</v>
      </c>
      <c r="G17" t="s">
        <v>43</v>
      </c>
      <c r="H17" t="s">
        <v>27</v>
      </c>
      <c r="I17">
        <v>-368</v>
      </c>
      <c r="J17">
        <v>-441</v>
      </c>
      <c r="K17">
        <v>5551</v>
      </c>
      <c r="L17">
        <v>-785</v>
      </c>
      <c r="M17">
        <v>-252</v>
      </c>
      <c r="N17">
        <v>5794</v>
      </c>
      <c r="O17">
        <v>-902</v>
      </c>
      <c r="P17">
        <v>0</v>
      </c>
      <c r="Q17">
        <v>5863</v>
      </c>
      <c r="R17">
        <f t="shared" si="0"/>
        <v>804.59934872265535</v>
      </c>
      <c r="S17" t="s">
        <v>28</v>
      </c>
      <c r="T17" t="s">
        <v>28</v>
      </c>
      <c r="U17" t="s">
        <v>28</v>
      </c>
      <c r="V17" t="s">
        <v>28</v>
      </c>
    </row>
    <row r="18" spans="1:22">
      <c r="A18" t="s">
        <v>23</v>
      </c>
      <c r="B18" t="s">
        <v>24</v>
      </c>
      <c r="D18" t="s">
        <v>25</v>
      </c>
      <c r="E18">
        <v>17</v>
      </c>
      <c r="F18" t="s">
        <v>44</v>
      </c>
      <c r="G18" t="s">
        <v>44</v>
      </c>
      <c r="H18" t="s">
        <v>27</v>
      </c>
      <c r="I18">
        <v>-280</v>
      </c>
      <c r="J18">
        <v>-454</v>
      </c>
      <c r="K18">
        <v>5483</v>
      </c>
      <c r="L18">
        <v>-807</v>
      </c>
      <c r="M18">
        <v>-253</v>
      </c>
      <c r="N18">
        <v>5762</v>
      </c>
      <c r="O18">
        <v>-930</v>
      </c>
      <c r="P18">
        <v>0</v>
      </c>
      <c r="Q18">
        <v>5827</v>
      </c>
      <c r="R18">
        <f t="shared" si="0"/>
        <v>917.98878066404018</v>
      </c>
      <c r="S18" t="s">
        <v>28</v>
      </c>
      <c r="T18" t="s">
        <v>28</v>
      </c>
      <c r="U18" t="s">
        <v>28</v>
      </c>
      <c r="V18" t="s">
        <v>28</v>
      </c>
    </row>
    <row r="19" spans="1:22">
      <c r="A19" t="s">
        <v>23</v>
      </c>
      <c r="B19" t="s">
        <v>24</v>
      </c>
      <c r="D19" t="s">
        <v>25</v>
      </c>
      <c r="E19">
        <v>18</v>
      </c>
      <c r="F19" t="s">
        <v>45</v>
      </c>
      <c r="G19" t="s">
        <v>45</v>
      </c>
      <c r="H19" t="s">
        <v>27</v>
      </c>
      <c r="I19">
        <v>-360</v>
      </c>
      <c r="J19">
        <v>-445</v>
      </c>
      <c r="K19">
        <v>5508</v>
      </c>
      <c r="L19">
        <v>-838</v>
      </c>
      <c r="M19">
        <v>-251</v>
      </c>
      <c r="N19">
        <v>5717</v>
      </c>
      <c r="O19">
        <v>-964</v>
      </c>
      <c r="P19">
        <v>0</v>
      </c>
      <c r="Q19">
        <v>5772</v>
      </c>
      <c r="R19">
        <f t="shared" si="0"/>
        <v>842.78295500518175</v>
      </c>
      <c r="S19" t="s">
        <v>28</v>
      </c>
      <c r="T19" t="s">
        <v>28</v>
      </c>
      <c r="U19" t="s">
        <v>28</v>
      </c>
      <c r="V19" t="s">
        <v>28</v>
      </c>
    </row>
    <row r="20" spans="1:22">
      <c r="A20" t="s">
        <v>23</v>
      </c>
      <c r="B20" t="s">
        <v>24</v>
      </c>
      <c r="D20" t="s">
        <v>25</v>
      </c>
      <c r="E20">
        <v>19</v>
      </c>
      <c r="F20" t="s">
        <v>46</v>
      </c>
      <c r="G20" t="s">
        <v>46</v>
      </c>
      <c r="H20" t="s">
        <v>27</v>
      </c>
      <c r="I20">
        <v>-129</v>
      </c>
      <c r="J20">
        <v>-476</v>
      </c>
      <c r="K20">
        <v>5407</v>
      </c>
      <c r="L20">
        <v>-865</v>
      </c>
      <c r="M20">
        <v>-245</v>
      </c>
      <c r="N20">
        <v>5678</v>
      </c>
      <c r="O20">
        <v>-985</v>
      </c>
      <c r="P20">
        <v>0</v>
      </c>
      <c r="Q20">
        <v>5723</v>
      </c>
      <c r="R20">
        <f t="shared" si="0"/>
        <v>1094.1132011302855</v>
      </c>
      <c r="S20" t="s">
        <v>28</v>
      </c>
      <c r="T20" t="s">
        <v>28</v>
      </c>
      <c r="U20" t="s">
        <v>28</v>
      </c>
      <c r="V20" t="s">
        <v>28</v>
      </c>
    </row>
    <row r="21" spans="1:22">
      <c r="A21" t="s">
        <v>23</v>
      </c>
      <c r="B21" t="s">
        <v>24</v>
      </c>
      <c r="D21" t="s">
        <v>25</v>
      </c>
      <c r="E21">
        <v>20</v>
      </c>
      <c r="F21" t="s">
        <v>47</v>
      </c>
      <c r="G21" t="s">
        <v>47</v>
      </c>
      <c r="H21" t="s">
        <v>27</v>
      </c>
      <c r="I21">
        <v>-481</v>
      </c>
      <c r="J21">
        <v>-430</v>
      </c>
      <c r="K21">
        <v>5517</v>
      </c>
      <c r="L21">
        <v>-881</v>
      </c>
      <c r="M21">
        <v>-239</v>
      </c>
      <c r="N21">
        <v>5656</v>
      </c>
      <c r="O21">
        <v>-994</v>
      </c>
      <c r="P21">
        <v>0</v>
      </c>
      <c r="Q21">
        <v>5695</v>
      </c>
      <c r="R21">
        <f t="shared" si="0"/>
        <v>731.77330538045703</v>
      </c>
      <c r="S21" t="s">
        <v>28</v>
      </c>
      <c r="T21" t="s">
        <v>28</v>
      </c>
      <c r="U21" t="s">
        <v>28</v>
      </c>
      <c r="V21" t="s">
        <v>28</v>
      </c>
    </row>
    <row r="22" spans="1:22">
      <c r="A22" t="s">
        <v>23</v>
      </c>
      <c r="B22" t="s">
        <v>24</v>
      </c>
      <c r="D22" t="s">
        <v>25</v>
      </c>
      <c r="E22">
        <v>21</v>
      </c>
      <c r="F22" t="s">
        <v>48</v>
      </c>
      <c r="G22" t="s">
        <v>48</v>
      </c>
      <c r="H22" t="s">
        <v>27</v>
      </c>
      <c r="I22">
        <v>-224</v>
      </c>
      <c r="J22">
        <v>-468</v>
      </c>
      <c r="K22">
        <v>5408</v>
      </c>
      <c r="L22">
        <v>-881</v>
      </c>
      <c r="M22">
        <v>-239</v>
      </c>
      <c r="N22">
        <v>5656</v>
      </c>
      <c r="O22">
        <v>-994</v>
      </c>
      <c r="P22">
        <v>0</v>
      </c>
      <c r="Q22">
        <v>5695</v>
      </c>
      <c r="R22">
        <f t="shared" si="0"/>
        <v>1005.8717177736241</v>
      </c>
      <c r="S22" t="s">
        <v>28</v>
      </c>
      <c r="T22" t="s">
        <v>28</v>
      </c>
      <c r="U22" t="s">
        <v>28</v>
      </c>
      <c r="V22" t="s">
        <v>28</v>
      </c>
    </row>
    <row r="23" spans="1:22">
      <c r="A23" t="s">
        <v>23</v>
      </c>
      <c r="B23" t="s">
        <v>24</v>
      </c>
      <c r="D23" t="s">
        <v>25</v>
      </c>
      <c r="E23">
        <v>22</v>
      </c>
      <c r="F23" t="s">
        <v>49</v>
      </c>
      <c r="G23" t="s">
        <v>49</v>
      </c>
      <c r="H23" t="s">
        <v>27</v>
      </c>
      <c r="I23">
        <v>-224</v>
      </c>
      <c r="J23">
        <v>-468</v>
      </c>
      <c r="K23">
        <v>5408</v>
      </c>
      <c r="L23">
        <v>-885</v>
      </c>
      <c r="M23">
        <v>-241</v>
      </c>
      <c r="N23">
        <v>5623</v>
      </c>
      <c r="O23">
        <v>-1003</v>
      </c>
      <c r="P23">
        <v>0</v>
      </c>
      <c r="Q23">
        <v>5660</v>
      </c>
      <c r="R23">
        <f t="shared" si="0"/>
        <v>1002.0910982970693</v>
      </c>
      <c r="S23" t="s">
        <v>28</v>
      </c>
      <c r="T23" t="s">
        <v>28</v>
      </c>
      <c r="U23" t="s">
        <v>28</v>
      </c>
      <c r="V23" t="s">
        <v>28</v>
      </c>
    </row>
    <row r="24" spans="1:22">
      <c r="A24" t="s">
        <v>23</v>
      </c>
      <c r="B24" t="s">
        <v>24</v>
      </c>
      <c r="D24" t="s">
        <v>25</v>
      </c>
      <c r="E24">
        <v>23</v>
      </c>
      <c r="F24" t="s">
        <v>50</v>
      </c>
      <c r="G24" t="s">
        <v>50</v>
      </c>
      <c r="H24" t="s">
        <v>27</v>
      </c>
      <c r="I24">
        <v>-398</v>
      </c>
      <c r="J24">
        <v>-445</v>
      </c>
      <c r="K24">
        <v>5456</v>
      </c>
      <c r="L24">
        <v>-884</v>
      </c>
      <c r="M24">
        <v>-246</v>
      </c>
      <c r="N24">
        <v>5590</v>
      </c>
      <c r="O24">
        <v>-1009</v>
      </c>
      <c r="P24">
        <v>0</v>
      </c>
      <c r="Q24">
        <v>5625</v>
      </c>
      <c r="R24">
        <f t="shared" si="0"/>
        <v>820.13729521825258</v>
      </c>
      <c r="S24" t="s">
        <v>28</v>
      </c>
      <c r="T24" t="s">
        <v>28</v>
      </c>
      <c r="U24" t="s">
        <v>28</v>
      </c>
      <c r="V24" t="s">
        <v>28</v>
      </c>
    </row>
    <row r="25" spans="1:22">
      <c r="A25" t="s">
        <v>23</v>
      </c>
      <c r="B25" t="s">
        <v>24</v>
      </c>
      <c r="D25" t="s">
        <v>25</v>
      </c>
      <c r="E25">
        <v>24</v>
      </c>
      <c r="F25" t="s">
        <v>51</v>
      </c>
      <c r="G25" t="s">
        <v>51</v>
      </c>
      <c r="H25" t="s">
        <v>27</v>
      </c>
      <c r="I25">
        <v>-394</v>
      </c>
      <c r="J25">
        <v>-446</v>
      </c>
      <c r="K25">
        <v>5438</v>
      </c>
      <c r="L25">
        <v>-883</v>
      </c>
      <c r="M25">
        <v>-249</v>
      </c>
      <c r="N25">
        <v>5553</v>
      </c>
      <c r="O25">
        <v>-1014</v>
      </c>
      <c r="P25">
        <v>0</v>
      </c>
      <c r="Q25">
        <v>5583</v>
      </c>
      <c r="R25">
        <f t="shared" si="0"/>
        <v>822.5400984428984</v>
      </c>
      <c r="S25" t="s">
        <v>28</v>
      </c>
      <c r="T25" t="s">
        <v>28</v>
      </c>
      <c r="U25" t="s">
        <v>28</v>
      </c>
      <c r="V25" t="s">
        <v>28</v>
      </c>
    </row>
    <row r="26" spans="1:22">
      <c r="A26" t="s">
        <v>23</v>
      </c>
      <c r="B26" t="s">
        <v>24</v>
      </c>
      <c r="D26" t="s">
        <v>25</v>
      </c>
      <c r="E26">
        <v>25</v>
      </c>
      <c r="F26" t="s">
        <v>52</v>
      </c>
      <c r="G26" t="s">
        <v>52</v>
      </c>
      <c r="H26" t="s">
        <v>27</v>
      </c>
      <c r="I26">
        <v>-135</v>
      </c>
      <c r="J26">
        <v>-478</v>
      </c>
      <c r="K26">
        <v>5387</v>
      </c>
      <c r="L26">
        <v>-882</v>
      </c>
      <c r="M26">
        <v>-250</v>
      </c>
      <c r="N26">
        <v>5499</v>
      </c>
      <c r="O26">
        <v>-1017</v>
      </c>
      <c r="P26">
        <v>0</v>
      </c>
      <c r="Q26">
        <v>5519</v>
      </c>
      <c r="R26">
        <f t="shared" si="0"/>
        <v>1073.8346467243559</v>
      </c>
      <c r="S26" t="s">
        <v>28</v>
      </c>
      <c r="T26" t="s">
        <v>28</v>
      </c>
      <c r="U26" t="s">
        <v>28</v>
      </c>
      <c r="V26" t="s">
        <v>28</v>
      </c>
    </row>
    <row r="27" spans="1:22">
      <c r="A27" t="s">
        <v>23</v>
      </c>
      <c r="B27" t="s">
        <v>24</v>
      </c>
      <c r="D27" t="s">
        <v>25</v>
      </c>
      <c r="E27">
        <v>26</v>
      </c>
      <c r="F27" t="s">
        <v>53</v>
      </c>
      <c r="G27" t="s">
        <v>53</v>
      </c>
      <c r="H27" t="s">
        <v>27</v>
      </c>
      <c r="I27">
        <v>-223</v>
      </c>
      <c r="J27">
        <v>-471</v>
      </c>
      <c r="K27">
        <v>5385</v>
      </c>
      <c r="L27">
        <v>-881</v>
      </c>
      <c r="M27">
        <v>-250</v>
      </c>
      <c r="N27">
        <v>5462</v>
      </c>
      <c r="O27">
        <v>-1016</v>
      </c>
      <c r="P27">
        <v>0</v>
      </c>
      <c r="Q27">
        <v>5478</v>
      </c>
      <c r="R27">
        <f t="shared" si="0"/>
        <v>982.95116082524623</v>
      </c>
      <c r="S27" t="s">
        <v>28</v>
      </c>
      <c r="T27" t="s">
        <v>28</v>
      </c>
      <c r="U27" t="s">
        <v>28</v>
      </c>
      <c r="V27" t="s">
        <v>28</v>
      </c>
    </row>
    <row r="28" spans="1:22">
      <c r="A28" t="s">
        <v>23</v>
      </c>
      <c r="B28" t="s">
        <v>24</v>
      </c>
      <c r="D28" t="s">
        <v>25</v>
      </c>
      <c r="E28">
        <v>27</v>
      </c>
      <c r="F28" t="s">
        <v>54</v>
      </c>
      <c r="G28" t="s">
        <v>54</v>
      </c>
      <c r="H28" t="s">
        <v>27</v>
      </c>
      <c r="I28">
        <v>-411</v>
      </c>
      <c r="J28">
        <v>-442</v>
      </c>
      <c r="K28">
        <v>5392</v>
      </c>
      <c r="L28">
        <v>-880</v>
      </c>
      <c r="M28">
        <v>-248</v>
      </c>
      <c r="N28">
        <v>5419</v>
      </c>
      <c r="O28">
        <v>-1012</v>
      </c>
      <c r="P28">
        <v>0</v>
      </c>
      <c r="Q28">
        <v>5427</v>
      </c>
      <c r="R28">
        <f t="shared" si="0"/>
        <v>789.31296332663123</v>
      </c>
      <c r="S28" t="s">
        <v>28</v>
      </c>
      <c r="T28" t="s">
        <v>28</v>
      </c>
      <c r="U28" t="s">
        <v>28</v>
      </c>
      <c r="V28" t="s">
        <v>28</v>
      </c>
    </row>
    <row r="29" spans="1:22">
      <c r="A29" t="s">
        <v>23</v>
      </c>
      <c r="B29" t="s">
        <v>24</v>
      </c>
      <c r="D29" t="s">
        <v>25</v>
      </c>
      <c r="E29">
        <v>28</v>
      </c>
      <c r="F29" t="s">
        <v>55</v>
      </c>
      <c r="G29" t="s">
        <v>55</v>
      </c>
      <c r="H29" t="s">
        <v>27</v>
      </c>
      <c r="I29">
        <v>-226</v>
      </c>
      <c r="J29">
        <v>-472</v>
      </c>
      <c r="K29">
        <v>5372</v>
      </c>
      <c r="L29">
        <v>-879</v>
      </c>
      <c r="M29">
        <v>-246</v>
      </c>
      <c r="N29">
        <v>5382</v>
      </c>
      <c r="O29">
        <v>-1006</v>
      </c>
      <c r="P29">
        <v>0</v>
      </c>
      <c r="Q29">
        <v>5384</v>
      </c>
      <c r="R29">
        <f t="shared" si="0"/>
        <v>967.93080716701672</v>
      </c>
      <c r="S29" t="s">
        <v>28</v>
      </c>
      <c r="T29" t="s">
        <v>28</v>
      </c>
      <c r="U29" t="s">
        <v>28</v>
      </c>
      <c r="V29" t="s">
        <v>28</v>
      </c>
    </row>
    <row r="30" spans="1:22">
      <c r="A30" t="s">
        <v>23</v>
      </c>
      <c r="B30" t="s">
        <v>24</v>
      </c>
      <c r="D30" t="s">
        <v>25</v>
      </c>
      <c r="E30">
        <v>29</v>
      </c>
      <c r="F30" t="s">
        <v>56</v>
      </c>
      <c r="G30" t="s">
        <v>56</v>
      </c>
      <c r="H30" t="s">
        <v>27</v>
      </c>
      <c r="I30">
        <v>-428</v>
      </c>
      <c r="J30">
        <v>-436</v>
      </c>
      <c r="K30">
        <v>5353</v>
      </c>
      <c r="L30">
        <v>-871</v>
      </c>
      <c r="M30">
        <v>-241</v>
      </c>
      <c r="N30">
        <v>5337</v>
      </c>
      <c r="O30">
        <v>-990</v>
      </c>
      <c r="P30">
        <v>0</v>
      </c>
      <c r="Q30">
        <v>5333</v>
      </c>
      <c r="R30">
        <f t="shared" si="0"/>
        <v>753.09145713824296</v>
      </c>
      <c r="S30" t="s">
        <v>28</v>
      </c>
      <c r="T30" t="s">
        <v>28</v>
      </c>
      <c r="U30" t="s">
        <v>28</v>
      </c>
      <c r="V30" t="s">
        <v>28</v>
      </c>
    </row>
    <row r="31" spans="1:22">
      <c r="A31" t="s">
        <v>23</v>
      </c>
      <c r="B31" t="s">
        <v>24</v>
      </c>
      <c r="D31" t="s">
        <v>25</v>
      </c>
      <c r="E31">
        <v>30</v>
      </c>
      <c r="F31" t="s">
        <v>57</v>
      </c>
      <c r="G31" t="s">
        <v>57</v>
      </c>
      <c r="H31" t="s">
        <v>27</v>
      </c>
      <c r="I31">
        <v>-135</v>
      </c>
      <c r="J31">
        <v>-481</v>
      </c>
      <c r="K31">
        <v>5371</v>
      </c>
      <c r="L31">
        <v>-826</v>
      </c>
      <c r="M31">
        <v>-248</v>
      </c>
      <c r="N31">
        <v>5278</v>
      </c>
      <c r="O31">
        <v>-953</v>
      </c>
      <c r="P31">
        <v>0</v>
      </c>
      <c r="Q31">
        <v>5261</v>
      </c>
      <c r="R31">
        <f t="shared" si="0"/>
        <v>1014.2770844899426</v>
      </c>
      <c r="S31" t="s">
        <v>28</v>
      </c>
      <c r="T31" t="s">
        <v>28</v>
      </c>
      <c r="U31" t="s">
        <v>28</v>
      </c>
      <c r="V31" t="s">
        <v>28</v>
      </c>
    </row>
    <row r="32" spans="1:22">
      <c r="A32" t="s">
        <v>23</v>
      </c>
      <c r="B32" t="s">
        <v>24</v>
      </c>
      <c r="D32" t="s">
        <v>25</v>
      </c>
      <c r="E32">
        <v>31</v>
      </c>
      <c r="F32" t="s">
        <v>58</v>
      </c>
      <c r="G32" t="s">
        <v>58</v>
      </c>
      <c r="H32" t="s">
        <v>27</v>
      </c>
      <c r="I32">
        <v>-273</v>
      </c>
      <c r="J32">
        <v>-468</v>
      </c>
      <c r="K32">
        <v>5335</v>
      </c>
      <c r="L32">
        <v>-804</v>
      </c>
      <c r="M32">
        <v>-252</v>
      </c>
      <c r="N32">
        <v>5250</v>
      </c>
      <c r="O32">
        <v>-935</v>
      </c>
      <c r="P32">
        <v>0</v>
      </c>
      <c r="Q32">
        <v>5229</v>
      </c>
      <c r="R32">
        <f t="shared" si="0"/>
        <v>864.30991742183005</v>
      </c>
      <c r="S32" t="s">
        <v>28</v>
      </c>
      <c r="T32" t="s">
        <v>28</v>
      </c>
      <c r="U32" t="s">
        <v>28</v>
      </c>
      <c r="V32" t="s">
        <v>28</v>
      </c>
    </row>
    <row r="33" spans="1:22">
      <c r="A33" t="s">
        <v>23</v>
      </c>
      <c r="B33" t="s">
        <v>24</v>
      </c>
      <c r="D33" t="s">
        <v>25</v>
      </c>
      <c r="E33">
        <v>32</v>
      </c>
      <c r="F33" t="s">
        <v>59</v>
      </c>
      <c r="G33" t="s">
        <v>59</v>
      </c>
      <c r="H33" t="s">
        <v>27</v>
      </c>
      <c r="I33">
        <v>-364</v>
      </c>
      <c r="J33">
        <v>-453</v>
      </c>
      <c r="K33">
        <v>5308</v>
      </c>
      <c r="L33">
        <v>-775</v>
      </c>
      <c r="M33">
        <v>-260</v>
      </c>
      <c r="N33">
        <v>5214</v>
      </c>
      <c r="O33">
        <v>-908</v>
      </c>
      <c r="P33">
        <v>0</v>
      </c>
      <c r="Q33">
        <v>5184</v>
      </c>
      <c r="R33">
        <f t="shared" si="0"/>
        <v>757.26702614209125</v>
      </c>
      <c r="S33" t="s">
        <v>28</v>
      </c>
      <c r="T33" t="s">
        <v>28</v>
      </c>
      <c r="U33" t="s">
        <v>28</v>
      </c>
      <c r="V33" t="s">
        <v>28</v>
      </c>
    </row>
    <row r="34" spans="1:22">
      <c r="A34" t="s">
        <v>23</v>
      </c>
      <c r="B34" t="s">
        <v>24</v>
      </c>
      <c r="D34" t="s">
        <v>25</v>
      </c>
      <c r="E34">
        <v>33</v>
      </c>
      <c r="F34" t="s">
        <v>60</v>
      </c>
      <c r="G34" t="s">
        <v>60</v>
      </c>
      <c r="H34" t="s">
        <v>27</v>
      </c>
      <c r="I34">
        <v>-230</v>
      </c>
      <c r="J34">
        <v>-476</v>
      </c>
      <c r="K34">
        <v>5327</v>
      </c>
      <c r="L34">
        <v>-749</v>
      </c>
      <c r="M34">
        <v>-267</v>
      </c>
      <c r="N34">
        <v>5177</v>
      </c>
      <c r="O34">
        <v>-878</v>
      </c>
      <c r="P34">
        <v>0</v>
      </c>
      <c r="Q34">
        <v>5140</v>
      </c>
      <c r="R34">
        <f t="shared" si="0"/>
        <v>878.08925535484786</v>
      </c>
      <c r="S34" t="s">
        <v>28</v>
      </c>
      <c r="T34" t="s">
        <v>28</v>
      </c>
      <c r="U34" t="s">
        <v>28</v>
      </c>
      <c r="V34" t="s">
        <v>28</v>
      </c>
    </row>
    <row r="35" spans="1:22">
      <c r="A35" t="s">
        <v>23</v>
      </c>
      <c r="B35" t="s">
        <v>24</v>
      </c>
      <c r="D35" t="s">
        <v>25</v>
      </c>
      <c r="E35">
        <v>34</v>
      </c>
      <c r="F35" t="s">
        <v>61</v>
      </c>
      <c r="G35" t="s">
        <v>61</v>
      </c>
      <c r="H35" t="s">
        <v>27</v>
      </c>
      <c r="I35">
        <v>-182</v>
      </c>
      <c r="J35">
        <v>-481</v>
      </c>
      <c r="K35">
        <v>5334</v>
      </c>
      <c r="L35">
        <v>-724</v>
      </c>
      <c r="M35">
        <v>-274</v>
      </c>
      <c r="N35">
        <v>5144</v>
      </c>
      <c r="O35">
        <v>-850</v>
      </c>
      <c r="P35">
        <v>0</v>
      </c>
      <c r="Q35">
        <v>5099</v>
      </c>
      <c r="R35">
        <f t="shared" si="0"/>
        <v>915.4235535702586</v>
      </c>
      <c r="S35" t="s">
        <v>28</v>
      </c>
      <c r="T35" t="s">
        <v>28</v>
      </c>
      <c r="U35" t="s">
        <v>28</v>
      </c>
      <c r="V35" t="s">
        <v>28</v>
      </c>
    </row>
    <row r="36" spans="1:22">
      <c r="A36" t="s">
        <v>23</v>
      </c>
      <c r="B36" t="s">
        <v>24</v>
      </c>
      <c r="D36" t="s">
        <v>25</v>
      </c>
      <c r="E36">
        <v>35</v>
      </c>
      <c r="F36" t="s">
        <v>62</v>
      </c>
      <c r="G36" t="s">
        <v>62</v>
      </c>
      <c r="H36" t="s">
        <v>27</v>
      </c>
      <c r="I36">
        <v>-215</v>
      </c>
      <c r="J36">
        <v>-480</v>
      </c>
      <c r="K36">
        <v>5304</v>
      </c>
      <c r="L36">
        <v>-694</v>
      </c>
      <c r="M36">
        <v>-282</v>
      </c>
      <c r="N36">
        <v>5105</v>
      </c>
      <c r="O36">
        <v>-817</v>
      </c>
      <c r="P36">
        <v>0</v>
      </c>
      <c r="Q36">
        <v>5054</v>
      </c>
      <c r="R36">
        <f t="shared" si="0"/>
        <v>867.05479927777219</v>
      </c>
      <c r="S36" t="s">
        <v>28</v>
      </c>
      <c r="T36" t="s">
        <v>28</v>
      </c>
      <c r="U36" t="s">
        <v>28</v>
      </c>
      <c r="V36" t="s">
        <v>28</v>
      </c>
    </row>
    <row r="37" spans="1:22">
      <c r="A37" t="s">
        <v>23</v>
      </c>
      <c r="B37" t="s">
        <v>24</v>
      </c>
      <c r="D37" t="s">
        <v>25</v>
      </c>
      <c r="E37">
        <v>36</v>
      </c>
      <c r="F37" t="s">
        <v>63</v>
      </c>
      <c r="G37" t="s">
        <v>63</v>
      </c>
      <c r="H37" t="s">
        <v>27</v>
      </c>
      <c r="I37">
        <v>-267</v>
      </c>
      <c r="J37">
        <v>-474</v>
      </c>
      <c r="K37">
        <v>5275</v>
      </c>
      <c r="L37">
        <v>-669</v>
      </c>
      <c r="M37">
        <v>-287</v>
      </c>
      <c r="N37">
        <v>5073</v>
      </c>
      <c r="O37">
        <v>-786</v>
      </c>
      <c r="P37">
        <v>0</v>
      </c>
      <c r="Q37">
        <v>5016</v>
      </c>
      <c r="R37">
        <f t="shared" si="0"/>
        <v>802.34363741025413</v>
      </c>
      <c r="S37" t="s">
        <v>28</v>
      </c>
      <c r="T37" t="s">
        <v>28</v>
      </c>
      <c r="U37" t="s">
        <v>28</v>
      </c>
      <c r="V37" t="s">
        <v>28</v>
      </c>
    </row>
    <row r="38" spans="1:22">
      <c r="A38" t="s">
        <v>23</v>
      </c>
      <c r="B38" t="s">
        <v>24</v>
      </c>
      <c r="D38" t="s">
        <v>25</v>
      </c>
      <c r="E38">
        <v>37</v>
      </c>
      <c r="F38" t="s">
        <v>64</v>
      </c>
      <c r="G38" t="s">
        <v>64</v>
      </c>
      <c r="H38" t="s">
        <v>27</v>
      </c>
      <c r="I38">
        <v>-211</v>
      </c>
      <c r="J38">
        <v>-482</v>
      </c>
      <c r="K38">
        <v>5290</v>
      </c>
      <c r="L38">
        <v>-633</v>
      </c>
      <c r="M38">
        <v>-299</v>
      </c>
      <c r="N38">
        <v>5038</v>
      </c>
      <c r="O38">
        <v>-748</v>
      </c>
      <c r="P38">
        <v>0</v>
      </c>
      <c r="Q38">
        <v>4970</v>
      </c>
      <c r="R38">
        <f t="shared" si="0"/>
        <v>851.96829344226001</v>
      </c>
      <c r="S38" t="s">
        <v>28</v>
      </c>
      <c r="T38" t="s">
        <v>28</v>
      </c>
      <c r="U38" t="s">
        <v>28</v>
      </c>
      <c r="V38" t="s">
        <v>28</v>
      </c>
    </row>
    <row r="39" spans="1:22">
      <c r="A39" t="s">
        <v>23</v>
      </c>
      <c r="B39" t="s">
        <v>24</v>
      </c>
      <c r="D39" t="s">
        <v>25</v>
      </c>
      <c r="E39">
        <v>38</v>
      </c>
      <c r="F39" t="s">
        <v>65</v>
      </c>
      <c r="G39" t="s">
        <v>65</v>
      </c>
      <c r="H39" t="s">
        <v>27</v>
      </c>
      <c r="I39">
        <v>-253</v>
      </c>
      <c r="J39">
        <v>-477</v>
      </c>
      <c r="K39">
        <v>5257</v>
      </c>
      <c r="L39">
        <v>-599</v>
      </c>
      <c r="M39">
        <v>-308</v>
      </c>
      <c r="N39">
        <v>5005</v>
      </c>
      <c r="O39">
        <v>-710</v>
      </c>
      <c r="P39">
        <v>0</v>
      </c>
      <c r="Q39">
        <v>4927</v>
      </c>
      <c r="R39">
        <f t="shared" si="0"/>
        <v>796.75129888713082</v>
      </c>
      <c r="S39" t="s">
        <v>28</v>
      </c>
      <c r="T39" t="s">
        <v>28</v>
      </c>
      <c r="U39" t="s">
        <v>28</v>
      </c>
      <c r="V39" t="s">
        <v>28</v>
      </c>
    </row>
    <row r="40" spans="1:22">
      <c r="A40" t="s">
        <v>23</v>
      </c>
      <c r="B40" t="s">
        <v>24</v>
      </c>
      <c r="D40" t="s">
        <v>25</v>
      </c>
      <c r="E40">
        <v>39</v>
      </c>
      <c r="F40" t="s">
        <v>66</v>
      </c>
      <c r="G40" t="s">
        <v>66</v>
      </c>
      <c r="H40" t="s">
        <v>27</v>
      </c>
      <c r="I40">
        <v>-124</v>
      </c>
      <c r="J40">
        <v>-486</v>
      </c>
      <c r="K40">
        <v>5334</v>
      </c>
      <c r="L40">
        <v>-567</v>
      </c>
      <c r="M40">
        <v>-314</v>
      </c>
      <c r="N40">
        <v>4974</v>
      </c>
      <c r="O40">
        <v>-673</v>
      </c>
      <c r="P40">
        <v>0</v>
      </c>
      <c r="Q40">
        <v>4887</v>
      </c>
      <c r="R40">
        <f t="shared" si="0"/>
        <v>938.82031243355868</v>
      </c>
      <c r="S40" t="s">
        <v>28</v>
      </c>
      <c r="T40" t="s">
        <v>28</v>
      </c>
      <c r="U40" t="s">
        <v>28</v>
      </c>
      <c r="V40" t="s">
        <v>28</v>
      </c>
    </row>
    <row r="41" spans="1:22">
      <c r="A41" t="s">
        <v>23</v>
      </c>
      <c r="B41" t="s">
        <v>24</v>
      </c>
      <c r="D41" t="s">
        <v>25</v>
      </c>
      <c r="E41">
        <v>40</v>
      </c>
      <c r="F41" t="s">
        <v>67</v>
      </c>
      <c r="G41" t="s">
        <v>67</v>
      </c>
      <c r="H41" t="s">
        <v>27</v>
      </c>
      <c r="I41">
        <v>-183</v>
      </c>
      <c r="J41">
        <v>-486</v>
      </c>
      <c r="K41">
        <v>5268</v>
      </c>
      <c r="L41">
        <v>-545</v>
      </c>
      <c r="M41">
        <v>-318</v>
      </c>
      <c r="N41">
        <v>4952</v>
      </c>
      <c r="O41">
        <v>-649</v>
      </c>
      <c r="P41">
        <v>0</v>
      </c>
      <c r="Q41">
        <v>4861</v>
      </c>
      <c r="R41">
        <f t="shared" si="0"/>
        <v>855.77123873926507</v>
      </c>
      <c r="S41" t="s">
        <v>28</v>
      </c>
      <c r="T41" t="s">
        <v>28</v>
      </c>
      <c r="U41" t="s">
        <v>28</v>
      </c>
      <c r="V41" t="s">
        <v>28</v>
      </c>
    </row>
    <row r="42" spans="1:22">
      <c r="A42" t="s">
        <v>23</v>
      </c>
      <c r="B42" t="s">
        <v>24</v>
      </c>
      <c r="D42" t="s">
        <v>25</v>
      </c>
      <c r="E42">
        <v>41</v>
      </c>
      <c r="F42" t="s">
        <v>68</v>
      </c>
      <c r="G42" t="s">
        <v>68</v>
      </c>
      <c r="H42" t="s">
        <v>27</v>
      </c>
      <c r="I42">
        <v>-269</v>
      </c>
      <c r="J42">
        <v>-471</v>
      </c>
      <c r="K42">
        <v>5168</v>
      </c>
      <c r="L42">
        <v>-507</v>
      </c>
      <c r="M42">
        <v>-323</v>
      </c>
      <c r="N42">
        <v>4916</v>
      </c>
      <c r="O42">
        <v>-604</v>
      </c>
      <c r="P42">
        <v>0</v>
      </c>
      <c r="Q42">
        <v>4816</v>
      </c>
      <c r="R42">
        <f t="shared" si="0"/>
        <v>728.6619896648449</v>
      </c>
      <c r="S42" t="s">
        <v>28</v>
      </c>
      <c r="T42" t="s">
        <v>28</v>
      </c>
      <c r="U42" t="s">
        <v>28</v>
      </c>
      <c r="V42" t="s">
        <v>28</v>
      </c>
    </row>
    <row r="43" spans="1:22">
      <c r="A43" t="s">
        <v>23</v>
      </c>
      <c r="B43" t="s">
        <v>24</v>
      </c>
      <c r="D43" t="s">
        <v>25</v>
      </c>
      <c r="E43">
        <v>42</v>
      </c>
      <c r="F43" t="s">
        <v>69</v>
      </c>
      <c r="G43" t="s">
        <v>69</v>
      </c>
      <c r="H43" t="s">
        <v>27</v>
      </c>
      <c r="I43">
        <v>-293</v>
      </c>
      <c r="J43">
        <v>-461</v>
      </c>
      <c r="K43">
        <v>5111</v>
      </c>
      <c r="L43">
        <v>-473</v>
      </c>
      <c r="M43">
        <v>-326</v>
      </c>
      <c r="N43">
        <v>4885</v>
      </c>
      <c r="O43">
        <v>-561</v>
      </c>
      <c r="P43">
        <v>0</v>
      </c>
      <c r="Q43">
        <v>4774</v>
      </c>
      <c r="R43">
        <f t="shared" si="0"/>
        <v>674.35073402133719</v>
      </c>
      <c r="S43" t="s">
        <v>28</v>
      </c>
      <c r="T43" t="s">
        <v>28</v>
      </c>
      <c r="U43" t="s">
        <v>28</v>
      </c>
      <c r="V43" t="s">
        <v>28</v>
      </c>
    </row>
    <row r="44" spans="1:22">
      <c r="A44" t="s">
        <v>23</v>
      </c>
      <c r="B44" t="s">
        <v>24</v>
      </c>
      <c r="D44" t="s">
        <v>25</v>
      </c>
      <c r="E44">
        <v>43</v>
      </c>
      <c r="F44" t="s">
        <v>70</v>
      </c>
      <c r="G44" t="s">
        <v>70</v>
      </c>
      <c r="H44" t="s">
        <v>27</v>
      </c>
      <c r="I44">
        <v>-115</v>
      </c>
      <c r="J44">
        <v>-489</v>
      </c>
      <c r="K44">
        <v>5322</v>
      </c>
      <c r="L44">
        <v>-440</v>
      </c>
      <c r="M44">
        <v>-328</v>
      </c>
      <c r="N44">
        <v>4855</v>
      </c>
      <c r="O44">
        <v>-522</v>
      </c>
      <c r="P44">
        <v>0</v>
      </c>
      <c r="Q44">
        <v>4738</v>
      </c>
      <c r="R44">
        <f t="shared" si="0"/>
        <v>949.06610028748173</v>
      </c>
      <c r="S44" t="s">
        <v>28</v>
      </c>
      <c r="T44" t="s">
        <v>28</v>
      </c>
      <c r="U44" t="s">
        <v>28</v>
      </c>
      <c r="V44" t="s">
        <v>28</v>
      </c>
    </row>
    <row r="45" spans="1:22">
      <c r="A45" t="s">
        <v>23</v>
      </c>
      <c r="B45" t="s">
        <v>24</v>
      </c>
      <c r="D45" t="s">
        <v>25</v>
      </c>
      <c r="E45">
        <v>44</v>
      </c>
      <c r="F45" t="s">
        <v>71</v>
      </c>
      <c r="G45" t="s">
        <v>71</v>
      </c>
      <c r="H45" t="s">
        <v>27</v>
      </c>
      <c r="I45">
        <v>-144</v>
      </c>
      <c r="J45">
        <v>-491</v>
      </c>
      <c r="K45">
        <v>5254</v>
      </c>
      <c r="L45">
        <v>-415</v>
      </c>
      <c r="M45">
        <v>-329</v>
      </c>
      <c r="N45">
        <v>4832</v>
      </c>
      <c r="O45">
        <v>-493</v>
      </c>
      <c r="P45">
        <v>0</v>
      </c>
      <c r="Q45">
        <v>4711</v>
      </c>
      <c r="R45">
        <f t="shared" si="0"/>
        <v>886.15631418600697</v>
      </c>
      <c r="S45" t="s">
        <v>28</v>
      </c>
      <c r="T45" t="s">
        <v>28</v>
      </c>
      <c r="U45" t="s">
        <v>28</v>
      </c>
      <c r="V45" t="s">
        <v>28</v>
      </c>
    </row>
    <row r="46" spans="1:22">
      <c r="A46" t="s">
        <v>23</v>
      </c>
      <c r="B46" t="s">
        <v>24</v>
      </c>
      <c r="D46" t="s">
        <v>25</v>
      </c>
      <c r="E46">
        <v>45</v>
      </c>
      <c r="F46" t="s">
        <v>72</v>
      </c>
      <c r="G46" t="s">
        <v>72</v>
      </c>
      <c r="H46" t="s">
        <v>27</v>
      </c>
      <c r="I46">
        <v>-226</v>
      </c>
      <c r="J46">
        <v>-472</v>
      </c>
      <c r="K46">
        <v>5097</v>
      </c>
      <c r="L46">
        <v>-381</v>
      </c>
      <c r="M46">
        <v>-328</v>
      </c>
      <c r="N46">
        <v>4801</v>
      </c>
      <c r="O46">
        <v>-449</v>
      </c>
      <c r="P46">
        <v>0</v>
      </c>
      <c r="Q46">
        <v>4671</v>
      </c>
      <c r="R46">
        <f t="shared" si="0"/>
        <v>723.15251864097127</v>
      </c>
      <c r="S46" t="s">
        <v>28</v>
      </c>
      <c r="T46" t="s">
        <v>28</v>
      </c>
      <c r="U46" t="s">
        <v>28</v>
      </c>
      <c r="V46" t="s">
        <v>28</v>
      </c>
    </row>
    <row r="47" spans="1:22">
      <c r="A47" t="s">
        <v>23</v>
      </c>
      <c r="B47" t="s">
        <v>24</v>
      </c>
      <c r="D47" t="s">
        <v>25</v>
      </c>
      <c r="E47">
        <v>46</v>
      </c>
      <c r="F47" t="s">
        <v>73</v>
      </c>
      <c r="G47" t="s">
        <v>73</v>
      </c>
      <c r="H47" t="s">
        <v>27</v>
      </c>
      <c r="I47">
        <v>-214</v>
      </c>
      <c r="J47">
        <v>-470</v>
      </c>
      <c r="K47">
        <v>5071</v>
      </c>
      <c r="L47">
        <v>-352</v>
      </c>
      <c r="M47">
        <v>-327</v>
      </c>
      <c r="N47">
        <v>4774</v>
      </c>
      <c r="O47">
        <v>-414</v>
      </c>
      <c r="P47">
        <v>0</v>
      </c>
      <c r="Q47">
        <v>4641</v>
      </c>
      <c r="R47">
        <f t="shared" si="0"/>
        <v>715.77012552548013</v>
      </c>
      <c r="S47" t="s">
        <v>28</v>
      </c>
      <c r="T47" t="s">
        <v>28</v>
      </c>
      <c r="U47" t="s">
        <v>28</v>
      </c>
      <c r="V47" t="s">
        <v>28</v>
      </c>
    </row>
    <row r="48" spans="1:22">
      <c r="A48" t="s">
        <v>23</v>
      </c>
      <c r="B48" t="s">
        <v>24</v>
      </c>
      <c r="D48" t="s">
        <v>25</v>
      </c>
      <c r="E48">
        <v>47</v>
      </c>
      <c r="F48" t="s">
        <v>74</v>
      </c>
      <c r="G48" t="s">
        <v>74</v>
      </c>
      <c r="H48" t="s">
        <v>27</v>
      </c>
      <c r="I48">
        <v>-103</v>
      </c>
      <c r="J48">
        <v>-491</v>
      </c>
      <c r="K48">
        <v>5310</v>
      </c>
      <c r="L48">
        <v>-327</v>
      </c>
      <c r="M48">
        <v>-325</v>
      </c>
      <c r="N48">
        <v>4752</v>
      </c>
      <c r="O48">
        <v>-382</v>
      </c>
      <c r="P48">
        <v>0</v>
      </c>
      <c r="Q48">
        <v>4613</v>
      </c>
      <c r="R48">
        <f t="shared" si="0"/>
        <v>981.50594604907974</v>
      </c>
      <c r="S48" t="s">
        <v>28</v>
      </c>
      <c r="T48" t="s">
        <v>28</v>
      </c>
      <c r="U48" t="s">
        <v>28</v>
      </c>
      <c r="V48" t="s">
        <v>28</v>
      </c>
    </row>
    <row r="49" spans="1:22">
      <c r="A49" t="s">
        <v>23</v>
      </c>
      <c r="B49" t="s">
        <v>24</v>
      </c>
      <c r="D49" t="s">
        <v>25</v>
      </c>
      <c r="E49">
        <v>48</v>
      </c>
      <c r="F49" t="s">
        <v>75</v>
      </c>
      <c r="G49" t="s">
        <v>75</v>
      </c>
      <c r="H49" t="s">
        <v>27</v>
      </c>
      <c r="I49">
        <v>-112</v>
      </c>
      <c r="J49">
        <v>-494</v>
      </c>
      <c r="K49">
        <v>5234</v>
      </c>
      <c r="L49">
        <v>-304</v>
      </c>
      <c r="M49">
        <v>-322</v>
      </c>
      <c r="N49">
        <v>4731</v>
      </c>
      <c r="O49">
        <v>-354</v>
      </c>
      <c r="P49">
        <v>0</v>
      </c>
      <c r="Q49">
        <v>4590</v>
      </c>
      <c r="R49">
        <f t="shared" si="0"/>
        <v>920.26160600382354</v>
      </c>
      <c r="S49" t="s">
        <v>28</v>
      </c>
      <c r="T49" t="s">
        <v>28</v>
      </c>
      <c r="U49" t="s">
        <v>28</v>
      </c>
      <c r="V49" t="s">
        <v>28</v>
      </c>
    </row>
    <row r="50" spans="1:22">
      <c r="A50" t="s">
        <v>23</v>
      </c>
      <c r="B50" t="s">
        <v>24</v>
      </c>
      <c r="D50" t="s">
        <v>25</v>
      </c>
      <c r="E50">
        <v>49</v>
      </c>
      <c r="F50" t="s">
        <v>76</v>
      </c>
      <c r="G50" t="s">
        <v>76</v>
      </c>
      <c r="H50" t="s">
        <v>27</v>
      </c>
      <c r="I50">
        <v>-150</v>
      </c>
      <c r="J50">
        <v>-483</v>
      </c>
      <c r="K50">
        <v>5108</v>
      </c>
      <c r="L50">
        <v>-269</v>
      </c>
      <c r="M50">
        <v>-319</v>
      </c>
      <c r="N50">
        <v>4701</v>
      </c>
      <c r="O50">
        <v>-314</v>
      </c>
      <c r="P50">
        <v>0</v>
      </c>
      <c r="Q50">
        <v>4555</v>
      </c>
      <c r="R50">
        <f t="shared" si="0"/>
        <v>808.34692636862087</v>
      </c>
      <c r="S50" t="s">
        <v>28</v>
      </c>
      <c r="T50" t="s">
        <v>28</v>
      </c>
      <c r="U50" t="s">
        <v>28</v>
      </c>
      <c r="V50" t="s">
        <v>28</v>
      </c>
    </row>
    <row r="51" spans="1:22">
      <c r="A51" t="s">
        <v>23</v>
      </c>
      <c r="B51" t="s">
        <v>24</v>
      </c>
      <c r="D51" t="s">
        <v>25</v>
      </c>
      <c r="E51">
        <v>50</v>
      </c>
      <c r="F51" t="s">
        <v>77</v>
      </c>
      <c r="G51" t="s">
        <v>77</v>
      </c>
      <c r="H51" t="s">
        <v>27</v>
      </c>
      <c r="I51">
        <v>-90</v>
      </c>
      <c r="J51">
        <v>-493</v>
      </c>
      <c r="K51">
        <v>5297</v>
      </c>
      <c r="L51">
        <v>-223</v>
      </c>
      <c r="M51">
        <v>-313</v>
      </c>
      <c r="N51">
        <v>4661</v>
      </c>
      <c r="O51">
        <v>-258</v>
      </c>
      <c r="P51">
        <v>-38</v>
      </c>
      <c r="Q51">
        <v>4489</v>
      </c>
      <c r="R51">
        <f t="shared" si="0"/>
        <v>1000.4714308064631</v>
      </c>
      <c r="S51" t="s">
        <v>28</v>
      </c>
      <c r="T51" t="s">
        <v>28</v>
      </c>
      <c r="U51" t="s">
        <v>28</v>
      </c>
      <c r="V51" t="s">
        <v>28</v>
      </c>
    </row>
    <row r="52" spans="1:22">
      <c r="A52" t="s">
        <v>23</v>
      </c>
      <c r="B52" t="s">
        <v>24</v>
      </c>
      <c r="D52" t="s">
        <v>25</v>
      </c>
      <c r="E52">
        <v>51</v>
      </c>
      <c r="F52" t="s">
        <v>78</v>
      </c>
      <c r="G52" t="s">
        <v>78</v>
      </c>
      <c r="H52" t="s">
        <v>27</v>
      </c>
      <c r="I52">
        <v>-70</v>
      </c>
      <c r="J52">
        <v>-495</v>
      </c>
      <c r="K52">
        <v>5277</v>
      </c>
      <c r="L52">
        <v>-180</v>
      </c>
      <c r="M52">
        <v>-303</v>
      </c>
      <c r="N52">
        <v>4619</v>
      </c>
      <c r="O52">
        <v>-214</v>
      </c>
      <c r="P52">
        <v>-38</v>
      </c>
      <c r="Q52">
        <v>4435</v>
      </c>
      <c r="R52">
        <f t="shared" si="0"/>
        <v>1018.6128704973108</v>
      </c>
      <c r="S52" t="s">
        <v>28</v>
      </c>
      <c r="T52" t="s">
        <v>28</v>
      </c>
      <c r="U52" t="s">
        <v>28</v>
      </c>
      <c r="V52" t="s">
        <v>28</v>
      </c>
    </row>
    <row r="53" spans="1:22">
      <c r="A53" t="s">
        <v>23</v>
      </c>
      <c r="B53" t="s">
        <v>24</v>
      </c>
      <c r="D53" t="s">
        <v>25</v>
      </c>
      <c r="E53">
        <v>52</v>
      </c>
      <c r="F53" t="s">
        <v>79</v>
      </c>
      <c r="G53" t="s">
        <v>79</v>
      </c>
      <c r="H53" t="s">
        <v>27</v>
      </c>
      <c r="I53">
        <v>-59</v>
      </c>
      <c r="J53">
        <v>-496</v>
      </c>
      <c r="K53">
        <v>5266</v>
      </c>
      <c r="L53">
        <v>-145</v>
      </c>
      <c r="M53">
        <v>-266</v>
      </c>
      <c r="N53">
        <v>4545</v>
      </c>
      <c r="O53">
        <v>-189</v>
      </c>
      <c r="P53">
        <v>-38</v>
      </c>
      <c r="Q53">
        <v>4405</v>
      </c>
      <c r="R53">
        <f t="shared" si="0"/>
        <v>1032.8129674634424</v>
      </c>
      <c r="S53" t="s">
        <v>28</v>
      </c>
      <c r="T53" t="s">
        <v>28</v>
      </c>
      <c r="U53" t="s">
        <v>28</v>
      </c>
      <c r="V53" t="s">
        <v>28</v>
      </c>
    </row>
    <row r="54" spans="1:22">
      <c r="A54" t="s">
        <v>23</v>
      </c>
      <c r="B54" t="s">
        <v>24</v>
      </c>
      <c r="D54" t="s">
        <v>25</v>
      </c>
      <c r="E54">
        <v>53</v>
      </c>
      <c r="F54" t="s">
        <v>80</v>
      </c>
      <c r="G54" t="s">
        <v>80</v>
      </c>
      <c r="H54" t="s">
        <v>27</v>
      </c>
      <c r="I54">
        <v>-46</v>
      </c>
      <c r="J54">
        <v>-497</v>
      </c>
      <c r="K54">
        <v>5253</v>
      </c>
      <c r="L54">
        <v>-126</v>
      </c>
      <c r="M54">
        <v>-274</v>
      </c>
      <c r="N54">
        <v>4544</v>
      </c>
      <c r="O54">
        <v>-158</v>
      </c>
      <c r="P54">
        <v>-38</v>
      </c>
      <c r="Q54">
        <v>4368</v>
      </c>
      <c r="R54">
        <f t="shared" si="0"/>
        <v>1043.6710566147365</v>
      </c>
      <c r="S54" t="s">
        <v>28</v>
      </c>
      <c r="T54" t="s">
        <v>28</v>
      </c>
      <c r="U54" t="s">
        <v>28</v>
      </c>
      <c r="V54" t="s">
        <v>28</v>
      </c>
    </row>
    <row r="55" spans="1:22">
      <c r="A55" t="s">
        <v>23</v>
      </c>
      <c r="B55" t="s">
        <v>24</v>
      </c>
      <c r="D55" t="s">
        <v>25</v>
      </c>
      <c r="E55">
        <v>54</v>
      </c>
      <c r="F55" t="s">
        <v>81</v>
      </c>
      <c r="G55" t="s">
        <v>81</v>
      </c>
      <c r="H55" t="s">
        <v>27</v>
      </c>
      <c r="I55">
        <v>-31</v>
      </c>
      <c r="J55">
        <v>-497</v>
      </c>
      <c r="K55">
        <v>5238</v>
      </c>
      <c r="L55">
        <v>-96</v>
      </c>
      <c r="M55">
        <v>-285</v>
      </c>
      <c r="N55">
        <v>4542</v>
      </c>
      <c r="O55">
        <v>-122</v>
      </c>
      <c r="P55">
        <v>-38</v>
      </c>
      <c r="Q55">
        <v>4323</v>
      </c>
      <c r="R55">
        <f t="shared" si="0"/>
        <v>1061.5974013038606</v>
      </c>
      <c r="S55" t="s">
        <v>28</v>
      </c>
      <c r="T55" t="s">
        <v>28</v>
      </c>
      <c r="U55" t="s">
        <v>28</v>
      </c>
      <c r="V55" t="s">
        <v>28</v>
      </c>
    </row>
    <row r="56" spans="1:22">
      <c r="A56" t="s">
        <v>23</v>
      </c>
      <c r="B56" t="s">
        <v>24</v>
      </c>
      <c r="D56" t="s">
        <v>25</v>
      </c>
      <c r="E56">
        <v>55</v>
      </c>
      <c r="F56" t="s">
        <v>82</v>
      </c>
      <c r="G56" t="s">
        <v>82</v>
      </c>
      <c r="H56" t="s">
        <v>27</v>
      </c>
      <c r="I56">
        <v>-18</v>
      </c>
      <c r="J56">
        <v>-497</v>
      </c>
      <c r="K56">
        <v>5225</v>
      </c>
      <c r="L56">
        <v>-82</v>
      </c>
      <c r="M56">
        <v>-280</v>
      </c>
      <c r="N56">
        <v>4532</v>
      </c>
      <c r="O56">
        <v>-104</v>
      </c>
      <c r="P56">
        <v>-38</v>
      </c>
      <c r="Q56">
        <v>4301</v>
      </c>
      <c r="R56">
        <f t="shared" si="0"/>
        <v>1064.2697132776163</v>
      </c>
      <c r="S56" t="s">
        <v>28</v>
      </c>
      <c r="T56" t="s">
        <v>28</v>
      </c>
      <c r="U56" t="s">
        <v>28</v>
      </c>
      <c r="V56" t="s">
        <v>28</v>
      </c>
    </row>
    <row r="57" spans="1:22">
      <c r="A57" t="s">
        <v>23</v>
      </c>
      <c r="B57" t="s">
        <v>24</v>
      </c>
      <c r="D57" t="s">
        <v>25</v>
      </c>
      <c r="E57">
        <v>56</v>
      </c>
      <c r="F57" t="s">
        <v>83</v>
      </c>
      <c r="G57" t="s">
        <v>83</v>
      </c>
      <c r="H57" t="s">
        <v>27</v>
      </c>
      <c r="I57">
        <v>-8</v>
      </c>
      <c r="J57">
        <v>-497</v>
      </c>
      <c r="K57">
        <v>5215</v>
      </c>
      <c r="L57">
        <v>-58</v>
      </c>
      <c r="M57">
        <v>-294</v>
      </c>
      <c r="N57">
        <v>4540</v>
      </c>
      <c r="O57">
        <v>-68</v>
      </c>
      <c r="P57">
        <v>-38</v>
      </c>
      <c r="Q57">
        <v>4259</v>
      </c>
      <c r="R57">
        <f t="shared" si="0"/>
        <v>1086.8948133235681</v>
      </c>
      <c r="S57" t="s">
        <v>28</v>
      </c>
      <c r="T57" t="s">
        <v>28</v>
      </c>
      <c r="U57" t="s">
        <v>28</v>
      </c>
      <c r="V57" t="s">
        <v>28</v>
      </c>
    </row>
    <row r="58" spans="1:22">
      <c r="A58" t="s">
        <v>23</v>
      </c>
      <c r="B58" t="s">
        <v>24</v>
      </c>
      <c r="D58" t="s">
        <v>84</v>
      </c>
      <c r="E58">
        <v>1</v>
      </c>
      <c r="F58" t="s">
        <v>85</v>
      </c>
      <c r="G58" t="s">
        <v>85</v>
      </c>
      <c r="H58" t="s">
        <v>27</v>
      </c>
      <c r="I58">
        <v>-35</v>
      </c>
      <c r="J58">
        <v>296</v>
      </c>
      <c r="K58">
        <v>5728</v>
      </c>
      <c r="L58">
        <v>-40</v>
      </c>
      <c r="M58">
        <v>262</v>
      </c>
      <c r="N58">
        <v>5782</v>
      </c>
      <c r="O58">
        <v>-48</v>
      </c>
      <c r="P58">
        <v>0</v>
      </c>
      <c r="Q58">
        <v>5867</v>
      </c>
      <c r="R58">
        <f t="shared" si="0"/>
        <v>339.56724299955329</v>
      </c>
      <c r="S58" t="s">
        <v>28</v>
      </c>
      <c r="T58" t="s">
        <v>28</v>
      </c>
      <c r="U58" t="s">
        <v>28</v>
      </c>
      <c r="V58" t="s">
        <v>28</v>
      </c>
    </row>
    <row r="59" spans="1:22">
      <c r="A59" t="s">
        <v>23</v>
      </c>
      <c r="B59" t="s">
        <v>24</v>
      </c>
      <c r="D59" t="s">
        <v>84</v>
      </c>
      <c r="E59">
        <v>2</v>
      </c>
      <c r="F59" t="s">
        <v>86</v>
      </c>
      <c r="G59" t="s">
        <v>86</v>
      </c>
      <c r="H59" t="s">
        <v>27</v>
      </c>
      <c r="I59">
        <v>-61</v>
      </c>
      <c r="J59">
        <v>306</v>
      </c>
      <c r="K59">
        <v>5733</v>
      </c>
      <c r="L59">
        <v>-70</v>
      </c>
      <c r="M59">
        <v>267</v>
      </c>
      <c r="N59">
        <v>5800</v>
      </c>
      <c r="O59">
        <v>-82</v>
      </c>
      <c r="P59">
        <v>0</v>
      </c>
      <c r="Q59">
        <v>5896</v>
      </c>
      <c r="R59">
        <f t="shared" si="0"/>
        <v>362.03253468431421</v>
      </c>
      <c r="S59" t="s">
        <v>28</v>
      </c>
      <c r="T59" t="s">
        <v>28</v>
      </c>
      <c r="U59" t="s">
        <v>28</v>
      </c>
      <c r="V59" t="s">
        <v>28</v>
      </c>
    </row>
    <row r="60" spans="1:22">
      <c r="A60" t="s">
        <v>23</v>
      </c>
      <c r="B60" t="s">
        <v>24</v>
      </c>
      <c r="D60" t="s">
        <v>84</v>
      </c>
      <c r="E60">
        <v>3</v>
      </c>
      <c r="F60" t="s">
        <v>87</v>
      </c>
      <c r="G60" t="s">
        <v>87</v>
      </c>
      <c r="H60" t="s">
        <v>27</v>
      </c>
      <c r="I60">
        <v>-106</v>
      </c>
      <c r="J60">
        <v>323</v>
      </c>
      <c r="K60">
        <v>5739</v>
      </c>
      <c r="L60">
        <v>-127</v>
      </c>
      <c r="M60">
        <v>273</v>
      </c>
      <c r="N60">
        <v>5836</v>
      </c>
      <c r="O60">
        <v>-153</v>
      </c>
      <c r="P60">
        <v>0</v>
      </c>
      <c r="Q60">
        <v>5948</v>
      </c>
      <c r="R60">
        <f t="shared" si="0"/>
        <v>407.35513082268284</v>
      </c>
      <c r="S60" t="s">
        <v>28</v>
      </c>
      <c r="T60" t="s">
        <v>28</v>
      </c>
      <c r="U60" t="s">
        <v>28</v>
      </c>
      <c r="V60" t="s">
        <v>28</v>
      </c>
    </row>
    <row r="61" spans="1:22">
      <c r="A61" t="s">
        <v>23</v>
      </c>
      <c r="B61" t="s">
        <v>24</v>
      </c>
      <c r="D61" t="s">
        <v>84</v>
      </c>
      <c r="E61">
        <v>4</v>
      </c>
      <c r="F61" t="s">
        <v>88</v>
      </c>
      <c r="G61" t="s">
        <v>88</v>
      </c>
      <c r="H61" t="s">
        <v>27</v>
      </c>
      <c r="I61">
        <v>-138</v>
      </c>
      <c r="J61">
        <v>334</v>
      </c>
      <c r="K61">
        <v>5741</v>
      </c>
      <c r="L61">
        <v>-173</v>
      </c>
      <c r="M61">
        <v>276</v>
      </c>
      <c r="N61">
        <v>5864</v>
      </c>
      <c r="O61">
        <v>-207</v>
      </c>
      <c r="P61">
        <v>0</v>
      </c>
      <c r="Q61">
        <v>5982</v>
      </c>
      <c r="R61">
        <f t="shared" si="0"/>
        <v>442.50687662790187</v>
      </c>
      <c r="S61" t="s">
        <v>28</v>
      </c>
      <c r="T61" t="s">
        <v>28</v>
      </c>
      <c r="U61" t="s">
        <v>28</v>
      </c>
      <c r="V61" t="s">
        <v>28</v>
      </c>
    </row>
    <row r="62" spans="1:22">
      <c r="A62" t="s">
        <v>23</v>
      </c>
      <c r="B62" t="s">
        <v>24</v>
      </c>
      <c r="D62" t="s">
        <v>84</v>
      </c>
      <c r="E62">
        <v>5</v>
      </c>
      <c r="F62" t="s">
        <v>89</v>
      </c>
      <c r="G62" t="s">
        <v>89</v>
      </c>
      <c r="H62" t="s">
        <v>27</v>
      </c>
      <c r="I62">
        <v>-185</v>
      </c>
      <c r="J62">
        <v>344</v>
      </c>
      <c r="K62">
        <v>5743</v>
      </c>
      <c r="L62">
        <v>-243</v>
      </c>
      <c r="M62">
        <v>274</v>
      </c>
      <c r="N62">
        <v>5906</v>
      </c>
      <c r="O62">
        <v>-283</v>
      </c>
      <c r="P62">
        <v>0</v>
      </c>
      <c r="Q62">
        <v>6022</v>
      </c>
      <c r="R62">
        <f t="shared" si="0"/>
        <v>486.855928779691</v>
      </c>
      <c r="S62" t="s">
        <v>28</v>
      </c>
      <c r="T62" t="s">
        <v>28</v>
      </c>
      <c r="U62" t="s">
        <v>28</v>
      </c>
      <c r="V62" t="s">
        <v>28</v>
      </c>
    </row>
    <row r="63" spans="1:22">
      <c r="A63" t="s">
        <v>23</v>
      </c>
      <c r="B63" t="s">
        <v>24</v>
      </c>
      <c r="D63" t="s">
        <v>84</v>
      </c>
      <c r="E63">
        <v>6</v>
      </c>
      <c r="F63" t="s">
        <v>90</v>
      </c>
      <c r="G63" t="s">
        <v>90</v>
      </c>
      <c r="H63" t="s">
        <v>27</v>
      </c>
      <c r="I63">
        <v>-205</v>
      </c>
      <c r="J63">
        <v>380</v>
      </c>
      <c r="K63">
        <v>5740</v>
      </c>
      <c r="L63">
        <v>-287</v>
      </c>
      <c r="M63">
        <v>269</v>
      </c>
      <c r="N63">
        <v>5933</v>
      </c>
      <c r="O63">
        <v>-334</v>
      </c>
      <c r="P63">
        <v>0</v>
      </c>
      <c r="Q63">
        <v>6043</v>
      </c>
      <c r="R63">
        <f t="shared" si="0"/>
        <v>531.66125673298654</v>
      </c>
      <c r="S63" t="s">
        <v>28</v>
      </c>
      <c r="T63" t="s">
        <v>28</v>
      </c>
      <c r="U63" t="s">
        <v>28</v>
      </c>
      <c r="V63" t="s">
        <v>28</v>
      </c>
    </row>
    <row r="64" spans="1:22">
      <c r="A64" t="s">
        <v>23</v>
      </c>
      <c r="B64" t="s">
        <v>24</v>
      </c>
      <c r="D64" t="s">
        <v>84</v>
      </c>
      <c r="E64">
        <v>7</v>
      </c>
      <c r="F64" t="s">
        <v>91</v>
      </c>
      <c r="G64" t="s">
        <v>91</v>
      </c>
      <c r="H64" t="s">
        <v>27</v>
      </c>
      <c r="I64">
        <v>-235</v>
      </c>
      <c r="J64">
        <v>349</v>
      </c>
      <c r="K64">
        <v>5737</v>
      </c>
      <c r="L64">
        <v>-342</v>
      </c>
      <c r="M64">
        <v>253</v>
      </c>
      <c r="N64">
        <v>5967</v>
      </c>
      <c r="O64">
        <v>-385</v>
      </c>
      <c r="P64">
        <v>0</v>
      </c>
      <c r="Q64">
        <v>6058</v>
      </c>
      <c r="R64">
        <f t="shared" si="0"/>
        <v>543.51346319161576</v>
      </c>
      <c r="S64" t="s">
        <v>28</v>
      </c>
      <c r="T64" t="s">
        <v>28</v>
      </c>
      <c r="U64" t="s">
        <v>28</v>
      </c>
      <c r="V64" t="s">
        <v>28</v>
      </c>
    </row>
    <row r="65" spans="1:22">
      <c r="A65" t="s">
        <v>23</v>
      </c>
      <c r="B65" t="s">
        <v>24</v>
      </c>
      <c r="D65" t="s">
        <v>84</v>
      </c>
      <c r="E65">
        <v>8</v>
      </c>
      <c r="F65" t="s">
        <v>92</v>
      </c>
      <c r="G65" t="s">
        <v>92</v>
      </c>
      <c r="H65" t="s">
        <v>27</v>
      </c>
      <c r="I65">
        <v>-269</v>
      </c>
      <c r="J65">
        <v>390</v>
      </c>
      <c r="K65">
        <v>5725</v>
      </c>
      <c r="L65">
        <v>-418</v>
      </c>
      <c r="M65">
        <v>251</v>
      </c>
      <c r="N65">
        <v>5984</v>
      </c>
      <c r="O65">
        <v>-468</v>
      </c>
      <c r="P65">
        <v>0</v>
      </c>
      <c r="Q65">
        <v>6071</v>
      </c>
      <c r="R65">
        <f t="shared" si="0"/>
        <v>599.86432425720159</v>
      </c>
      <c r="S65" t="s">
        <v>28</v>
      </c>
      <c r="T65" t="s">
        <v>28</v>
      </c>
      <c r="U65" t="s">
        <v>28</v>
      </c>
      <c r="V65" t="s">
        <v>28</v>
      </c>
    </row>
    <row r="66" spans="1:22">
      <c r="A66" t="s">
        <v>23</v>
      </c>
      <c r="B66" t="s">
        <v>24</v>
      </c>
      <c r="D66" t="s">
        <v>84</v>
      </c>
      <c r="E66">
        <v>9</v>
      </c>
      <c r="F66" t="s">
        <v>93</v>
      </c>
      <c r="G66" t="s">
        <v>93</v>
      </c>
      <c r="H66" t="s">
        <v>27</v>
      </c>
      <c r="I66">
        <v>-299</v>
      </c>
      <c r="J66">
        <v>365</v>
      </c>
      <c r="K66">
        <v>5711</v>
      </c>
      <c r="L66">
        <v>-471</v>
      </c>
      <c r="M66">
        <v>265</v>
      </c>
      <c r="N66">
        <v>5971</v>
      </c>
      <c r="O66">
        <v>-536</v>
      </c>
      <c r="P66">
        <v>0</v>
      </c>
      <c r="Q66">
        <v>6068</v>
      </c>
      <c r="R66">
        <f t="shared" si="0"/>
        <v>616.9738607252732</v>
      </c>
      <c r="S66" t="s">
        <v>28</v>
      </c>
      <c r="T66" t="s">
        <v>28</v>
      </c>
      <c r="U66" t="s">
        <v>28</v>
      </c>
      <c r="V66" t="s">
        <v>28</v>
      </c>
    </row>
    <row r="67" spans="1:22">
      <c r="A67" t="s">
        <v>23</v>
      </c>
      <c r="B67" t="s">
        <v>24</v>
      </c>
      <c r="D67" t="s">
        <v>84</v>
      </c>
      <c r="E67">
        <v>10</v>
      </c>
      <c r="F67" t="s">
        <v>94</v>
      </c>
      <c r="G67" t="s">
        <v>94</v>
      </c>
      <c r="H67" t="s">
        <v>27</v>
      </c>
      <c r="I67">
        <v>-319</v>
      </c>
      <c r="J67">
        <v>401</v>
      </c>
      <c r="K67">
        <v>5694</v>
      </c>
      <c r="L67">
        <v>-522</v>
      </c>
      <c r="M67">
        <v>266</v>
      </c>
      <c r="N67">
        <v>5958</v>
      </c>
      <c r="O67">
        <v>-597</v>
      </c>
      <c r="P67">
        <v>0</v>
      </c>
      <c r="Q67">
        <v>6056</v>
      </c>
      <c r="R67">
        <f t="shared" ref="R67:R130" si="1">SQRT((I67-L67)^2 + (J67-M67)^2 + (K67-N67)^2) + SQRT((O67-L67)^2 + (P67-M67)^2 + (Q67-N67)^2)</f>
        <v>652.57861938422411</v>
      </c>
      <c r="S67" t="s">
        <v>28</v>
      </c>
      <c r="T67" t="s">
        <v>28</v>
      </c>
      <c r="U67" t="s">
        <v>28</v>
      </c>
      <c r="V67" t="s">
        <v>28</v>
      </c>
    </row>
    <row r="68" spans="1:22">
      <c r="A68" t="s">
        <v>23</v>
      </c>
      <c r="B68" t="s">
        <v>24</v>
      </c>
      <c r="D68" t="s">
        <v>84</v>
      </c>
      <c r="E68">
        <v>11</v>
      </c>
      <c r="F68" t="s">
        <v>95</v>
      </c>
      <c r="G68" t="s">
        <v>95</v>
      </c>
      <c r="H68" t="s">
        <v>27</v>
      </c>
      <c r="I68">
        <v>-338</v>
      </c>
      <c r="J68">
        <v>371</v>
      </c>
      <c r="K68">
        <v>5677</v>
      </c>
      <c r="L68">
        <v>-565</v>
      </c>
      <c r="M68">
        <v>262</v>
      </c>
      <c r="N68">
        <v>5948</v>
      </c>
      <c r="O68">
        <v>-646</v>
      </c>
      <c r="P68">
        <v>0</v>
      </c>
      <c r="Q68">
        <v>6040</v>
      </c>
      <c r="R68">
        <f t="shared" si="1"/>
        <v>659.18971988818816</v>
      </c>
      <c r="S68" t="s">
        <v>28</v>
      </c>
      <c r="T68" t="s">
        <v>28</v>
      </c>
      <c r="U68" t="s">
        <v>28</v>
      </c>
      <c r="V68" t="s">
        <v>28</v>
      </c>
    </row>
    <row r="69" spans="1:22">
      <c r="A69" t="s">
        <v>23</v>
      </c>
      <c r="B69" t="s">
        <v>24</v>
      </c>
      <c r="D69" t="s">
        <v>84</v>
      </c>
      <c r="E69">
        <v>12</v>
      </c>
      <c r="F69" t="s">
        <v>96</v>
      </c>
      <c r="G69" t="s">
        <v>96</v>
      </c>
      <c r="H69" t="s">
        <v>27</v>
      </c>
      <c r="I69">
        <v>-363</v>
      </c>
      <c r="J69">
        <v>370</v>
      </c>
      <c r="K69">
        <v>5656</v>
      </c>
      <c r="L69">
        <v>-638</v>
      </c>
      <c r="M69">
        <v>246</v>
      </c>
      <c r="N69">
        <v>5930</v>
      </c>
      <c r="O69">
        <v>-718</v>
      </c>
      <c r="P69">
        <v>0</v>
      </c>
      <c r="Q69">
        <v>6007</v>
      </c>
      <c r="R69">
        <f t="shared" si="1"/>
        <v>677.42358825754741</v>
      </c>
      <c r="S69" t="s">
        <v>28</v>
      </c>
      <c r="T69" t="s">
        <v>28</v>
      </c>
      <c r="U69" t="s">
        <v>28</v>
      </c>
      <c r="V69" t="s">
        <v>28</v>
      </c>
    </row>
    <row r="70" spans="1:22">
      <c r="A70" t="s">
        <v>23</v>
      </c>
      <c r="B70" t="s">
        <v>24</v>
      </c>
      <c r="D70" t="s">
        <v>84</v>
      </c>
      <c r="E70">
        <v>13</v>
      </c>
      <c r="F70" t="s">
        <v>97</v>
      </c>
      <c r="G70" t="s">
        <v>97</v>
      </c>
      <c r="H70" t="s">
        <v>27</v>
      </c>
      <c r="I70">
        <v>-383</v>
      </c>
      <c r="J70">
        <v>376</v>
      </c>
      <c r="K70">
        <v>5632</v>
      </c>
      <c r="L70">
        <v>-712</v>
      </c>
      <c r="M70">
        <v>232</v>
      </c>
      <c r="N70">
        <v>5898</v>
      </c>
      <c r="O70">
        <v>-791</v>
      </c>
      <c r="P70">
        <v>0</v>
      </c>
      <c r="Q70">
        <v>5962</v>
      </c>
      <c r="R70">
        <f t="shared" si="1"/>
        <v>700.21519786273757</v>
      </c>
      <c r="S70" t="s">
        <v>28</v>
      </c>
      <c r="T70" t="s">
        <v>28</v>
      </c>
      <c r="U70" t="s">
        <v>28</v>
      </c>
      <c r="V70" t="s">
        <v>28</v>
      </c>
    </row>
    <row r="71" spans="1:22">
      <c r="A71" t="s">
        <v>23</v>
      </c>
      <c r="B71" t="s">
        <v>24</v>
      </c>
      <c r="D71" t="s">
        <v>84</v>
      </c>
      <c r="E71">
        <v>14</v>
      </c>
      <c r="F71" t="s">
        <v>98</v>
      </c>
      <c r="G71" t="s">
        <v>98</v>
      </c>
      <c r="H71" t="s">
        <v>27</v>
      </c>
      <c r="I71">
        <v>-400</v>
      </c>
      <c r="J71">
        <v>379</v>
      </c>
      <c r="K71">
        <v>5612</v>
      </c>
      <c r="L71">
        <v>-739</v>
      </c>
      <c r="M71">
        <v>243</v>
      </c>
      <c r="N71">
        <v>5860</v>
      </c>
      <c r="O71">
        <v>-835</v>
      </c>
      <c r="P71">
        <v>0</v>
      </c>
      <c r="Q71">
        <v>5929</v>
      </c>
      <c r="R71">
        <f t="shared" si="1"/>
        <v>711.73181696651648</v>
      </c>
      <c r="S71" t="s">
        <v>28</v>
      </c>
      <c r="T71" t="s">
        <v>28</v>
      </c>
      <c r="U71" t="s">
        <v>28</v>
      </c>
      <c r="V71" t="s">
        <v>28</v>
      </c>
    </row>
    <row r="72" spans="1:22">
      <c r="A72" t="s">
        <v>23</v>
      </c>
      <c r="B72" t="s">
        <v>24</v>
      </c>
      <c r="D72" t="s">
        <v>84</v>
      </c>
      <c r="E72">
        <v>15</v>
      </c>
      <c r="F72" t="s">
        <v>99</v>
      </c>
      <c r="G72" t="s">
        <v>99</v>
      </c>
      <c r="H72" t="s">
        <v>27</v>
      </c>
      <c r="I72">
        <v>-402</v>
      </c>
      <c r="J72">
        <v>465</v>
      </c>
      <c r="K72">
        <v>5600</v>
      </c>
      <c r="L72">
        <v>-764</v>
      </c>
      <c r="M72">
        <v>249</v>
      </c>
      <c r="N72">
        <v>5825</v>
      </c>
      <c r="O72">
        <v>-873</v>
      </c>
      <c r="P72">
        <v>0</v>
      </c>
      <c r="Q72">
        <v>5895</v>
      </c>
      <c r="R72">
        <f t="shared" si="1"/>
        <v>758.51496701224596</v>
      </c>
      <c r="S72" t="s">
        <v>28</v>
      </c>
      <c r="T72" t="s">
        <v>28</v>
      </c>
      <c r="U72" t="s">
        <v>28</v>
      </c>
      <c r="V72" t="s">
        <v>28</v>
      </c>
    </row>
    <row r="73" spans="1:22">
      <c r="A73" t="s">
        <v>23</v>
      </c>
      <c r="B73" t="s">
        <v>24</v>
      </c>
      <c r="D73" t="s">
        <v>84</v>
      </c>
      <c r="E73">
        <v>16</v>
      </c>
      <c r="F73" t="s">
        <v>100</v>
      </c>
      <c r="G73" t="s">
        <v>100</v>
      </c>
      <c r="H73" t="s">
        <v>27</v>
      </c>
      <c r="I73">
        <v>-420</v>
      </c>
      <c r="J73">
        <v>417</v>
      </c>
      <c r="K73">
        <v>5581</v>
      </c>
      <c r="L73">
        <v>-785</v>
      </c>
      <c r="M73">
        <v>252</v>
      </c>
      <c r="N73">
        <v>5794</v>
      </c>
      <c r="O73">
        <v>-902</v>
      </c>
      <c r="P73">
        <v>0</v>
      </c>
      <c r="Q73">
        <v>5863</v>
      </c>
      <c r="R73">
        <f t="shared" si="1"/>
        <v>739.94888008819498</v>
      </c>
      <c r="S73" t="s">
        <v>28</v>
      </c>
      <c r="T73" t="s">
        <v>28</v>
      </c>
      <c r="U73" t="s">
        <v>28</v>
      </c>
      <c r="V73" t="s">
        <v>28</v>
      </c>
    </row>
    <row r="74" spans="1:22">
      <c r="A74" t="s">
        <v>23</v>
      </c>
      <c r="B74" t="s">
        <v>24</v>
      </c>
      <c r="D74" t="s">
        <v>84</v>
      </c>
      <c r="E74">
        <v>17</v>
      </c>
      <c r="F74" t="s">
        <v>101</v>
      </c>
      <c r="G74" t="s">
        <v>101</v>
      </c>
      <c r="H74" t="s">
        <v>27</v>
      </c>
      <c r="I74">
        <v>-430</v>
      </c>
      <c r="J74">
        <v>396</v>
      </c>
      <c r="K74">
        <v>5563</v>
      </c>
      <c r="L74">
        <v>-807</v>
      </c>
      <c r="M74">
        <v>253</v>
      </c>
      <c r="N74">
        <v>5762</v>
      </c>
      <c r="O74">
        <v>-930</v>
      </c>
      <c r="P74">
        <v>0</v>
      </c>
      <c r="Q74">
        <v>5827</v>
      </c>
      <c r="R74">
        <f t="shared" si="1"/>
        <v>738.36970607190676</v>
      </c>
      <c r="S74" t="s">
        <v>28</v>
      </c>
      <c r="T74" t="s">
        <v>28</v>
      </c>
      <c r="U74" t="s">
        <v>28</v>
      </c>
      <c r="V74" t="s">
        <v>28</v>
      </c>
    </row>
    <row r="75" spans="1:22">
      <c r="A75" t="s">
        <v>23</v>
      </c>
      <c r="B75" t="s">
        <v>24</v>
      </c>
      <c r="D75" t="s">
        <v>84</v>
      </c>
      <c r="E75">
        <v>18</v>
      </c>
      <c r="F75" t="s">
        <v>102</v>
      </c>
      <c r="G75" t="s">
        <v>102</v>
      </c>
      <c r="H75" t="s">
        <v>27</v>
      </c>
      <c r="I75">
        <v>-439</v>
      </c>
      <c r="J75">
        <v>414</v>
      </c>
      <c r="K75">
        <v>5542</v>
      </c>
      <c r="L75">
        <v>-838</v>
      </c>
      <c r="M75">
        <v>251</v>
      </c>
      <c r="N75">
        <v>5717</v>
      </c>
      <c r="O75">
        <v>-964</v>
      </c>
      <c r="P75">
        <v>0</v>
      </c>
      <c r="Q75">
        <v>5772</v>
      </c>
      <c r="R75">
        <f t="shared" si="1"/>
        <v>751.36801447026244</v>
      </c>
      <c r="S75" t="s">
        <v>28</v>
      </c>
      <c r="T75" t="s">
        <v>28</v>
      </c>
      <c r="U75" t="s">
        <v>28</v>
      </c>
      <c r="V75" t="s">
        <v>28</v>
      </c>
    </row>
    <row r="76" spans="1:22">
      <c r="A76" t="s">
        <v>23</v>
      </c>
      <c r="B76" t="s">
        <v>24</v>
      </c>
      <c r="D76" t="s">
        <v>84</v>
      </c>
      <c r="E76">
        <v>19</v>
      </c>
      <c r="F76" t="s">
        <v>103</v>
      </c>
      <c r="G76" t="s">
        <v>103</v>
      </c>
      <c r="H76" t="s">
        <v>27</v>
      </c>
      <c r="I76">
        <v>-443</v>
      </c>
      <c r="J76">
        <v>377</v>
      </c>
      <c r="K76">
        <v>5523</v>
      </c>
      <c r="L76">
        <v>-865</v>
      </c>
      <c r="M76">
        <v>245</v>
      </c>
      <c r="N76">
        <v>5678</v>
      </c>
      <c r="O76">
        <v>-985</v>
      </c>
      <c r="P76">
        <v>0</v>
      </c>
      <c r="Q76">
        <v>5723</v>
      </c>
      <c r="R76">
        <f t="shared" si="1"/>
        <v>745.03941909688069</v>
      </c>
      <c r="S76" t="s">
        <v>28</v>
      </c>
      <c r="T76" t="s">
        <v>28</v>
      </c>
      <c r="U76" t="s">
        <v>28</v>
      </c>
      <c r="V76" t="s">
        <v>28</v>
      </c>
    </row>
    <row r="77" spans="1:22">
      <c r="A77" t="s">
        <v>23</v>
      </c>
      <c r="B77" t="s">
        <v>24</v>
      </c>
      <c r="D77" t="s">
        <v>84</v>
      </c>
      <c r="E77">
        <v>20</v>
      </c>
      <c r="F77" t="s">
        <v>104</v>
      </c>
      <c r="G77" t="s">
        <v>104</v>
      </c>
      <c r="H77" t="s">
        <v>27</v>
      </c>
      <c r="I77">
        <v>-450</v>
      </c>
      <c r="J77">
        <v>440</v>
      </c>
      <c r="K77">
        <v>5506</v>
      </c>
      <c r="L77">
        <v>-873</v>
      </c>
      <c r="M77">
        <v>242</v>
      </c>
      <c r="N77">
        <v>5667</v>
      </c>
      <c r="O77">
        <v>-989.5</v>
      </c>
      <c r="P77">
        <v>0</v>
      </c>
      <c r="Q77">
        <v>5709</v>
      </c>
      <c r="R77">
        <f t="shared" si="1"/>
        <v>765.86422248845236</v>
      </c>
      <c r="S77" t="s">
        <v>28</v>
      </c>
      <c r="T77" t="s">
        <v>28</v>
      </c>
      <c r="U77" t="s">
        <v>28</v>
      </c>
      <c r="V77" t="s">
        <v>28</v>
      </c>
    </row>
    <row r="78" spans="1:22">
      <c r="A78" t="s">
        <v>23</v>
      </c>
      <c r="B78" t="s">
        <v>24</v>
      </c>
      <c r="D78" t="s">
        <v>84</v>
      </c>
      <c r="E78">
        <v>21</v>
      </c>
      <c r="F78" t="s">
        <v>105</v>
      </c>
      <c r="G78" t="s">
        <v>105</v>
      </c>
      <c r="H78" t="s">
        <v>27</v>
      </c>
      <c r="I78">
        <v>-456</v>
      </c>
      <c r="J78">
        <v>388</v>
      </c>
      <c r="K78">
        <v>5483</v>
      </c>
      <c r="L78">
        <v>-881</v>
      </c>
      <c r="M78">
        <v>239</v>
      </c>
      <c r="N78">
        <v>5656</v>
      </c>
      <c r="O78">
        <v>-994</v>
      </c>
      <c r="P78">
        <v>0</v>
      </c>
      <c r="Q78">
        <v>5695</v>
      </c>
      <c r="R78">
        <f t="shared" si="1"/>
        <v>749.67525502626575</v>
      </c>
      <c r="S78" t="s">
        <v>28</v>
      </c>
      <c r="T78" t="s">
        <v>28</v>
      </c>
      <c r="U78" t="s">
        <v>28</v>
      </c>
      <c r="V78" t="s">
        <v>28</v>
      </c>
    </row>
    <row r="79" spans="1:22">
      <c r="A79" t="s">
        <v>23</v>
      </c>
      <c r="B79" t="s">
        <v>24</v>
      </c>
      <c r="D79" t="s">
        <v>84</v>
      </c>
      <c r="E79">
        <v>22</v>
      </c>
      <c r="F79" t="s">
        <v>106</v>
      </c>
      <c r="G79" t="s">
        <v>106</v>
      </c>
      <c r="H79" t="s">
        <v>27</v>
      </c>
      <c r="I79">
        <v>-457</v>
      </c>
      <c r="J79">
        <v>420</v>
      </c>
      <c r="K79">
        <v>5472</v>
      </c>
      <c r="L79">
        <v>-885</v>
      </c>
      <c r="M79">
        <v>241</v>
      </c>
      <c r="N79">
        <v>5623</v>
      </c>
      <c r="O79">
        <v>-1003</v>
      </c>
      <c r="P79">
        <v>0</v>
      </c>
      <c r="Q79">
        <v>5660</v>
      </c>
      <c r="R79">
        <f t="shared" si="1"/>
        <v>758.75543893758936</v>
      </c>
      <c r="S79" t="s">
        <v>28</v>
      </c>
      <c r="T79" t="s">
        <v>28</v>
      </c>
      <c r="U79" t="s">
        <v>28</v>
      </c>
      <c r="V79" t="s">
        <v>28</v>
      </c>
    </row>
    <row r="80" spans="1:22">
      <c r="A80" t="s">
        <v>23</v>
      </c>
      <c r="B80" t="s">
        <v>24</v>
      </c>
      <c r="D80" t="s">
        <v>84</v>
      </c>
      <c r="E80">
        <v>23</v>
      </c>
      <c r="F80" t="s">
        <v>107</v>
      </c>
      <c r="G80" t="s">
        <v>107</v>
      </c>
      <c r="H80" t="s">
        <v>27</v>
      </c>
      <c r="I80">
        <v>-459</v>
      </c>
      <c r="J80">
        <v>419</v>
      </c>
      <c r="K80">
        <v>5453</v>
      </c>
      <c r="L80">
        <v>-884</v>
      </c>
      <c r="M80">
        <v>246</v>
      </c>
      <c r="N80">
        <v>5590</v>
      </c>
      <c r="O80">
        <v>-1009</v>
      </c>
      <c r="P80">
        <v>0</v>
      </c>
      <c r="Q80">
        <v>5625</v>
      </c>
      <c r="R80">
        <f t="shared" si="1"/>
        <v>757.02425379618717</v>
      </c>
      <c r="S80" t="s">
        <v>28</v>
      </c>
      <c r="T80" t="s">
        <v>28</v>
      </c>
      <c r="U80" t="s">
        <v>28</v>
      </c>
      <c r="V80" t="s">
        <v>28</v>
      </c>
    </row>
    <row r="81" spans="1:22">
      <c r="A81" t="s">
        <v>23</v>
      </c>
      <c r="B81" t="s">
        <v>24</v>
      </c>
      <c r="D81" t="s">
        <v>84</v>
      </c>
      <c r="E81">
        <v>24</v>
      </c>
      <c r="F81" t="s">
        <v>108</v>
      </c>
      <c r="G81" t="s">
        <v>108</v>
      </c>
      <c r="H81" t="s">
        <v>27</v>
      </c>
      <c r="I81">
        <v>-460</v>
      </c>
      <c r="J81">
        <v>379</v>
      </c>
      <c r="K81">
        <v>5436</v>
      </c>
      <c r="L81">
        <v>-883</v>
      </c>
      <c r="M81">
        <v>249</v>
      </c>
      <c r="N81">
        <v>5553</v>
      </c>
      <c r="O81">
        <v>-1014</v>
      </c>
      <c r="P81">
        <v>0</v>
      </c>
      <c r="Q81">
        <v>5583</v>
      </c>
      <c r="R81">
        <f t="shared" si="1"/>
        <v>740.68365506256464</v>
      </c>
      <c r="S81" t="s">
        <v>28</v>
      </c>
      <c r="T81" t="s">
        <v>28</v>
      </c>
      <c r="U81" t="s">
        <v>28</v>
      </c>
      <c r="V81" t="s">
        <v>28</v>
      </c>
    </row>
    <row r="82" spans="1:22">
      <c r="A82" t="s">
        <v>23</v>
      </c>
      <c r="B82" t="s">
        <v>24</v>
      </c>
      <c r="D82" t="s">
        <v>84</v>
      </c>
      <c r="E82">
        <v>25</v>
      </c>
      <c r="F82" t="s">
        <v>109</v>
      </c>
      <c r="G82" t="s">
        <v>109</v>
      </c>
      <c r="H82" t="s">
        <v>27</v>
      </c>
      <c r="I82">
        <v>-461</v>
      </c>
      <c r="J82">
        <v>391</v>
      </c>
      <c r="K82">
        <v>5413</v>
      </c>
      <c r="L82">
        <v>-882</v>
      </c>
      <c r="M82">
        <v>250</v>
      </c>
      <c r="N82">
        <v>5499</v>
      </c>
      <c r="O82">
        <v>-1017</v>
      </c>
      <c r="P82">
        <v>0</v>
      </c>
      <c r="Q82">
        <v>5519</v>
      </c>
      <c r="R82">
        <f t="shared" si="1"/>
        <v>737.06117107859563</v>
      </c>
      <c r="S82" t="s">
        <v>28</v>
      </c>
      <c r="T82" t="s">
        <v>28</v>
      </c>
      <c r="U82" t="s">
        <v>28</v>
      </c>
      <c r="V82" t="s">
        <v>28</v>
      </c>
    </row>
    <row r="83" spans="1:22">
      <c r="A83" t="s">
        <v>23</v>
      </c>
      <c r="B83" t="s">
        <v>24</v>
      </c>
      <c r="D83" t="s">
        <v>84</v>
      </c>
      <c r="E83">
        <v>26</v>
      </c>
      <c r="F83" t="s">
        <v>110</v>
      </c>
      <c r="G83" t="s">
        <v>110</v>
      </c>
      <c r="H83" t="s">
        <v>27</v>
      </c>
      <c r="I83">
        <v>-461</v>
      </c>
      <c r="J83">
        <v>422</v>
      </c>
      <c r="K83">
        <v>5395</v>
      </c>
      <c r="L83">
        <v>-881</v>
      </c>
      <c r="M83">
        <v>250</v>
      </c>
      <c r="N83">
        <v>5462</v>
      </c>
      <c r="O83">
        <v>-1016</v>
      </c>
      <c r="P83">
        <v>0</v>
      </c>
      <c r="Q83">
        <v>5478</v>
      </c>
      <c r="R83">
        <f t="shared" si="1"/>
        <v>743.3449723875832</v>
      </c>
      <c r="S83" t="s">
        <v>28</v>
      </c>
      <c r="T83" t="s">
        <v>28</v>
      </c>
      <c r="U83" t="s">
        <v>28</v>
      </c>
      <c r="V83" t="s">
        <v>28</v>
      </c>
    </row>
    <row r="84" spans="1:22">
      <c r="A84" t="s">
        <v>23</v>
      </c>
      <c r="B84" t="s">
        <v>24</v>
      </c>
      <c r="D84" t="s">
        <v>84</v>
      </c>
      <c r="E84">
        <v>27</v>
      </c>
      <c r="F84" t="s">
        <v>111</v>
      </c>
      <c r="G84" t="s">
        <v>111</v>
      </c>
      <c r="H84" t="s">
        <v>27</v>
      </c>
      <c r="I84">
        <v>-459</v>
      </c>
      <c r="J84">
        <v>391</v>
      </c>
      <c r="K84">
        <v>5376</v>
      </c>
      <c r="L84">
        <v>-880</v>
      </c>
      <c r="M84">
        <v>248</v>
      </c>
      <c r="N84">
        <v>5419</v>
      </c>
      <c r="O84">
        <v>-1012</v>
      </c>
      <c r="P84">
        <v>0</v>
      </c>
      <c r="Q84">
        <v>5427</v>
      </c>
      <c r="R84">
        <f t="shared" si="1"/>
        <v>727.75303921068166</v>
      </c>
      <c r="S84" t="s">
        <v>28</v>
      </c>
      <c r="T84" t="s">
        <v>28</v>
      </c>
      <c r="U84" t="s">
        <v>28</v>
      </c>
      <c r="V84" t="s">
        <v>28</v>
      </c>
    </row>
    <row r="85" spans="1:22">
      <c r="A85" t="s">
        <v>23</v>
      </c>
      <c r="B85" t="s">
        <v>24</v>
      </c>
      <c r="D85" t="s">
        <v>84</v>
      </c>
      <c r="E85">
        <v>28</v>
      </c>
      <c r="F85" t="s">
        <v>112</v>
      </c>
      <c r="G85" t="s">
        <v>112</v>
      </c>
      <c r="H85" t="s">
        <v>27</v>
      </c>
      <c r="I85">
        <v>-459</v>
      </c>
      <c r="J85">
        <v>422</v>
      </c>
      <c r="K85">
        <v>5352</v>
      </c>
      <c r="L85">
        <v>-879</v>
      </c>
      <c r="M85">
        <v>246</v>
      </c>
      <c r="N85">
        <v>5382</v>
      </c>
      <c r="O85">
        <v>-1006</v>
      </c>
      <c r="P85">
        <v>0</v>
      </c>
      <c r="Q85">
        <v>5384</v>
      </c>
      <c r="R85">
        <f t="shared" si="1"/>
        <v>733.22821275423928</v>
      </c>
      <c r="S85" t="s">
        <v>28</v>
      </c>
      <c r="T85" t="s">
        <v>28</v>
      </c>
      <c r="U85" t="s">
        <v>28</v>
      </c>
      <c r="V85" t="s">
        <v>28</v>
      </c>
    </row>
    <row r="86" spans="1:22">
      <c r="A86" t="s">
        <v>23</v>
      </c>
      <c r="B86" t="s">
        <v>24</v>
      </c>
      <c r="D86" t="s">
        <v>84</v>
      </c>
      <c r="E86">
        <v>29</v>
      </c>
      <c r="F86" t="s">
        <v>113</v>
      </c>
      <c r="G86" t="s">
        <v>113</v>
      </c>
      <c r="H86" t="s">
        <v>27</v>
      </c>
      <c r="I86">
        <v>-455</v>
      </c>
      <c r="J86">
        <v>373</v>
      </c>
      <c r="K86">
        <v>5328</v>
      </c>
      <c r="L86">
        <v>-871</v>
      </c>
      <c r="M86">
        <v>241</v>
      </c>
      <c r="N86">
        <v>5337</v>
      </c>
      <c r="O86">
        <v>-990</v>
      </c>
      <c r="P86">
        <v>0</v>
      </c>
      <c r="Q86">
        <v>5333</v>
      </c>
      <c r="R86">
        <f t="shared" si="1"/>
        <v>705.3414131837601</v>
      </c>
      <c r="S86" t="s">
        <v>28</v>
      </c>
      <c r="T86" t="s">
        <v>28</v>
      </c>
      <c r="U86" t="s">
        <v>28</v>
      </c>
      <c r="V86" t="s">
        <v>28</v>
      </c>
    </row>
    <row r="87" spans="1:22">
      <c r="A87" t="s">
        <v>23</v>
      </c>
      <c r="B87" t="s">
        <v>24</v>
      </c>
      <c r="D87" t="s">
        <v>84</v>
      </c>
      <c r="E87">
        <v>30</v>
      </c>
      <c r="F87" t="s">
        <v>114</v>
      </c>
      <c r="G87" t="s">
        <v>114</v>
      </c>
      <c r="H87" t="s">
        <v>27</v>
      </c>
      <c r="I87">
        <v>-450</v>
      </c>
      <c r="J87">
        <v>397</v>
      </c>
      <c r="K87">
        <v>5307</v>
      </c>
      <c r="L87">
        <v>-826</v>
      </c>
      <c r="M87">
        <v>248</v>
      </c>
      <c r="N87">
        <v>5278</v>
      </c>
      <c r="O87">
        <v>-953</v>
      </c>
      <c r="P87">
        <v>0</v>
      </c>
      <c r="Q87">
        <v>5261</v>
      </c>
      <c r="R87">
        <f t="shared" si="1"/>
        <v>684.63001845666054</v>
      </c>
      <c r="S87" t="s">
        <v>28</v>
      </c>
      <c r="T87" t="s">
        <v>28</v>
      </c>
      <c r="U87" t="s">
        <v>28</v>
      </c>
      <c r="V87" t="s">
        <v>28</v>
      </c>
    </row>
    <row r="88" spans="1:22">
      <c r="A88" t="s">
        <v>23</v>
      </c>
      <c r="B88" t="s">
        <v>24</v>
      </c>
      <c r="D88" t="s">
        <v>84</v>
      </c>
      <c r="E88">
        <v>31</v>
      </c>
      <c r="F88" t="s">
        <v>115</v>
      </c>
      <c r="G88" t="s">
        <v>115</v>
      </c>
      <c r="H88" t="s">
        <v>27</v>
      </c>
      <c r="I88">
        <v>-443</v>
      </c>
      <c r="J88">
        <v>416</v>
      </c>
      <c r="K88">
        <v>5290</v>
      </c>
      <c r="L88">
        <v>-804</v>
      </c>
      <c r="M88">
        <v>252</v>
      </c>
      <c r="N88">
        <v>5250</v>
      </c>
      <c r="O88">
        <v>-935</v>
      </c>
      <c r="P88">
        <v>0</v>
      </c>
      <c r="Q88">
        <v>5229</v>
      </c>
      <c r="R88">
        <f t="shared" si="1"/>
        <v>683.30965801909201</v>
      </c>
      <c r="S88" t="s">
        <v>28</v>
      </c>
      <c r="T88" t="s">
        <v>28</v>
      </c>
      <c r="U88" t="s">
        <v>28</v>
      </c>
      <c r="V88" t="s">
        <v>28</v>
      </c>
    </row>
    <row r="89" spans="1:22">
      <c r="A89" t="s">
        <v>23</v>
      </c>
      <c r="B89" t="s">
        <v>24</v>
      </c>
      <c r="D89" t="s">
        <v>84</v>
      </c>
      <c r="E89">
        <v>32</v>
      </c>
      <c r="F89" t="s">
        <v>116</v>
      </c>
      <c r="G89" t="s">
        <v>116</v>
      </c>
      <c r="H89" t="s">
        <v>27</v>
      </c>
      <c r="I89">
        <v>-436</v>
      </c>
      <c r="J89">
        <v>393</v>
      </c>
      <c r="K89">
        <v>5267</v>
      </c>
      <c r="L89">
        <v>-775</v>
      </c>
      <c r="M89">
        <v>260</v>
      </c>
      <c r="N89">
        <v>5214</v>
      </c>
      <c r="O89">
        <v>-908</v>
      </c>
      <c r="P89">
        <v>0</v>
      </c>
      <c r="Q89">
        <v>5184</v>
      </c>
      <c r="R89">
        <f t="shared" si="1"/>
        <v>661.57283790508484</v>
      </c>
      <c r="S89" t="s">
        <v>28</v>
      </c>
      <c r="T89" t="s">
        <v>28</v>
      </c>
      <c r="U89" t="s">
        <v>28</v>
      </c>
      <c r="V89" t="s">
        <v>28</v>
      </c>
    </row>
    <row r="90" spans="1:22">
      <c r="A90" t="s">
        <v>23</v>
      </c>
      <c r="B90" t="s">
        <v>24</v>
      </c>
      <c r="D90" t="s">
        <v>84</v>
      </c>
      <c r="E90">
        <v>33</v>
      </c>
      <c r="F90" t="s">
        <v>117</v>
      </c>
      <c r="G90" t="s">
        <v>117</v>
      </c>
      <c r="H90" t="s">
        <v>27</v>
      </c>
      <c r="I90">
        <v>-427</v>
      </c>
      <c r="J90">
        <v>387</v>
      </c>
      <c r="K90">
        <v>5248</v>
      </c>
      <c r="L90">
        <v>-749</v>
      </c>
      <c r="M90">
        <v>267</v>
      </c>
      <c r="N90">
        <v>5177</v>
      </c>
      <c r="O90">
        <v>-878</v>
      </c>
      <c r="P90">
        <v>0</v>
      </c>
      <c r="Q90">
        <v>5140</v>
      </c>
      <c r="R90">
        <f t="shared" si="1"/>
        <v>649.72110394924596</v>
      </c>
      <c r="S90" t="s">
        <v>28</v>
      </c>
      <c r="T90" t="s">
        <v>28</v>
      </c>
      <c r="U90" t="s">
        <v>28</v>
      </c>
      <c r="V90" t="s">
        <v>28</v>
      </c>
    </row>
    <row r="91" spans="1:22">
      <c r="A91" t="s">
        <v>23</v>
      </c>
      <c r="B91" t="s">
        <v>24</v>
      </c>
      <c r="D91" t="s">
        <v>84</v>
      </c>
      <c r="E91">
        <v>34</v>
      </c>
      <c r="F91" t="s">
        <v>118</v>
      </c>
      <c r="G91" t="s">
        <v>118</v>
      </c>
      <c r="H91" t="s">
        <v>27</v>
      </c>
      <c r="I91">
        <v>-418</v>
      </c>
      <c r="J91">
        <v>396</v>
      </c>
      <c r="K91">
        <v>5220</v>
      </c>
      <c r="L91">
        <v>-724</v>
      </c>
      <c r="M91">
        <v>274</v>
      </c>
      <c r="N91">
        <v>5144</v>
      </c>
      <c r="O91">
        <v>-850</v>
      </c>
      <c r="P91">
        <v>0</v>
      </c>
      <c r="Q91">
        <v>5099</v>
      </c>
      <c r="R91">
        <f t="shared" si="1"/>
        <v>642.99821564788044</v>
      </c>
      <c r="S91" t="s">
        <v>28</v>
      </c>
      <c r="T91" t="s">
        <v>28</v>
      </c>
      <c r="U91" t="s">
        <v>28</v>
      </c>
      <c r="V91" t="s">
        <v>28</v>
      </c>
    </row>
    <row r="92" spans="1:22">
      <c r="A92" t="s">
        <v>23</v>
      </c>
      <c r="B92" t="s">
        <v>24</v>
      </c>
      <c r="D92" t="s">
        <v>84</v>
      </c>
      <c r="E92">
        <v>35</v>
      </c>
      <c r="F92" t="s">
        <v>119</v>
      </c>
      <c r="G92" t="s">
        <v>119</v>
      </c>
      <c r="H92" t="s">
        <v>27</v>
      </c>
      <c r="I92">
        <v>-410</v>
      </c>
      <c r="J92">
        <v>408</v>
      </c>
      <c r="K92">
        <v>5203</v>
      </c>
      <c r="L92">
        <v>-694</v>
      </c>
      <c r="M92">
        <v>282</v>
      </c>
      <c r="N92">
        <v>5105</v>
      </c>
      <c r="O92">
        <v>-817</v>
      </c>
      <c r="P92">
        <v>0</v>
      </c>
      <c r="Q92">
        <v>5054</v>
      </c>
      <c r="R92">
        <f t="shared" si="1"/>
        <v>637.64094118970638</v>
      </c>
      <c r="S92" t="s">
        <v>28</v>
      </c>
      <c r="T92" t="s">
        <v>28</v>
      </c>
      <c r="U92" t="s">
        <v>28</v>
      </c>
      <c r="V92" t="s">
        <v>28</v>
      </c>
    </row>
    <row r="93" spans="1:22">
      <c r="A93" t="s">
        <v>23</v>
      </c>
      <c r="B93" t="s">
        <v>24</v>
      </c>
      <c r="D93" t="s">
        <v>84</v>
      </c>
      <c r="E93">
        <v>36</v>
      </c>
      <c r="F93" t="s">
        <v>120</v>
      </c>
      <c r="G93" t="s">
        <v>120</v>
      </c>
      <c r="H93" t="s">
        <v>27</v>
      </c>
      <c r="I93">
        <v>-394</v>
      </c>
      <c r="J93">
        <v>403</v>
      </c>
      <c r="K93">
        <v>5181</v>
      </c>
      <c r="L93">
        <v>-669</v>
      </c>
      <c r="M93">
        <v>287</v>
      </c>
      <c r="N93">
        <v>5073</v>
      </c>
      <c r="O93">
        <v>-786</v>
      </c>
      <c r="P93">
        <v>0</v>
      </c>
      <c r="Q93">
        <v>5016</v>
      </c>
      <c r="R93">
        <f t="shared" si="1"/>
        <v>632.53366050115267</v>
      </c>
      <c r="S93" t="s">
        <v>28</v>
      </c>
      <c r="T93" t="s">
        <v>28</v>
      </c>
      <c r="U93" t="s">
        <v>28</v>
      </c>
      <c r="V93" t="s">
        <v>28</v>
      </c>
    </row>
    <row r="94" spans="1:22">
      <c r="A94" t="s">
        <v>23</v>
      </c>
      <c r="B94" t="s">
        <v>24</v>
      </c>
      <c r="D94" t="s">
        <v>84</v>
      </c>
      <c r="E94">
        <v>37</v>
      </c>
      <c r="F94" t="s">
        <v>121</v>
      </c>
      <c r="G94" t="s">
        <v>121</v>
      </c>
      <c r="H94" t="s">
        <v>27</v>
      </c>
      <c r="I94">
        <v>-383</v>
      </c>
      <c r="J94">
        <v>413</v>
      </c>
      <c r="K94">
        <v>5162</v>
      </c>
      <c r="L94">
        <v>-633</v>
      </c>
      <c r="M94">
        <v>299</v>
      </c>
      <c r="N94">
        <v>5038</v>
      </c>
      <c r="O94">
        <v>-748</v>
      </c>
      <c r="P94">
        <v>0</v>
      </c>
      <c r="Q94">
        <v>4970</v>
      </c>
      <c r="R94">
        <f t="shared" si="1"/>
        <v>628.94028786459785</v>
      </c>
      <c r="S94" t="s">
        <v>28</v>
      </c>
      <c r="T94" t="s">
        <v>28</v>
      </c>
      <c r="U94" t="s">
        <v>28</v>
      </c>
      <c r="V94" t="s">
        <v>28</v>
      </c>
    </row>
    <row r="95" spans="1:22">
      <c r="A95" t="s">
        <v>23</v>
      </c>
      <c r="B95" t="s">
        <v>24</v>
      </c>
      <c r="D95" t="s">
        <v>84</v>
      </c>
      <c r="E95">
        <v>38</v>
      </c>
      <c r="F95" t="s">
        <v>122</v>
      </c>
      <c r="G95" t="s">
        <v>122</v>
      </c>
      <c r="H95" t="s">
        <v>27</v>
      </c>
      <c r="I95">
        <v>-363</v>
      </c>
      <c r="J95">
        <v>393</v>
      </c>
      <c r="K95">
        <v>5139</v>
      </c>
      <c r="L95">
        <v>-599</v>
      </c>
      <c r="M95">
        <v>308</v>
      </c>
      <c r="N95">
        <v>5005</v>
      </c>
      <c r="O95">
        <v>-710</v>
      </c>
      <c r="P95">
        <v>0</v>
      </c>
      <c r="Q95">
        <v>4927</v>
      </c>
      <c r="R95">
        <f t="shared" si="1"/>
        <v>620.94342015634948</v>
      </c>
      <c r="S95" t="s">
        <v>28</v>
      </c>
      <c r="T95" t="s">
        <v>28</v>
      </c>
      <c r="U95" t="s">
        <v>28</v>
      </c>
      <c r="V95" t="s">
        <v>28</v>
      </c>
    </row>
    <row r="96" spans="1:22">
      <c r="A96" t="s">
        <v>23</v>
      </c>
      <c r="B96" t="s">
        <v>24</v>
      </c>
      <c r="D96" t="s">
        <v>84</v>
      </c>
      <c r="E96">
        <v>39</v>
      </c>
      <c r="F96" t="s">
        <v>123</v>
      </c>
      <c r="G96" t="s">
        <v>123</v>
      </c>
      <c r="H96" t="s">
        <v>27</v>
      </c>
      <c r="I96">
        <v>-351</v>
      </c>
      <c r="J96">
        <v>408</v>
      </c>
      <c r="K96">
        <v>5122</v>
      </c>
      <c r="L96">
        <v>-567</v>
      </c>
      <c r="M96">
        <v>314</v>
      </c>
      <c r="N96">
        <v>4974</v>
      </c>
      <c r="O96">
        <v>-673</v>
      </c>
      <c r="P96">
        <v>0</v>
      </c>
      <c r="Q96">
        <v>4887</v>
      </c>
      <c r="R96">
        <f t="shared" si="1"/>
        <v>620.83965916858494</v>
      </c>
      <c r="S96" t="s">
        <v>28</v>
      </c>
      <c r="T96" t="s">
        <v>28</v>
      </c>
      <c r="U96" t="s">
        <v>28</v>
      </c>
      <c r="V96" t="s">
        <v>28</v>
      </c>
    </row>
    <row r="97" spans="1:22">
      <c r="A97" t="s">
        <v>23</v>
      </c>
      <c r="B97" t="s">
        <v>24</v>
      </c>
      <c r="D97" t="s">
        <v>84</v>
      </c>
      <c r="E97">
        <v>40</v>
      </c>
      <c r="F97" t="s">
        <v>124</v>
      </c>
      <c r="G97" t="s">
        <v>124</v>
      </c>
      <c r="H97" t="s">
        <v>27</v>
      </c>
      <c r="I97">
        <v>-332</v>
      </c>
      <c r="J97">
        <v>432</v>
      </c>
      <c r="K97">
        <v>5101</v>
      </c>
      <c r="L97">
        <v>-545</v>
      </c>
      <c r="M97">
        <v>318</v>
      </c>
      <c r="N97">
        <v>4952</v>
      </c>
      <c r="O97">
        <v>-649</v>
      </c>
      <c r="P97">
        <v>0</v>
      </c>
      <c r="Q97">
        <v>4861</v>
      </c>
      <c r="R97">
        <f t="shared" si="1"/>
        <v>630.57050587539538</v>
      </c>
      <c r="S97" t="s">
        <v>28</v>
      </c>
      <c r="T97" t="s">
        <v>28</v>
      </c>
      <c r="U97" t="s">
        <v>28</v>
      </c>
      <c r="V97" t="s">
        <v>28</v>
      </c>
    </row>
    <row r="98" spans="1:22">
      <c r="A98" t="s">
        <v>23</v>
      </c>
      <c r="B98" t="s">
        <v>24</v>
      </c>
      <c r="D98" t="s">
        <v>84</v>
      </c>
      <c r="E98">
        <v>41</v>
      </c>
      <c r="F98" t="s">
        <v>125</v>
      </c>
      <c r="G98" t="s">
        <v>125</v>
      </c>
      <c r="H98" t="s">
        <v>27</v>
      </c>
      <c r="I98">
        <v>-319</v>
      </c>
      <c r="J98">
        <v>442</v>
      </c>
      <c r="K98">
        <v>5078</v>
      </c>
      <c r="L98">
        <v>-507</v>
      </c>
      <c r="M98">
        <v>323</v>
      </c>
      <c r="N98">
        <v>4916</v>
      </c>
      <c r="O98">
        <v>-604</v>
      </c>
      <c r="P98">
        <v>0</v>
      </c>
      <c r="Q98">
        <v>4816</v>
      </c>
      <c r="R98">
        <f t="shared" si="1"/>
        <v>626.9894877193617</v>
      </c>
      <c r="S98" t="s">
        <v>28</v>
      </c>
      <c r="T98" t="s">
        <v>28</v>
      </c>
      <c r="U98" t="s">
        <v>28</v>
      </c>
      <c r="V98" t="s">
        <v>28</v>
      </c>
    </row>
    <row r="99" spans="1:22">
      <c r="A99" t="s">
        <v>23</v>
      </c>
      <c r="B99" t="s">
        <v>24</v>
      </c>
      <c r="D99" t="s">
        <v>84</v>
      </c>
      <c r="E99">
        <v>42</v>
      </c>
      <c r="F99" t="s">
        <v>126</v>
      </c>
      <c r="G99" t="s">
        <v>126</v>
      </c>
      <c r="H99" t="s">
        <v>27</v>
      </c>
      <c r="I99">
        <v>-309</v>
      </c>
      <c r="J99">
        <v>393</v>
      </c>
      <c r="K99">
        <v>5043</v>
      </c>
      <c r="L99">
        <v>-473</v>
      </c>
      <c r="M99">
        <v>326</v>
      </c>
      <c r="N99">
        <v>4885</v>
      </c>
      <c r="O99">
        <v>-561</v>
      </c>
      <c r="P99">
        <v>0</v>
      </c>
      <c r="Q99">
        <v>4774</v>
      </c>
      <c r="R99">
        <f t="shared" si="1"/>
        <v>592.82423486141806</v>
      </c>
      <c r="S99" t="s">
        <v>28</v>
      </c>
      <c r="T99" t="s">
        <v>28</v>
      </c>
      <c r="U99" t="s">
        <v>28</v>
      </c>
      <c r="V99" t="s">
        <v>28</v>
      </c>
    </row>
    <row r="100" spans="1:22">
      <c r="A100" t="s">
        <v>23</v>
      </c>
      <c r="B100" t="s">
        <v>24</v>
      </c>
      <c r="D100" t="s">
        <v>84</v>
      </c>
      <c r="E100">
        <v>43</v>
      </c>
      <c r="F100" t="s">
        <v>127</v>
      </c>
      <c r="G100" t="s">
        <v>127</v>
      </c>
      <c r="H100" t="s">
        <v>27</v>
      </c>
      <c r="I100">
        <v>-302</v>
      </c>
      <c r="J100">
        <v>396</v>
      </c>
      <c r="K100">
        <v>5008</v>
      </c>
      <c r="L100">
        <v>-440</v>
      </c>
      <c r="M100">
        <v>328</v>
      </c>
      <c r="N100">
        <v>4855</v>
      </c>
      <c r="O100">
        <v>-522</v>
      </c>
      <c r="P100">
        <v>0</v>
      </c>
      <c r="Q100">
        <v>4738</v>
      </c>
      <c r="R100">
        <f t="shared" si="1"/>
        <v>574.73903221658907</v>
      </c>
      <c r="S100" t="s">
        <v>28</v>
      </c>
      <c r="T100" t="s">
        <v>28</v>
      </c>
      <c r="U100" t="s">
        <v>28</v>
      </c>
      <c r="V100" t="s">
        <v>28</v>
      </c>
    </row>
    <row r="101" spans="1:22">
      <c r="A101" t="s">
        <v>23</v>
      </c>
      <c r="B101" t="s">
        <v>24</v>
      </c>
      <c r="D101" t="s">
        <v>84</v>
      </c>
      <c r="E101">
        <v>44</v>
      </c>
      <c r="F101" t="s">
        <v>128</v>
      </c>
      <c r="G101" t="s">
        <v>128</v>
      </c>
      <c r="H101" t="s">
        <v>27</v>
      </c>
      <c r="I101">
        <v>-299</v>
      </c>
      <c r="J101">
        <v>404</v>
      </c>
      <c r="K101">
        <v>4958</v>
      </c>
      <c r="L101">
        <v>-415</v>
      </c>
      <c r="M101">
        <v>329</v>
      </c>
      <c r="N101">
        <v>4832</v>
      </c>
      <c r="O101">
        <v>-493</v>
      </c>
      <c r="P101">
        <v>0</v>
      </c>
      <c r="Q101">
        <v>4711</v>
      </c>
      <c r="R101">
        <f t="shared" si="1"/>
        <v>546.08627657363695</v>
      </c>
      <c r="S101" t="s">
        <v>28</v>
      </c>
      <c r="T101" t="s">
        <v>28</v>
      </c>
      <c r="U101" t="s">
        <v>28</v>
      </c>
      <c r="V101" t="s">
        <v>28</v>
      </c>
    </row>
    <row r="102" spans="1:22">
      <c r="A102" t="s">
        <v>23</v>
      </c>
      <c r="B102" t="s">
        <v>24</v>
      </c>
      <c r="D102" t="s">
        <v>84</v>
      </c>
      <c r="E102">
        <v>45</v>
      </c>
      <c r="F102" t="s">
        <v>129</v>
      </c>
      <c r="G102" t="s">
        <v>129</v>
      </c>
      <c r="H102" t="s">
        <v>27</v>
      </c>
      <c r="I102">
        <v>-292</v>
      </c>
      <c r="J102">
        <v>389</v>
      </c>
      <c r="K102">
        <v>4903</v>
      </c>
      <c r="L102">
        <v>-381</v>
      </c>
      <c r="M102">
        <v>328</v>
      </c>
      <c r="N102">
        <v>4801</v>
      </c>
      <c r="O102">
        <v>-449</v>
      </c>
      <c r="P102">
        <v>0</v>
      </c>
      <c r="Q102">
        <v>4671</v>
      </c>
      <c r="R102">
        <f t="shared" si="1"/>
        <v>507.79497163647409</v>
      </c>
      <c r="S102" t="s">
        <v>28</v>
      </c>
      <c r="T102" t="s">
        <v>28</v>
      </c>
      <c r="U102" t="s">
        <v>28</v>
      </c>
      <c r="V102" t="s">
        <v>28</v>
      </c>
    </row>
    <row r="103" spans="1:22">
      <c r="A103" t="s">
        <v>23</v>
      </c>
      <c r="B103" t="s">
        <v>24</v>
      </c>
      <c r="D103" t="s">
        <v>84</v>
      </c>
      <c r="E103">
        <v>46</v>
      </c>
      <c r="F103" t="s">
        <v>130</v>
      </c>
      <c r="G103" t="s">
        <v>130</v>
      </c>
      <c r="H103" t="s">
        <v>27</v>
      </c>
      <c r="I103">
        <v>-285</v>
      </c>
      <c r="J103">
        <v>355</v>
      </c>
      <c r="K103">
        <v>4854</v>
      </c>
      <c r="L103">
        <v>-352</v>
      </c>
      <c r="M103">
        <v>327</v>
      </c>
      <c r="N103">
        <v>4774</v>
      </c>
      <c r="O103">
        <v>-414</v>
      </c>
      <c r="P103">
        <v>0</v>
      </c>
      <c r="Q103">
        <v>4641</v>
      </c>
      <c r="R103">
        <f t="shared" si="1"/>
        <v>466.45761809830765</v>
      </c>
      <c r="S103" t="s">
        <v>28</v>
      </c>
      <c r="T103" t="s">
        <v>28</v>
      </c>
      <c r="U103" t="s">
        <v>28</v>
      </c>
      <c r="V103" t="s">
        <v>28</v>
      </c>
    </row>
    <row r="104" spans="1:22">
      <c r="A104" t="s">
        <v>23</v>
      </c>
      <c r="B104" t="s">
        <v>24</v>
      </c>
      <c r="D104" t="s">
        <v>84</v>
      </c>
      <c r="E104">
        <v>47</v>
      </c>
      <c r="F104" t="s">
        <v>131</v>
      </c>
      <c r="G104" t="s">
        <v>131</v>
      </c>
      <c r="H104" t="s">
        <v>27</v>
      </c>
      <c r="I104">
        <v>-279</v>
      </c>
      <c r="J104">
        <v>345</v>
      </c>
      <c r="K104">
        <v>4797</v>
      </c>
      <c r="L104">
        <v>-327</v>
      </c>
      <c r="M104">
        <v>325</v>
      </c>
      <c r="N104">
        <v>4752</v>
      </c>
      <c r="O104">
        <v>-382</v>
      </c>
      <c r="P104">
        <v>0</v>
      </c>
      <c r="Q104">
        <v>4613</v>
      </c>
      <c r="R104">
        <f t="shared" si="1"/>
        <v>426.49807035985816</v>
      </c>
      <c r="S104" t="s">
        <v>28</v>
      </c>
      <c r="T104" t="s">
        <v>28</v>
      </c>
      <c r="U104" t="s">
        <v>28</v>
      </c>
      <c r="V104" t="s">
        <v>28</v>
      </c>
    </row>
    <row r="105" spans="1:22">
      <c r="A105" t="s">
        <v>23</v>
      </c>
      <c r="B105" t="s">
        <v>24</v>
      </c>
      <c r="D105" t="s">
        <v>84</v>
      </c>
      <c r="E105">
        <v>48</v>
      </c>
      <c r="F105" t="s">
        <v>132</v>
      </c>
      <c r="G105" t="s">
        <v>132</v>
      </c>
      <c r="H105" t="s">
        <v>27</v>
      </c>
      <c r="I105">
        <v>-258</v>
      </c>
      <c r="J105">
        <v>335</v>
      </c>
      <c r="K105">
        <v>4739</v>
      </c>
      <c r="L105">
        <v>-304</v>
      </c>
      <c r="M105">
        <v>322</v>
      </c>
      <c r="N105">
        <v>4731</v>
      </c>
      <c r="O105">
        <v>-354</v>
      </c>
      <c r="P105">
        <v>0</v>
      </c>
      <c r="Q105">
        <v>4590</v>
      </c>
      <c r="R105">
        <f t="shared" si="1"/>
        <v>403.52281682270376</v>
      </c>
      <c r="S105" t="s">
        <v>28</v>
      </c>
      <c r="T105" t="s">
        <v>28</v>
      </c>
      <c r="U105" t="s">
        <v>28</v>
      </c>
      <c r="V105" t="s">
        <v>28</v>
      </c>
    </row>
    <row r="106" spans="1:22">
      <c r="A106" t="s">
        <v>23</v>
      </c>
      <c r="B106" t="s">
        <v>24</v>
      </c>
      <c r="D106" t="s">
        <v>84</v>
      </c>
      <c r="E106">
        <v>49</v>
      </c>
      <c r="F106" t="s">
        <v>133</v>
      </c>
      <c r="G106" t="s">
        <v>133</v>
      </c>
      <c r="H106" t="s">
        <v>27</v>
      </c>
      <c r="I106">
        <v>-215</v>
      </c>
      <c r="J106">
        <v>324</v>
      </c>
      <c r="K106">
        <v>4698</v>
      </c>
      <c r="L106">
        <v>-269</v>
      </c>
      <c r="M106">
        <v>319</v>
      </c>
      <c r="N106">
        <v>4701</v>
      </c>
      <c r="O106">
        <v>-314</v>
      </c>
      <c r="P106">
        <v>0</v>
      </c>
      <c r="Q106">
        <v>4555</v>
      </c>
      <c r="R106">
        <f t="shared" si="1"/>
        <v>408.01151341768116</v>
      </c>
      <c r="S106" t="s">
        <v>28</v>
      </c>
      <c r="T106" t="s">
        <v>28</v>
      </c>
      <c r="U106" t="s">
        <v>28</v>
      </c>
      <c r="V106" t="s">
        <v>28</v>
      </c>
    </row>
    <row r="107" spans="1:22">
      <c r="A107" t="s">
        <v>23</v>
      </c>
      <c r="B107" t="s">
        <v>24</v>
      </c>
      <c r="D107" t="s">
        <v>84</v>
      </c>
      <c r="E107">
        <v>50</v>
      </c>
      <c r="F107" t="s">
        <v>134</v>
      </c>
      <c r="G107" t="s">
        <v>134</v>
      </c>
      <c r="H107" t="s">
        <v>27</v>
      </c>
      <c r="I107">
        <v>-173</v>
      </c>
      <c r="J107">
        <v>316</v>
      </c>
      <c r="K107">
        <v>4661</v>
      </c>
      <c r="L107">
        <v>-223</v>
      </c>
      <c r="M107">
        <v>313</v>
      </c>
      <c r="N107">
        <v>4661</v>
      </c>
      <c r="O107">
        <v>-258</v>
      </c>
      <c r="P107">
        <v>38</v>
      </c>
      <c r="Q107">
        <v>4489</v>
      </c>
      <c r="R107">
        <f t="shared" si="1"/>
        <v>376.33216043252622</v>
      </c>
      <c r="S107" t="s">
        <v>28</v>
      </c>
      <c r="T107" t="s">
        <v>28</v>
      </c>
      <c r="U107" t="s">
        <v>28</v>
      </c>
      <c r="V107" t="s">
        <v>28</v>
      </c>
    </row>
    <row r="108" spans="1:22">
      <c r="A108" t="s">
        <v>23</v>
      </c>
      <c r="B108" t="s">
        <v>24</v>
      </c>
      <c r="D108" t="s">
        <v>84</v>
      </c>
      <c r="E108">
        <v>51</v>
      </c>
      <c r="F108" t="s">
        <v>135</v>
      </c>
      <c r="G108" t="s">
        <v>135</v>
      </c>
      <c r="H108" t="s">
        <v>27</v>
      </c>
      <c r="I108">
        <v>-135</v>
      </c>
      <c r="J108">
        <v>293</v>
      </c>
      <c r="K108">
        <v>4630</v>
      </c>
      <c r="L108">
        <v>-180</v>
      </c>
      <c r="M108">
        <v>303</v>
      </c>
      <c r="N108">
        <v>4619</v>
      </c>
      <c r="O108">
        <v>-214</v>
      </c>
      <c r="P108">
        <v>38</v>
      </c>
      <c r="Q108">
        <v>4435</v>
      </c>
      <c r="R108">
        <f t="shared" si="1"/>
        <v>371.79451017796958</v>
      </c>
      <c r="S108" t="s">
        <v>28</v>
      </c>
      <c r="T108" t="s">
        <v>28</v>
      </c>
      <c r="U108" t="s">
        <v>28</v>
      </c>
      <c r="V108" t="s">
        <v>28</v>
      </c>
    </row>
    <row r="109" spans="1:22">
      <c r="A109" t="s">
        <v>23</v>
      </c>
      <c r="B109" t="s">
        <v>24</v>
      </c>
      <c r="D109" t="s">
        <v>84</v>
      </c>
      <c r="E109">
        <v>52</v>
      </c>
      <c r="F109" t="s">
        <v>136</v>
      </c>
      <c r="G109" t="s">
        <v>136</v>
      </c>
      <c r="H109" t="s">
        <v>27</v>
      </c>
      <c r="I109">
        <v>-119</v>
      </c>
      <c r="J109">
        <v>294</v>
      </c>
      <c r="K109">
        <v>4608</v>
      </c>
      <c r="L109">
        <v>-145</v>
      </c>
      <c r="M109">
        <v>266</v>
      </c>
      <c r="N109">
        <v>4545</v>
      </c>
      <c r="O109">
        <v>-189</v>
      </c>
      <c r="P109">
        <v>38</v>
      </c>
      <c r="Q109">
        <v>4405</v>
      </c>
      <c r="R109">
        <f t="shared" si="1"/>
        <v>344.82746536047182</v>
      </c>
      <c r="S109" t="s">
        <v>28</v>
      </c>
      <c r="T109" t="s">
        <v>28</v>
      </c>
      <c r="U109" t="s">
        <v>28</v>
      </c>
      <c r="V109" t="s">
        <v>28</v>
      </c>
    </row>
    <row r="110" spans="1:22">
      <c r="A110" t="s">
        <v>23</v>
      </c>
      <c r="B110" t="s">
        <v>24</v>
      </c>
      <c r="D110" t="s">
        <v>84</v>
      </c>
      <c r="E110">
        <v>53</v>
      </c>
      <c r="F110" t="s">
        <v>137</v>
      </c>
      <c r="G110" t="s">
        <v>137</v>
      </c>
      <c r="H110" t="s">
        <v>27</v>
      </c>
      <c r="I110">
        <v>-92</v>
      </c>
      <c r="J110">
        <v>297</v>
      </c>
      <c r="K110">
        <v>4583</v>
      </c>
      <c r="L110">
        <v>-126</v>
      </c>
      <c r="M110">
        <v>274</v>
      </c>
      <c r="N110">
        <v>4544</v>
      </c>
      <c r="O110">
        <v>-158</v>
      </c>
      <c r="P110">
        <v>38</v>
      </c>
      <c r="Q110">
        <v>4368</v>
      </c>
      <c r="R110">
        <f t="shared" si="1"/>
        <v>352.75665496964183</v>
      </c>
      <c r="S110" t="s">
        <v>28</v>
      </c>
      <c r="T110" t="s">
        <v>28</v>
      </c>
      <c r="U110" t="s">
        <v>28</v>
      </c>
      <c r="V110" t="s">
        <v>28</v>
      </c>
    </row>
    <row r="111" spans="1:22">
      <c r="A111" t="s">
        <v>23</v>
      </c>
      <c r="B111" t="s">
        <v>24</v>
      </c>
      <c r="D111" t="s">
        <v>84</v>
      </c>
      <c r="E111">
        <v>54</v>
      </c>
      <c r="F111" t="s">
        <v>138</v>
      </c>
      <c r="G111" t="s">
        <v>138</v>
      </c>
      <c r="H111" t="s">
        <v>27</v>
      </c>
      <c r="I111">
        <v>-78</v>
      </c>
      <c r="J111">
        <v>293</v>
      </c>
      <c r="K111">
        <v>4571</v>
      </c>
      <c r="L111">
        <v>-96</v>
      </c>
      <c r="M111">
        <v>285</v>
      </c>
      <c r="N111">
        <v>4542</v>
      </c>
      <c r="O111">
        <v>-122</v>
      </c>
      <c r="P111">
        <v>38</v>
      </c>
      <c r="Q111">
        <v>4323</v>
      </c>
      <c r="R111">
        <f t="shared" si="1"/>
        <v>366.18547018341235</v>
      </c>
      <c r="S111" t="s">
        <v>28</v>
      </c>
      <c r="T111" t="s">
        <v>28</v>
      </c>
      <c r="U111" t="s">
        <v>28</v>
      </c>
      <c r="V111" t="s">
        <v>28</v>
      </c>
    </row>
    <row r="112" spans="1:22">
      <c r="A112" t="s">
        <v>23</v>
      </c>
      <c r="B112" t="s">
        <v>24</v>
      </c>
      <c r="D112" t="s">
        <v>84</v>
      </c>
      <c r="E112">
        <v>55</v>
      </c>
      <c r="F112" t="s">
        <v>139</v>
      </c>
      <c r="G112" t="s">
        <v>139</v>
      </c>
      <c r="H112" t="s">
        <v>27</v>
      </c>
      <c r="I112">
        <v>-57</v>
      </c>
      <c r="J112">
        <v>298</v>
      </c>
      <c r="K112">
        <v>4556</v>
      </c>
      <c r="L112">
        <v>-82</v>
      </c>
      <c r="M112">
        <v>280</v>
      </c>
      <c r="N112">
        <v>4532</v>
      </c>
      <c r="O112">
        <v>-104</v>
      </c>
      <c r="P112">
        <v>38</v>
      </c>
      <c r="Q112">
        <v>4301</v>
      </c>
      <c r="R112">
        <f t="shared" si="1"/>
        <v>374.32576277035304</v>
      </c>
      <c r="S112" t="s">
        <v>28</v>
      </c>
      <c r="T112" t="s">
        <v>28</v>
      </c>
      <c r="U112" t="s">
        <v>28</v>
      </c>
      <c r="V112" t="s">
        <v>28</v>
      </c>
    </row>
    <row r="113" spans="1:22">
      <c r="A113" t="s">
        <v>23</v>
      </c>
      <c r="B113" t="s">
        <v>24</v>
      </c>
      <c r="D113" t="s">
        <v>84</v>
      </c>
      <c r="E113">
        <v>56</v>
      </c>
      <c r="F113" t="s">
        <v>140</v>
      </c>
      <c r="G113" t="s">
        <v>140</v>
      </c>
      <c r="H113" t="s">
        <v>27</v>
      </c>
      <c r="I113">
        <v>-34</v>
      </c>
      <c r="J113">
        <v>297</v>
      </c>
      <c r="K113">
        <v>4540</v>
      </c>
      <c r="L113">
        <v>-58</v>
      </c>
      <c r="M113">
        <v>294</v>
      </c>
      <c r="N113">
        <v>4540</v>
      </c>
      <c r="O113">
        <v>-68</v>
      </c>
      <c r="P113">
        <v>38</v>
      </c>
      <c r="Q113">
        <v>4259</v>
      </c>
      <c r="R113">
        <f t="shared" si="1"/>
        <v>404.44589542344374</v>
      </c>
      <c r="S113" t="s">
        <v>28</v>
      </c>
      <c r="T113" t="s">
        <v>28</v>
      </c>
      <c r="U113" t="s">
        <v>28</v>
      </c>
      <c r="V113" t="s">
        <v>28</v>
      </c>
    </row>
    <row r="114" spans="1:22">
      <c r="A114" t="s">
        <v>23</v>
      </c>
      <c r="B114" t="s">
        <v>141</v>
      </c>
      <c r="D114" t="s">
        <v>25</v>
      </c>
      <c r="E114">
        <v>1</v>
      </c>
      <c r="F114" t="s">
        <v>142</v>
      </c>
      <c r="G114" t="s">
        <v>142</v>
      </c>
      <c r="H114" t="s">
        <v>27</v>
      </c>
      <c r="I114">
        <v>8.67</v>
      </c>
      <c r="J114">
        <v>-473.99</v>
      </c>
      <c r="K114">
        <v>5439.85</v>
      </c>
      <c r="L114">
        <v>40</v>
      </c>
      <c r="M114">
        <v>-262</v>
      </c>
      <c r="N114">
        <v>5782</v>
      </c>
      <c r="O114">
        <v>48</v>
      </c>
      <c r="P114">
        <v>0</v>
      </c>
      <c r="Q114">
        <v>5867</v>
      </c>
      <c r="R114">
        <f t="shared" si="1"/>
        <v>679.27709407766315</v>
      </c>
      <c r="S114" t="s">
        <v>28</v>
      </c>
      <c r="T114" t="s">
        <v>28</v>
      </c>
      <c r="U114" t="s">
        <v>28</v>
      </c>
      <c r="V114" t="s">
        <v>28</v>
      </c>
    </row>
    <row r="115" spans="1:22">
      <c r="A115" t="s">
        <v>23</v>
      </c>
      <c r="B115" t="s">
        <v>141</v>
      </c>
      <c r="D115" t="s">
        <v>25</v>
      </c>
      <c r="E115">
        <v>2</v>
      </c>
      <c r="F115" t="s">
        <v>143</v>
      </c>
      <c r="G115" t="s">
        <v>143</v>
      </c>
      <c r="H115" t="s">
        <v>27</v>
      </c>
      <c r="I115">
        <v>23</v>
      </c>
      <c r="J115">
        <v>-472</v>
      </c>
      <c r="K115">
        <v>5448</v>
      </c>
      <c r="L115">
        <v>70</v>
      </c>
      <c r="M115">
        <v>-267</v>
      </c>
      <c r="N115">
        <v>5800</v>
      </c>
      <c r="O115">
        <v>82</v>
      </c>
      <c r="P115">
        <v>0</v>
      </c>
      <c r="Q115">
        <v>5896</v>
      </c>
      <c r="R115">
        <f t="shared" si="1"/>
        <v>694.0340146337029</v>
      </c>
      <c r="S115" t="s">
        <v>28</v>
      </c>
      <c r="T115" t="s">
        <v>28</v>
      </c>
      <c r="U115" t="s">
        <v>28</v>
      </c>
      <c r="V115" t="s">
        <v>28</v>
      </c>
    </row>
    <row r="116" spans="1:22">
      <c r="A116" t="s">
        <v>23</v>
      </c>
      <c r="B116" t="s">
        <v>141</v>
      </c>
      <c r="D116" t="s">
        <v>25</v>
      </c>
      <c r="E116">
        <v>3</v>
      </c>
      <c r="F116" t="s">
        <v>144</v>
      </c>
      <c r="G116" t="s">
        <v>144</v>
      </c>
      <c r="H116" t="s">
        <v>27</v>
      </c>
      <c r="I116">
        <v>41</v>
      </c>
      <c r="J116">
        <v>-470</v>
      </c>
      <c r="K116">
        <v>5454</v>
      </c>
      <c r="L116">
        <v>127</v>
      </c>
      <c r="M116">
        <v>-273</v>
      </c>
      <c r="N116">
        <v>5836</v>
      </c>
      <c r="O116">
        <v>153</v>
      </c>
      <c r="P116">
        <v>0</v>
      </c>
      <c r="Q116">
        <v>5948</v>
      </c>
      <c r="R116">
        <f t="shared" si="1"/>
        <v>734.54979869291003</v>
      </c>
      <c r="S116" t="s">
        <v>28</v>
      </c>
      <c r="T116" t="s">
        <v>28</v>
      </c>
      <c r="U116" t="s">
        <v>28</v>
      </c>
      <c r="V116" t="s">
        <v>28</v>
      </c>
    </row>
    <row r="117" spans="1:22">
      <c r="A117" t="s">
        <v>23</v>
      </c>
      <c r="B117" t="s">
        <v>141</v>
      </c>
      <c r="D117" t="s">
        <v>25</v>
      </c>
      <c r="E117">
        <v>4</v>
      </c>
      <c r="F117" t="s">
        <v>145</v>
      </c>
      <c r="G117" t="s">
        <v>145</v>
      </c>
      <c r="H117" t="s">
        <v>27</v>
      </c>
      <c r="I117">
        <v>56</v>
      </c>
      <c r="J117">
        <v>-470</v>
      </c>
      <c r="K117">
        <v>5455</v>
      </c>
      <c r="L117">
        <v>173</v>
      </c>
      <c r="M117">
        <v>-276</v>
      </c>
      <c r="N117">
        <v>5864</v>
      </c>
      <c r="O117">
        <v>207</v>
      </c>
      <c r="P117">
        <v>0</v>
      </c>
      <c r="Q117">
        <v>5982</v>
      </c>
      <c r="R117">
        <f t="shared" si="1"/>
        <v>769.63928597580502</v>
      </c>
      <c r="S117" t="s">
        <v>28</v>
      </c>
      <c r="T117" t="s">
        <v>28</v>
      </c>
      <c r="U117" t="s">
        <v>28</v>
      </c>
      <c r="V117" t="s">
        <v>28</v>
      </c>
    </row>
    <row r="118" spans="1:22">
      <c r="A118" t="s">
        <v>23</v>
      </c>
      <c r="B118" t="s">
        <v>141</v>
      </c>
      <c r="D118" t="s">
        <v>25</v>
      </c>
      <c r="E118">
        <v>5</v>
      </c>
      <c r="F118" t="s">
        <v>146</v>
      </c>
      <c r="G118" t="s">
        <v>146</v>
      </c>
      <c r="H118" t="s">
        <v>27</v>
      </c>
      <c r="I118">
        <v>82</v>
      </c>
      <c r="J118">
        <v>-470</v>
      </c>
      <c r="K118">
        <v>5451</v>
      </c>
      <c r="L118">
        <v>243</v>
      </c>
      <c r="M118">
        <v>-274</v>
      </c>
      <c r="N118">
        <v>5906</v>
      </c>
      <c r="O118">
        <v>283</v>
      </c>
      <c r="P118">
        <v>0</v>
      </c>
      <c r="Q118">
        <v>6022</v>
      </c>
      <c r="R118">
        <f t="shared" si="1"/>
        <v>821.14409813632824</v>
      </c>
      <c r="S118" t="s">
        <v>28</v>
      </c>
      <c r="T118" t="s">
        <v>28</v>
      </c>
      <c r="U118" t="s">
        <v>28</v>
      </c>
      <c r="V118" t="s">
        <v>28</v>
      </c>
    </row>
    <row r="119" spans="1:22">
      <c r="A119" t="s">
        <v>23</v>
      </c>
      <c r="B119" t="s">
        <v>141</v>
      </c>
      <c r="D119" t="s">
        <v>25</v>
      </c>
      <c r="E119">
        <v>6</v>
      </c>
      <c r="F119" t="s">
        <v>147</v>
      </c>
      <c r="G119" t="s">
        <v>147</v>
      </c>
      <c r="H119" t="s">
        <v>27</v>
      </c>
      <c r="I119">
        <v>177</v>
      </c>
      <c r="J119">
        <v>-419</v>
      </c>
      <c r="K119">
        <v>5673</v>
      </c>
      <c r="L119">
        <v>287</v>
      </c>
      <c r="M119">
        <v>-269</v>
      </c>
      <c r="N119">
        <v>5933</v>
      </c>
      <c r="O119">
        <v>334</v>
      </c>
      <c r="P119">
        <v>0</v>
      </c>
      <c r="Q119">
        <v>6043</v>
      </c>
      <c r="R119">
        <f t="shared" si="1"/>
        <v>614.08503747124587</v>
      </c>
      <c r="S119" t="s">
        <v>28</v>
      </c>
      <c r="T119" t="s">
        <v>28</v>
      </c>
      <c r="U119" t="s">
        <v>28</v>
      </c>
      <c r="V119" t="s">
        <v>28</v>
      </c>
    </row>
    <row r="120" spans="1:22">
      <c r="A120" t="s">
        <v>23</v>
      </c>
      <c r="B120" t="s">
        <v>141</v>
      </c>
      <c r="D120" t="s">
        <v>25</v>
      </c>
      <c r="E120">
        <v>7</v>
      </c>
      <c r="F120" t="s">
        <v>148</v>
      </c>
      <c r="G120" t="s">
        <v>148</v>
      </c>
      <c r="H120" t="s">
        <v>27</v>
      </c>
      <c r="I120">
        <v>98</v>
      </c>
      <c r="J120">
        <v>-471</v>
      </c>
      <c r="K120">
        <v>5443</v>
      </c>
      <c r="L120">
        <v>342</v>
      </c>
      <c r="M120">
        <v>-253</v>
      </c>
      <c r="N120">
        <v>5967</v>
      </c>
      <c r="O120">
        <v>385</v>
      </c>
      <c r="P120">
        <v>0</v>
      </c>
      <c r="Q120">
        <v>6058</v>
      </c>
      <c r="R120">
        <f t="shared" si="1"/>
        <v>890.05172374097424</v>
      </c>
      <c r="S120" t="s">
        <v>28</v>
      </c>
      <c r="T120" t="s">
        <v>28</v>
      </c>
      <c r="U120" t="s">
        <v>28</v>
      </c>
      <c r="V120" t="s">
        <v>28</v>
      </c>
    </row>
    <row r="121" spans="1:22">
      <c r="A121" t="s">
        <v>23</v>
      </c>
      <c r="B121" t="s">
        <v>141</v>
      </c>
      <c r="D121" t="s">
        <v>25</v>
      </c>
      <c r="E121">
        <v>8</v>
      </c>
      <c r="F121" t="s">
        <v>149</v>
      </c>
      <c r="G121" t="s">
        <v>149</v>
      </c>
      <c r="H121" t="s">
        <v>27</v>
      </c>
      <c r="I121">
        <v>226</v>
      </c>
      <c r="J121">
        <v>-430</v>
      </c>
      <c r="K121">
        <v>5648</v>
      </c>
      <c r="L121">
        <v>418</v>
      </c>
      <c r="M121">
        <v>-251</v>
      </c>
      <c r="N121">
        <v>5984</v>
      </c>
      <c r="O121">
        <v>468</v>
      </c>
      <c r="P121">
        <v>0</v>
      </c>
      <c r="Q121">
        <v>6071</v>
      </c>
      <c r="R121">
        <f t="shared" si="1"/>
        <v>696.69591626200531</v>
      </c>
      <c r="S121" t="s">
        <v>28</v>
      </c>
      <c r="T121" t="s">
        <v>28</v>
      </c>
      <c r="U121" t="s">
        <v>28</v>
      </c>
      <c r="V121" t="s">
        <v>28</v>
      </c>
    </row>
    <row r="122" spans="1:22">
      <c r="A122" t="s">
        <v>23</v>
      </c>
      <c r="B122" t="s">
        <v>141</v>
      </c>
      <c r="D122" t="s">
        <v>25</v>
      </c>
      <c r="E122">
        <v>9</v>
      </c>
      <c r="F122" t="s">
        <v>150</v>
      </c>
      <c r="G122" t="s">
        <v>150</v>
      </c>
      <c r="H122" t="s">
        <v>27</v>
      </c>
      <c r="I122">
        <v>112</v>
      </c>
      <c r="J122">
        <v>-473</v>
      </c>
      <c r="K122">
        <v>5432</v>
      </c>
      <c r="L122">
        <v>471</v>
      </c>
      <c r="M122">
        <v>-265</v>
      </c>
      <c r="N122">
        <v>5971</v>
      </c>
      <c r="O122">
        <v>536</v>
      </c>
      <c r="P122">
        <v>0</v>
      </c>
      <c r="Q122">
        <v>6068</v>
      </c>
      <c r="R122">
        <f t="shared" si="1"/>
        <v>969.77974476591021</v>
      </c>
      <c r="S122" t="s">
        <v>28</v>
      </c>
      <c r="T122" t="s">
        <v>28</v>
      </c>
      <c r="U122" t="s">
        <v>28</v>
      </c>
      <c r="V122" t="s">
        <v>28</v>
      </c>
    </row>
    <row r="123" spans="1:22">
      <c r="A123" t="s">
        <v>23</v>
      </c>
      <c r="B123" t="s">
        <v>141</v>
      </c>
      <c r="D123" t="s">
        <v>25</v>
      </c>
      <c r="E123">
        <v>10</v>
      </c>
      <c r="F123" t="s">
        <v>151</v>
      </c>
      <c r="G123" t="s">
        <v>151</v>
      </c>
      <c r="H123" t="s">
        <v>27</v>
      </c>
      <c r="I123">
        <v>269</v>
      </c>
      <c r="J123">
        <v>-435</v>
      </c>
      <c r="K123">
        <v>5629</v>
      </c>
      <c r="L123">
        <v>522</v>
      </c>
      <c r="M123">
        <v>-266</v>
      </c>
      <c r="N123">
        <v>5958</v>
      </c>
      <c r="O123">
        <v>597</v>
      </c>
      <c r="P123">
        <v>0</v>
      </c>
      <c r="Q123">
        <v>6056</v>
      </c>
      <c r="R123">
        <f t="shared" si="1"/>
        <v>741.3513938000433</v>
      </c>
      <c r="S123" t="s">
        <v>28</v>
      </c>
      <c r="T123" t="s">
        <v>28</v>
      </c>
      <c r="U123" t="s">
        <v>28</v>
      </c>
      <c r="V123" t="s">
        <v>28</v>
      </c>
    </row>
    <row r="124" spans="1:22">
      <c r="A124" t="s">
        <v>23</v>
      </c>
      <c r="B124" t="s">
        <v>141</v>
      </c>
      <c r="D124" t="s">
        <v>25</v>
      </c>
      <c r="E124">
        <v>11</v>
      </c>
      <c r="F124" t="s">
        <v>152</v>
      </c>
      <c r="G124" t="s">
        <v>152</v>
      </c>
      <c r="H124" t="s">
        <v>27</v>
      </c>
      <c r="I124">
        <v>123</v>
      </c>
      <c r="J124">
        <v>-474</v>
      </c>
      <c r="K124">
        <v>5421</v>
      </c>
      <c r="L124">
        <v>565</v>
      </c>
      <c r="M124">
        <v>-262</v>
      </c>
      <c r="N124">
        <v>5948</v>
      </c>
      <c r="O124">
        <v>646</v>
      </c>
      <c r="P124">
        <v>0</v>
      </c>
      <c r="Q124">
        <v>6040</v>
      </c>
      <c r="R124">
        <f t="shared" si="1"/>
        <v>1009.0038145526211</v>
      </c>
      <c r="S124" t="s">
        <v>28</v>
      </c>
      <c r="T124" t="s">
        <v>28</v>
      </c>
      <c r="U124" t="s">
        <v>28</v>
      </c>
      <c r="V124" t="s">
        <v>28</v>
      </c>
    </row>
    <row r="125" spans="1:22">
      <c r="A125" t="s">
        <v>23</v>
      </c>
      <c r="B125" t="s">
        <v>141</v>
      </c>
      <c r="D125" t="s">
        <v>25</v>
      </c>
      <c r="E125">
        <v>12</v>
      </c>
      <c r="F125" t="s">
        <v>153</v>
      </c>
      <c r="G125" t="s">
        <v>153</v>
      </c>
      <c r="H125" t="s">
        <v>27</v>
      </c>
      <c r="I125">
        <v>143</v>
      </c>
      <c r="J125">
        <v>-470</v>
      </c>
      <c r="K125">
        <v>5437</v>
      </c>
      <c r="L125">
        <v>638</v>
      </c>
      <c r="M125">
        <v>-246</v>
      </c>
      <c r="N125">
        <v>5930</v>
      </c>
      <c r="O125">
        <v>718</v>
      </c>
      <c r="P125">
        <v>0</v>
      </c>
      <c r="Q125">
        <v>6007</v>
      </c>
      <c r="R125">
        <f t="shared" si="1"/>
        <v>1003.5533613111446</v>
      </c>
      <c r="S125" t="s">
        <v>28</v>
      </c>
      <c r="T125" t="s">
        <v>28</v>
      </c>
      <c r="U125" t="s">
        <v>28</v>
      </c>
      <c r="V125" t="s">
        <v>28</v>
      </c>
    </row>
    <row r="126" spans="1:22">
      <c r="A126" t="s">
        <v>23</v>
      </c>
      <c r="B126" t="s">
        <v>141</v>
      </c>
      <c r="D126" t="s">
        <v>25</v>
      </c>
      <c r="E126">
        <v>13</v>
      </c>
      <c r="F126" t="s">
        <v>154</v>
      </c>
      <c r="G126" t="s">
        <v>154</v>
      </c>
      <c r="H126" t="s">
        <v>27</v>
      </c>
      <c r="I126">
        <v>187</v>
      </c>
      <c r="J126">
        <v>-461</v>
      </c>
      <c r="K126">
        <v>5473</v>
      </c>
      <c r="L126">
        <v>712</v>
      </c>
      <c r="M126">
        <v>-232</v>
      </c>
      <c r="N126">
        <v>5898</v>
      </c>
      <c r="O126">
        <v>791</v>
      </c>
      <c r="P126">
        <v>0</v>
      </c>
      <c r="Q126">
        <v>5962</v>
      </c>
      <c r="R126">
        <f t="shared" si="1"/>
        <v>966.52598784032386</v>
      </c>
      <c r="S126" t="s">
        <v>28</v>
      </c>
      <c r="T126" t="s">
        <v>28</v>
      </c>
      <c r="U126" t="s">
        <v>28</v>
      </c>
      <c r="V126" t="s">
        <v>28</v>
      </c>
    </row>
    <row r="127" spans="1:22">
      <c r="A127" t="s">
        <v>23</v>
      </c>
      <c r="B127" t="s">
        <v>141</v>
      </c>
      <c r="D127" t="s">
        <v>25</v>
      </c>
      <c r="E127">
        <v>14</v>
      </c>
      <c r="F127" t="s">
        <v>155</v>
      </c>
      <c r="G127" t="s">
        <v>155</v>
      </c>
      <c r="H127" t="s">
        <v>27</v>
      </c>
      <c r="I127">
        <v>188</v>
      </c>
      <c r="J127">
        <v>-464</v>
      </c>
      <c r="K127">
        <v>5456</v>
      </c>
      <c r="L127">
        <v>739</v>
      </c>
      <c r="M127">
        <v>-243</v>
      </c>
      <c r="N127">
        <v>5860</v>
      </c>
      <c r="O127">
        <v>835</v>
      </c>
      <c r="P127">
        <v>0</v>
      </c>
      <c r="Q127">
        <v>5929</v>
      </c>
      <c r="R127">
        <f t="shared" si="1"/>
        <v>988.3265412975245</v>
      </c>
      <c r="S127" t="s">
        <v>28</v>
      </c>
      <c r="T127" t="s">
        <v>28</v>
      </c>
      <c r="U127" t="s">
        <v>28</v>
      </c>
      <c r="V127" t="s">
        <v>28</v>
      </c>
    </row>
    <row r="128" spans="1:22">
      <c r="A128" t="s">
        <v>23</v>
      </c>
      <c r="B128" t="s">
        <v>141</v>
      </c>
      <c r="D128" t="s">
        <v>25</v>
      </c>
      <c r="E128">
        <v>15</v>
      </c>
      <c r="F128" t="s">
        <v>156</v>
      </c>
      <c r="G128" t="s">
        <v>156</v>
      </c>
      <c r="H128" t="s">
        <v>27</v>
      </c>
      <c r="I128">
        <v>204</v>
      </c>
      <c r="J128">
        <v>-465</v>
      </c>
      <c r="K128">
        <v>5443</v>
      </c>
      <c r="L128">
        <v>764</v>
      </c>
      <c r="M128">
        <v>-249</v>
      </c>
      <c r="N128">
        <v>5825</v>
      </c>
      <c r="O128">
        <v>873</v>
      </c>
      <c r="P128">
        <v>0</v>
      </c>
      <c r="Q128">
        <v>5895</v>
      </c>
      <c r="R128">
        <f t="shared" si="1"/>
        <v>992.14459480026949</v>
      </c>
      <c r="S128" t="s">
        <v>28</v>
      </c>
      <c r="T128" t="s">
        <v>28</v>
      </c>
      <c r="U128" t="s">
        <v>28</v>
      </c>
      <c r="V128" t="s">
        <v>28</v>
      </c>
    </row>
    <row r="129" spans="1:22">
      <c r="A129" t="s">
        <v>23</v>
      </c>
      <c r="B129" t="s">
        <v>141</v>
      </c>
      <c r="D129" t="s">
        <v>25</v>
      </c>
      <c r="E129">
        <v>16</v>
      </c>
      <c r="F129" t="s">
        <v>157</v>
      </c>
      <c r="G129" t="s">
        <v>157</v>
      </c>
      <c r="H129" t="s">
        <v>27</v>
      </c>
      <c r="I129">
        <v>368</v>
      </c>
      <c r="J129">
        <v>-441</v>
      </c>
      <c r="K129">
        <v>5551</v>
      </c>
      <c r="L129">
        <v>785</v>
      </c>
      <c r="M129">
        <v>-252</v>
      </c>
      <c r="N129">
        <v>5794</v>
      </c>
      <c r="O129">
        <v>902</v>
      </c>
      <c r="P129">
        <v>0</v>
      </c>
      <c r="Q129">
        <v>5863</v>
      </c>
      <c r="R129">
        <f t="shared" si="1"/>
        <v>804.59934872265535</v>
      </c>
      <c r="S129" t="s">
        <v>28</v>
      </c>
      <c r="T129" t="s">
        <v>28</v>
      </c>
      <c r="U129" t="s">
        <v>28</v>
      </c>
      <c r="V129" t="s">
        <v>28</v>
      </c>
    </row>
    <row r="130" spans="1:22">
      <c r="A130" t="s">
        <v>23</v>
      </c>
      <c r="B130" t="s">
        <v>141</v>
      </c>
      <c r="D130" t="s">
        <v>25</v>
      </c>
      <c r="E130">
        <v>17</v>
      </c>
      <c r="F130" t="s">
        <v>158</v>
      </c>
      <c r="G130" t="s">
        <v>158</v>
      </c>
      <c r="H130" t="s">
        <v>27</v>
      </c>
      <c r="I130">
        <v>280</v>
      </c>
      <c r="J130">
        <v>-454</v>
      </c>
      <c r="K130">
        <v>5483</v>
      </c>
      <c r="L130">
        <v>807</v>
      </c>
      <c r="M130">
        <v>-253</v>
      </c>
      <c r="N130">
        <v>5762</v>
      </c>
      <c r="O130">
        <v>930</v>
      </c>
      <c r="P130">
        <v>0</v>
      </c>
      <c r="Q130">
        <v>5827</v>
      </c>
      <c r="R130">
        <f t="shared" si="1"/>
        <v>917.98878066404018</v>
      </c>
      <c r="S130" t="s">
        <v>28</v>
      </c>
      <c r="T130" t="s">
        <v>28</v>
      </c>
      <c r="U130" t="s">
        <v>28</v>
      </c>
      <c r="V130" t="s">
        <v>28</v>
      </c>
    </row>
    <row r="131" spans="1:22">
      <c r="A131" t="s">
        <v>23</v>
      </c>
      <c r="B131" t="s">
        <v>141</v>
      </c>
      <c r="D131" t="s">
        <v>25</v>
      </c>
      <c r="E131">
        <v>18</v>
      </c>
      <c r="F131" t="s">
        <v>159</v>
      </c>
      <c r="G131" t="s">
        <v>159</v>
      </c>
      <c r="H131" t="s">
        <v>27</v>
      </c>
      <c r="I131">
        <v>360</v>
      </c>
      <c r="J131">
        <v>-445</v>
      </c>
      <c r="K131">
        <v>5508</v>
      </c>
      <c r="L131">
        <v>838</v>
      </c>
      <c r="M131">
        <v>-251</v>
      </c>
      <c r="N131">
        <v>5717</v>
      </c>
      <c r="O131">
        <v>964</v>
      </c>
      <c r="P131">
        <v>0</v>
      </c>
      <c r="Q131">
        <v>5772</v>
      </c>
      <c r="R131">
        <f t="shared" ref="R131:R194" si="2">SQRT((I131-L131)^2 + (J131-M131)^2 + (K131-N131)^2) + SQRT((O131-L131)^2 + (P131-M131)^2 + (Q131-N131)^2)</f>
        <v>842.78295500518175</v>
      </c>
      <c r="S131" t="s">
        <v>28</v>
      </c>
      <c r="T131" t="s">
        <v>28</v>
      </c>
      <c r="U131" t="s">
        <v>28</v>
      </c>
      <c r="V131" t="s">
        <v>28</v>
      </c>
    </row>
    <row r="132" spans="1:22">
      <c r="A132" t="s">
        <v>23</v>
      </c>
      <c r="B132" t="s">
        <v>141</v>
      </c>
      <c r="D132" t="s">
        <v>25</v>
      </c>
      <c r="E132">
        <v>19</v>
      </c>
      <c r="F132" t="s">
        <v>160</v>
      </c>
      <c r="G132" t="s">
        <v>160</v>
      </c>
      <c r="H132" t="s">
        <v>27</v>
      </c>
      <c r="I132">
        <v>129</v>
      </c>
      <c r="J132">
        <v>-476</v>
      </c>
      <c r="K132">
        <v>5407</v>
      </c>
      <c r="L132">
        <v>865</v>
      </c>
      <c r="M132">
        <v>-245</v>
      </c>
      <c r="N132">
        <v>5678</v>
      </c>
      <c r="O132">
        <v>985</v>
      </c>
      <c r="P132">
        <v>0</v>
      </c>
      <c r="Q132">
        <v>5723</v>
      </c>
      <c r="R132">
        <f t="shared" si="2"/>
        <v>1094.1132011302855</v>
      </c>
      <c r="S132" t="s">
        <v>28</v>
      </c>
      <c r="T132" t="s">
        <v>28</v>
      </c>
      <c r="U132" t="s">
        <v>28</v>
      </c>
      <c r="V132" t="s">
        <v>28</v>
      </c>
    </row>
    <row r="133" spans="1:22">
      <c r="A133" t="s">
        <v>23</v>
      </c>
      <c r="B133" t="s">
        <v>141</v>
      </c>
      <c r="D133" t="s">
        <v>25</v>
      </c>
      <c r="E133">
        <v>20</v>
      </c>
      <c r="F133" t="s">
        <v>161</v>
      </c>
      <c r="G133" t="s">
        <v>161</v>
      </c>
      <c r="H133" t="s">
        <v>27</v>
      </c>
      <c r="I133">
        <v>481</v>
      </c>
      <c r="J133">
        <v>-430</v>
      </c>
      <c r="K133">
        <v>5517</v>
      </c>
      <c r="L133">
        <v>881</v>
      </c>
      <c r="M133">
        <v>-239</v>
      </c>
      <c r="N133">
        <v>5656</v>
      </c>
      <c r="O133">
        <v>994</v>
      </c>
      <c r="P133">
        <v>0</v>
      </c>
      <c r="Q133">
        <v>5695</v>
      </c>
      <c r="R133">
        <f t="shared" si="2"/>
        <v>731.77330538045703</v>
      </c>
      <c r="S133" t="s">
        <v>28</v>
      </c>
      <c r="T133" t="s">
        <v>28</v>
      </c>
      <c r="U133" t="s">
        <v>28</v>
      </c>
      <c r="V133" t="s">
        <v>28</v>
      </c>
    </row>
    <row r="134" spans="1:22">
      <c r="A134" t="s">
        <v>23</v>
      </c>
      <c r="B134" t="s">
        <v>141</v>
      </c>
      <c r="D134" t="s">
        <v>25</v>
      </c>
      <c r="E134">
        <v>21</v>
      </c>
      <c r="F134" t="s">
        <v>162</v>
      </c>
      <c r="G134" t="s">
        <v>162</v>
      </c>
      <c r="H134" t="s">
        <v>27</v>
      </c>
      <c r="I134">
        <v>224</v>
      </c>
      <c r="J134">
        <v>-468</v>
      </c>
      <c r="K134">
        <v>5408</v>
      </c>
      <c r="L134">
        <v>881</v>
      </c>
      <c r="M134">
        <v>-239</v>
      </c>
      <c r="N134">
        <v>5656</v>
      </c>
      <c r="O134">
        <v>994</v>
      </c>
      <c r="P134">
        <v>0</v>
      </c>
      <c r="Q134">
        <v>5695</v>
      </c>
      <c r="R134">
        <f t="shared" si="2"/>
        <v>1005.8717177736241</v>
      </c>
      <c r="S134" t="s">
        <v>28</v>
      </c>
      <c r="T134" t="s">
        <v>28</v>
      </c>
      <c r="U134" t="s">
        <v>28</v>
      </c>
      <c r="V134" t="s">
        <v>28</v>
      </c>
    </row>
    <row r="135" spans="1:22">
      <c r="A135" t="s">
        <v>23</v>
      </c>
      <c r="B135" t="s">
        <v>141</v>
      </c>
      <c r="D135" t="s">
        <v>25</v>
      </c>
      <c r="E135">
        <v>22</v>
      </c>
      <c r="F135" t="s">
        <v>163</v>
      </c>
      <c r="G135" t="s">
        <v>163</v>
      </c>
      <c r="H135" t="s">
        <v>27</v>
      </c>
      <c r="I135">
        <v>224</v>
      </c>
      <c r="J135">
        <v>-468</v>
      </c>
      <c r="K135">
        <v>5408</v>
      </c>
      <c r="L135">
        <v>885</v>
      </c>
      <c r="M135">
        <v>-241</v>
      </c>
      <c r="N135">
        <v>5623</v>
      </c>
      <c r="O135">
        <v>1003</v>
      </c>
      <c r="P135">
        <v>0</v>
      </c>
      <c r="Q135">
        <v>5660</v>
      </c>
      <c r="R135">
        <f t="shared" si="2"/>
        <v>1002.0910982970693</v>
      </c>
      <c r="S135" t="s">
        <v>28</v>
      </c>
      <c r="T135" t="s">
        <v>28</v>
      </c>
      <c r="U135" t="s">
        <v>28</v>
      </c>
      <c r="V135" t="s">
        <v>28</v>
      </c>
    </row>
    <row r="136" spans="1:22">
      <c r="A136" t="s">
        <v>23</v>
      </c>
      <c r="B136" t="s">
        <v>141</v>
      </c>
      <c r="D136" t="s">
        <v>25</v>
      </c>
      <c r="E136">
        <v>23</v>
      </c>
      <c r="F136" t="s">
        <v>164</v>
      </c>
      <c r="G136" t="s">
        <v>164</v>
      </c>
      <c r="H136" t="s">
        <v>27</v>
      </c>
      <c r="I136">
        <v>398</v>
      </c>
      <c r="J136">
        <v>-445</v>
      </c>
      <c r="K136">
        <v>5456</v>
      </c>
      <c r="L136">
        <v>884</v>
      </c>
      <c r="M136">
        <v>-246</v>
      </c>
      <c r="N136">
        <v>5590</v>
      </c>
      <c r="O136">
        <v>1009</v>
      </c>
      <c r="P136">
        <v>0</v>
      </c>
      <c r="Q136">
        <v>5625</v>
      </c>
      <c r="R136">
        <f t="shared" si="2"/>
        <v>820.13729521825258</v>
      </c>
      <c r="S136" t="s">
        <v>28</v>
      </c>
      <c r="T136" t="s">
        <v>28</v>
      </c>
      <c r="U136" t="s">
        <v>28</v>
      </c>
      <c r="V136" t="s">
        <v>28</v>
      </c>
    </row>
    <row r="137" spans="1:22">
      <c r="A137" t="s">
        <v>23</v>
      </c>
      <c r="B137" t="s">
        <v>141</v>
      </c>
      <c r="D137" t="s">
        <v>25</v>
      </c>
      <c r="E137">
        <v>24</v>
      </c>
      <c r="F137" t="s">
        <v>165</v>
      </c>
      <c r="G137" t="s">
        <v>165</v>
      </c>
      <c r="H137" t="s">
        <v>27</v>
      </c>
      <c r="I137">
        <v>394</v>
      </c>
      <c r="J137">
        <v>-446</v>
      </c>
      <c r="K137">
        <v>5438</v>
      </c>
      <c r="L137">
        <v>883</v>
      </c>
      <c r="M137">
        <v>-249</v>
      </c>
      <c r="N137">
        <v>5553</v>
      </c>
      <c r="O137">
        <v>1014</v>
      </c>
      <c r="P137">
        <v>0</v>
      </c>
      <c r="Q137">
        <v>5583</v>
      </c>
      <c r="R137">
        <f t="shared" si="2"/>
        <v>822.5400984428984</v>
      </c>
      <c r="S137" t="s">
        <v>28</v>
      </c>
      <c r="T137" t="s">
        <v>28</v>
      </c>
      <c r="U137" t="s">
        <v>28</v>
      </c>
      <c r="V137" t="s">
        <v>28</v>
      </c>
    </row>
    <row r="138" spans="1:22">
      <c r="A138" t="s">
        <v>23</v>
      </c>
      <c r="B138" t="s">
        <v>141</v>
      </c>
      <c r="D138" t="s">
        <v>25</v>
      </c>
      <c r="E138">
        <v>25</v>
      </c>
      <c r="F138" t="s">
        <v>166</v>
      </c>
      <c r="G138" t="s">
        <v>166</v>
      </c>
      <c r="H138" t="s">
        <v>27</v>
      </c>
      <c r="I138">
        <v>135</v>
      </c>
      <c r="J138">
        <v>-478</v>
      </c>
      <c r="K138">
        <v>5387</v>
      </c>
      <c r="L138">
        <v>882</v>
      </c>
      <c r="M138">
        <v>-250</v>
      </c>
      <c r="N138">
        <v>5499</v>
      </c>
      <c r="O138">
        <v>1017</v>
      </c>
      <c r="P138">
        <v>0</v>
      </c>
      <c r="Q138">
        <v>5519</v>
      </c>
      <c r="R138">
        <f t="shared" si="2"/>
        <v>1073.8346467243559</v>
      </c>
      <c r="S138" t="s">
        <v>28</v>
      </c>
      <c r="T138" t="s">
        <v>28</v>
      </c>
      <c r="U138" t="s">
        <v>28</v>
      </c>
      <c r="V138" t="s">
        <v>28</v>
      </c>
    </row>
    <row r="139" spans="1:22">
      <c r="A139" t="s">
        <v>23</v>
      </c>
      <c r="B139" t="s">
        <v>141</v>
      </c>
      <c r="D139" t="s">
        <v>25</v>
      </c>
      <c r="E139">
        <v>26</v>
      </c>
      <c r="F139" t="s">
        <v>167</v>
      </c>
      <c r="G139" t="s">
        <v>167</v>
      </c>
      <c r="H139" t="s">
        <v>27</v>
      </c>
      <c r="I139">
        <v>223</v>
      </c>
      <c r="J139">
        <v>-471</v>
      </c>
      <c r="K139">
        <v>5385</v>
      </c>
      <c r="L139">
        <v>881</v>
      </c>
      <c r="M139">
        <v>-250</v>
      </c>
      <c r="N139">
        <v>5462</v>
      </c>
      <c r="O139">
        <v>1016</v>
      </c>
      <c r="P139">
        <v>0</v>
      </c>
      <c r="Q139">
        <v>5478</v>
      </c>
      <c r="R139">
        <f t="shared" si="2"/>
        <v>982.95116082524623</v>
      </c>
      <c r="S139" t="s">
        <v>28</v>
      </c>
      <c r="T139" t="s">
        <v>28</v>
      </c>
      <c r="U139" t="s">
        <v>28</v>
      </c>
      <c r="V139" t="s">
        <v>28</v>
      </c>
    </row>
    <row r="140" spans="1:22">
      <c r="A140" t="s">
        <v>23</v>
      </c>
      <c r="B140" t="s">
        <v>141</v>
      </c>
      <c r="D140" t="s">
        <v>25</v>
      </c>
      <c r="E140">
        <v>27</v>
      </c>
      <c r="F140" t="s">
        <v>168</v>
      </c>
      <c r="G140" t="s">
        <v>168</v>
      </c>
      <c r="H140" t="s">
        <v>27</v>
      </c>
      <c r="I140">
        <v>411</v>
      </c>
      <c r="J140">
        <v>-442</v>
      </c>
      <c r="K140">
        <v>5392</v>
      </c>
      <c r="L140">
        <v>880</v>
      </c>
      <c r="M140">
        <v>-248</v>
      </c>
      <c r="N140">
        <v>5419</v>
      </c>
      <c r="O140">
        <v>1012</v>
      </c>
      <c r="P140">
        <v>0</v>
      </c>
      <c r="Q140">
        <v>5427</v>
      </c>
      <c r="R140">
        <f t="shared" si="2"/>
        <v>789.31296332663123</v>
      </c>
      <c r="S140" t="s">
        <v>28</v>
      </c>
      <c r="T140" t="s">
        <v>28</v>
      </c>
      <c r="U140" t="s">
        <v>28</v>
      </c>
      <c r="V140" t="s">
        <v>28</v>
      </c>
    </row>
    <row r="141" spans="1:22">
      <c r="A141" t="s">
        <v>23</v>
      </c>
      <c r="B141" t="s">
        <v>141</v>
      </c>
      <c r="D141" t="s">
        <v>25</v>
      </c>
      <c r="E141">
        <v>28</v>
      </c>
      <c r="F141" t="s">
        <v>169</v>
      </c>
      <c r="G141" t="s">
        <v>169</v>
      </c>
      <c r="H141" t="s">
        <v>27</v>
      </c>
      <c r="I141">
        <v>226</v>
      </c>
      <c r="J141">
        <v>-472</v>
      </c>
      <c r="K141">
        <v>5372</v>
      </c>
      <c r="L141">
        <v>879</v>
      </c>
      <c r="M141">
        <v>-246</v>
      </c>
      <c r="N141">
        <v>5382</v>
      </c>
      <c r="O141">
        <v>1006</v>
      </c>
      <c r="P141">
        <v>0</v>
      </c>
      <c r="Q141">
        <v>5384</v>
      </c>
      <c r="R141">
        <f t="shared" si="2"/>
        <v>967.93080716701672</v>
      </c>
      <c r="S141" t="s">
        <v>28</v>
      </c>
      <c r="T141" t="s">
        <v>28</v>
      </c>
      <c r="U141" t="s">
        <v>28</v>
      </c>
      <c r="V141" t="s">
        <v>28</v>
      </c>
    </row>
    <row r="142" spans="1:22">
      <c r="A142" t="s">
        <v>23</v>
      </c>
      <c r="B142" t="s">
        <v>141</v>
      </c>
      <c r="D142" t="s">
        <v>25</v>
      </c>
      <c r="E142">
        <v>29</v>
      </c>
      <c r="F142" t="s">
        <v>170</v>
      </c>
      <c r="G142" t="s">
        <v>170</v>
      </c>
      <c r="H142" t="s">
        <v>27</v>
      </c>
      <c r="I142">
        <v>428</v>
      </c>
      <c r="J142">
        <v>-436</v>
      </c>
      <c r="K142">
        <v>5353</v>
      </c>
      <c r="L142">
        <v>871</v>
      </c>
      <c r="M142">
        <v>-241</v>
      </c>
      <c r="N142">
        <v>5337</v>
      </c>
      <c r="O142">
        <v>990</v>
      </c>
      <c r="P142">
        <v>0</v>
      </c>
      <c r="Q142">
        <v>5333</v>
      </c>
      <c r="R142">
        <f t="shared" si="2"/>
        <v>753.09145713824296</v>
      </c>
      <c r="S142" t="s">
        <v>28</v>
      </c>
      <c r="T142" t="s">
        <v>28</v>
      </c>
      <c r="U142" t="s">
        <v>28</v>
      </c>
      <c r="V142" t="s">
        <v>28</v>
      </c>
    </row>
    <row r="143" spans="1:22">
      <c r="A143" t="s">
        <v>23</v>
      </c>
      <c r="B143" t="s">
        <v>141</v>
      </c>
      <c r="D143" t="s">
        <v>25</v>
      </c>
      <c r="E143">
        <v>30</v>
      </c>
      <c r="F143" t="s">
        <v>171</v>
      </c>
      <c r="G143" t="s">
        <v>171</v>
      </c>
      <c r="H143" t="s">
        <v>27</v>
      </c>
      <c r="I143">
        <v>135</v>
      </c>
      <c r="J143">
        <v>-481</v>
      </c>
      <c r="K143">
        <v>5371</v>
      </c>
      <c r="L143">
        <v>826</v>
      </c>
      <c r="M143">
        <v>-248</v>
      </c>
      <c r="N143">
        <v>5278</v>
      </c>
      <c r="O143">
        <v>953</v>
      </c>
      <c r="P143">
        <v>0</v>
      </c>
      <c r="Q143">
        <v>5261</v>
      </c>
      <c r="R143">
        <f t="shared" si="2"/>
        <v>1014.2770844899426</v>
      </c>
      <c r="S143" t="s">
        <v>28</v>
      </c>
      <c r="T143" t="s">
        <v>28</v>
      </c>
      <c r="U143" t="s">
        <v>28</v>
      </c>
      <c r="V143" t="s">
        <v>28</v>
      </c>
    </row>
    <row r="144" spans="1:22">
      <c r="A144" t="s">
        <v>23</v>
      </c>
      <c r="B144" t="s">
        <v>141</v>
      </c>
      <c r="D144" t="s">
        <v>25</v>
      </c>
      <c r="E144">
        <v>31</v>
      </c>
      <c r="F144" t="s">
        <v>172</v>
      </c>
      <c r="G144" t="s">
        <v>172</v>
      </c>
      <c r="H144" t="s">
        <v>27</v>
      </c>
      <c r="I144">
        <v>273</v>
      </c>
      <c r="J144">
        <v>-468</v>
      </c>
      <c r="K144">
        <v>5335</v>
      </c>
      <c r="L144">
        <v>804</v>
      </c>
      <c r="M144">
        <v>-252</v>
      </c>
      <c r="N144">
        <v>5250</v>
      </c>
      <c r="O144">
        <v>935</v>
      </c>
      <c r="P144">
        <v>0</v>
      </c>
      <c r="Q144">
        <v>5229</v>
      </c>
      <c r="R144">
        <f t="shared" si="2"/>
        <v>864.30991742183005</v>
      </c>
      <c r="S144" t="s">
        <v>28</v>
      </c>
      <c r="T144" t="s">
        <v>28</v>
      </c>
      <c r="U144" t="s">
        <v>28</v>
      </c>
      <c r="V144" t="s">
        <v>28</v>
      </c>
    </row>
    <row r="145" spans="1:22">
      <c r="A145" t="s">
        <v>23</v>
      </c>
      <c r="B145" t="s">
        <v>141</v>
      </c>
      <c r="D145" t="s">
        <v>25</v>
      </c>
      <c r="E145">
        <v>32</v>
      </c>
      <c r="F145" t="s">
        <v>173</v>
      </c>
      <c r="G145" t="s">
        <v>173</v>
      </c>
      <c r="H145" t="s">
        <v>27</v>
      </c>
      <c r="I145">
        <v>364</v>
      </c>
      <c r="J145">
        <v>-453</v>
      </c>
      <c r="K145">
        <v>5308</v>
      </c>
      <c r="L145">
        <v>775</v>
      </c>
      <c r="M145">
        <v>-260</v>
      </c>
      <c r="N145">
        <v>5214</v>
      </c>
      <c r="O145">
        <v>908</v>
      </c>
      <c r="P145">
        <v>0</v>
      </c>
      <c r="Q145">
        <v>5184</v>
      </c>
      <c r="R145">
        <f t="shared" si="2"/>
        <v>757.26702614209125</v>
      </c>
      <c r="S145" t="s">
        <v>28</v>
      </c>
      <c r="T145" t="s">
        <v>28</v>
      </c>
      <c r="U145" t="s">
        <v>28</v>
      </c>
      <c r="V145" t="s">
        <v>28</v>
      </c>
    </row>
    <row r="146" spans="1:22">
      <c r="A146" t="s">
        <v>23</v>
      </c>
      <c r="B146" t="s">
        <v>141</v>
      </c>
      <c r="D146" t="s">
        <v>25</v>
      </c>
      <c r="E146">
        <v>33</v>
      </c>
      <c r="F146" t="s">
        <v>174</v>
      </c>
      <c r="G146" t="s">
        <v>174</v>
      </c>
      <c r="H146" t="s">
        <v>27</v>
      </c>
      <c r="I146">
        <v>230</v>
      </c>
      <c r="J146">
        <v>-476</v>
      </c>
      <c r="K146">
        <v>5327</v>
      </c>
      <c r="L146">
        <v>749</v>
      </c>
      <c r="M146">
        <v>-267</v>
      </c>
      <c r="N146">
        <v>5177</v>
      </c>
      <c r="O146">
        <v>878</v>
      </c>
      <c r="P146">
        <v>0</v>
      </c>
      <c r="Q146">
        <v>5140</v>
      </c>
      <c r="R146">
        <f t="shared" si="2"/>
        <v>878.08925535484786</v>
      </c>
      <c r="S146" t="s">
        <v>28</v>
      </c>
      <c r="T146" t="s">
        <v>28</v>
      </c>
      <c r="U146" t="s">
        <v>28</v>
      </c>
      <c r="V146" t="s">
        <v>28</v>
      </c>
    </row>
    <row r="147" spans="1:22">
      <c r="A147" t="s">
        <v>23</v>
      </c>
      <c r="B147" t="s">
        <v>141</v>
      </c>
      <c r="D147" t="s">
        <v>25</v>
      </c>
      <c r="E147">
        <v>34</v>
      </c>
      <c r="F147" t="s">
        <v>175</v>
      </c>
      <c r="G147" t="s">
        <v>175</v>
      </c>
      <c r="H147" t="s">
        <v>27</v>
      </c>
      <c r="I147">
        <v>182</v>
      </c>
      <c r="J147">
        <v>-481</v>
      </c>
      <c r="K147">
        <v>5334</v>
      </c>
      <c r="L147">
        <v>724</v>
      </c>
      <c r="M147">
        <v>-274</v>
      </c>
      <c r="N147">
        <v>5144</v>
      </c>
      <c r="O147">
        <v>850</v>
      </c>
      <c r="P147">
        <v>0</v>
      </c>
      <c r="Q147">
        <v>5099</v>
      </c>
      <c r="R147">
        <f t="shared" si="2"/>
        <v>915.4235535702586</v>
      </c>
      <c r="S147" t="s">
        <v>28</v>
      </c>
      <c r="T147" t="s">
        <v>28</v>
      </c>
      <c r="U147" t="s">
        <v>28</v>
      </c>
      <c r="V147" t="s">
        <v>28</v>
      </c>
    </row>
    <row r="148" spans="1:22">
      <c r="A148" t="s">
        <v>23</v>
      </c>
      <c r="B148" t="s">
        <v>141</v>
      </c>
      <c r="D148" t="s">
        <v>25</v>
      </c>
      <c r="E148">
        <v>35</v>
      </c>
      <c r="F148" t="s">
        <v>176</v>
      </c>
      <c r="G148" t="s">
        <v>176</v>
      </c>
      <c r="H148" t="s">
        <v>27</v>
      </c>
      <c r="I148">
        <v>215</v>
      </c>
      <c r="J148">
        <v>-480</v>
      </c>
      <c r="K148">
        <v>5304</v>
      </c>
      <c r="L148">
        <v>694</v>
      </c>
      <c r="M148">
        <v>-282</v>
      </c>
      <c r="N148">
        <v>5105</v>
      </c>
      <c r="O148">
        <v>817</v>
      </c>
      <c r="P148">
        <v>0</v>
      </c>
      <c r="Q148">
        <v>5054</v>
      </c>
      <c r="R148">
        <f t="shared" si="2"/>
        <v>867.05479927777219</v>
      </c>
      <c r="S148" t="s">
        <v>28</v>
      </c>
      <c r="T148" t="s">
        <v>28</v>
      </c>
      <c r="U148" t="s">
        <v>28</v>
      </c>
      <c r="V148" t="s">
        <v>28</v>
      </c>
    </row>
    <row r="149" spans="1:22">
      <c r="A149" t="s">
        <v>23</v>
      </c>
      <c r="B149" t="s">
        <v>141</v>
      </c>
      <c r="D149" t="s">
        <v>25</v>
      </c>
      <c r="E149">
        <v>36</v>
      </c>
      <c r="F149" t="s">
        <v>177</v>
      </c>
      <c r="G149" t="s">
        <v>177</v>
      </c>
      <c r="H149" t="s">
        <v>27</v>
      </c>
      <c r="I149">
        <v>267</v>
      </c>
      <c r="J149">
        <v>-474</v>
      </c>
      <c r="K149">
        <v>5275</v>
      </c>
      <c r="L149">
        <v>669</v>
      </c>
      <c r="M149">
        <v>-287</v>
      </c>
      <c r="N149">
        <v>5073</v>
      </c>
      <c r="O149">
        <v>786</v>
      </c>
      <c r="P149">
        <v>0</v>
      </c>
      <c r="Q149">
        <v>5016</v>
      </c>
      <c r="R149">
        <f t="shared" si="2"/>
        <v>802.34363741025413</v>
      </c>
      <c r="S149" t="s">
        <v>28</v>
      </c>
      <c r="T149" t="s">
        <v>28</v>
      </c>
      <c r="U149" t="s">
        <v>28</v>
      </c>
      <c r="V149" t="s">
        <v>28</v>
      </c>
    </row>
    <row r="150" spans="1:22">
      <c r="A150" t="s">
        <v>23</v>
      </c>
      <c r="B150" t="s">
        <v>141</v>
      </c>
      <c r="D150" t="s">
        <v>25</v>
      </c>
      <c r="E150">
        <v>37</v>
      </c>
      <c r="F150" t="s">
        <v>178</v>
      </c>
      <c r="G150" t="s">
        <v>178</v>
      </c>
      <c r="H150" t="s">
        <v>27</v>
      </c>
      <c r="I150">
        <v>211</v>
      </c>
      <c r="J150">
        <v>-482</v>
      </c>
      <c r="K150">
        <v>5290</v>
      </c>
      <c r="L150">
        <v>633</v>
      </c>
      <c r="M150">
        <v>-299</v>
      </c>
      <c r="N150">
        <v>5038</v>
      </c>
      <c r="O150">
        <v>748</v>
      </c>
      <c r="P150">
        <v>0</v>
      </c>
      <c r="Q150">
        <v>4970</v>
      </c>
      <c r="R150">
        <f t="shared" si="2"/>
        <v>851.96829344226001</v>
      </c>
      <c r="S150" t="s">
        <v>28</v>
      </c>
      <c r="T150" t="s">
        <v>28</v>
      </c>
      <c r="U150" t="s">
        <v>28</v>
      </c>
      <c r="V150" t="s">
        <v>28</v>
      </c>
    </row>
    <row r="151" spans="1:22">
      <c r="A151" t="s">
        <v>23</v>
      </c>
      <c r="B151" t="s">
        <v>141</v>
      </c>
      <c r="D151" t="s">
        <v>25</v>
      </c>
      <c r="E151">
        <v>38</v>
      </c>
      <c r="F151" t="s">
        <v>179</v>
      </c>
      <c r="G151" t="s">
        <v>179</v>
      </c>
      <c r="H151" t="s">
        <v>27</v>
      </c>
      <c r="I151">
        <v>253</v>
      </c>
      <c r="J151">
        <v>-477</v>
      </c>
      <c r="K151">
        <v>5257</v>
      </c>
      <c r="L151">
        <v>599</v>
      </c>
      <c r="M151">
        <v>-308</v>
      </c>
      <c r="N151">
        <v>5005</v>
      </c>
      <c r="O151">
        <v>710</v>
      </c>
      <c r="P151">
        <v>0</v>
      </c>
      <c r="Q151">
        <v>4927</v>
      </c>
      <c r="R151">
        <f t="shared" si="2"/>
        <v>796.75129888713082</v>
      </c>
      <c r="S151" t="s">
        <v>28</v>
      </c>
      <c r="T151" t="s">
        <v>28</v>
      </c>
      <c r="U151" t="s">
        <v>28</v>
      </c>
      <c r="V151" t="s">
        <v>28</v>
      </c>
    </row>
    <row r="152" spans="1:22">
      <c r="A152" t="s">
        <v>23</v>
      </c>
      <c r="B152" t="s">
        <v>141</v>
      </c>
      <c r="D152" t="s">
        <v>25</v>
      </c>
      <c r="E152">
        <v>39</v>
      </c>
      <c r="F152" t="s">
        <v>180</v>
      </c>
      <c r="G152" t="s">
        <v>180</v>
      </c>
      <c r="H152" t="s">
        <v>27</v>
      </c>
      <c r="I152">
        <v>124</v>
      </c>
      <c r="J152">
        <v>-486</v>
      </c>
      <c r="K152">
        <v>5334</v>
      </c>
      <c r="L152">
        <v>567</v>
      </c>
      <c r="M152">
        <v>-314</v>
      </c>
      <c r="N152">
        <v>4974</v>
      </c>
      <c r="O152">
        <v>673</v>
      </c>
      <c r="P152">
        <v>0</v>
      </c>
      <c r="Q152">
        <v>4887</v>
      </c>
      <c r="R152">
        <f t="shared" si="2"/>
        <v>938.82031243355868</v>
      </c>
      <c r="S152" t="s">
        <v>28</v>
      </c>
      <c r="T152" t="s">
        <v>28</v>
      </c>
      <c r="U152" t="s">
        <v>28</v>
      </c>
      <c r="V152" t="s">
        <v>28</v>
      </c>
    </row>
    <row r="153" spans="1:22">
      <c r="A153" t="s">
        <v>23</v>
      </c>
      <c r="B153" t="s">
        <v>141</v>
      </c>
      <c r="D153" t="s">
        <v>25</v>
      </c>
      <c r="E153">
        <v>40</v>
      </c>
      <c r="F153" t="s">
        <v>181</v>
      </c>
      <c r="G153" t="s">
        <v>181</v>
      </c>
      <c r="H153" t="s">
        <v>27</v>
      </c>
      <c r="I153">
        <v>183</v>
      </c>
      <c r="J153">
        <v>-486</v>
      </c>
      <c r="K153">
        <v>5268</v>
      </c>
      <c r="L153">
        <v>545</v>
      </c>
      <c r="M153">
        <v>-318</v>
      </c>
      <c r="N153">
        <v>4952</v>
      </c>
      <c r="O153">
        <v>649</v>
      </c>
      <c r="P153">
        <v>0</v>
      </c>
      <c r="Q153">
        <v>4861</v>
      </c>
      <c r="R153">
        <f t="shared" si="2"/>
        <v>855.77123873926507</v>
      </c>
      <c r="S153" t="s">
        <v>28</v>
      </c>
      <c r="T153" t="s">
        <v>28</v>
      </c>
      <c r="U153" t="s">
        <v>28</v>
      </c>
      <c r="V153" t="s">
        <v>28</v>
      </c>
    </row>
    <row r="154" spans="1:22">
      <c r="A154" t="s">
        <v>23</v>
      </c>
      <c r="B154" t="s">
        <v>141</v>
      </c>
      <c r="D154" t="s">
        <v>25</v>
      </c>
      <c r="E154">
        <v>41</v>
      </c>
      <c r="F154" t="s">
        <v>182</v>
      </c>
      <c r="G154" t="s">
        <v>182</v>
      </c>
      <c r="H154" t="s">
        <v>27</v>
      </c>
      <c r="I154">
        <v>269</v>
      </c>
      <c r="J154">
        <v>-471</v>
      </c>
      <c r="K154">
        <v>5168</v>
      </c>
      <c r="L154">
        <v>507</v>
      </c>
      <c r="M154">
        <v>-323</v>
      </c>
      <c r="N154">
        <v>4916</v>
      </c>
      <c r="O154">
        <v>604</v>
      </c>
      <c r="P154">
        <v>0</v>
      </c>
      <c r="Q154">
        <v>4816</v>
      </c>
      <c r="R154">
        <f t="shared" si="2"/>
        <v>728.6619896648449</v>
      </c>
      <c r="S154" t="s">
        <v>28</v>
      </c>
      <c r="T154" t="s">
        <v>28</v>
      </c>
      <c r="U154" t="s">
        <v>28</v>
      </c>
      <c r="V154" t="s">
        <v>28</v>
      </c>
    </row>
    <row r="155" spans="1:22">
      <c r="A155" t="s">
        <v>23</v>
      </c>
      <c r="B155" t="s">
        <v>141</v>
      </c>
      <c r="D155" t="s">
        <v>25</v>
      </c>
      <c r="E155">
        <v>42</v>
      </c>
      <c r="F155" t="s">
        <v>183</v>
      </c>
      <c r="G155" t="s">
        <v>183</v>
      </c>
      <c r="H155" t="s">
        <v>27</v>
      </c>
      <c r="I155">
        <v>293</v>
      </c>
      <c r="J155">
        <v>-461</v>
      </c>
      <c r="K155">
        <v>5111</v>
      </c>
      <c r="L155">
        <v>473</v>
      </c>
      <c r="M155">
        <v>-326</v>
      </c>
      <c r="N155">
        <v>4885</v>
      </c>
      <c r="O155">
        <v>561</v>
      </c>
      <c r="P155">
        <v>0</v>
      </c>
      <c r="Q155">
        <v>4774</v>
      </c>
      <c r="R155">
        <f t="shared" si="2"/>
        <v>674.35073402133719</v>
      </c>
      <c r="S155" t="s">
        <v>28</v>
      </c>
      <c r="T155" t="s">
        <v>28</v>
      </c>
      <c r="U155" t="s">
        <v>28</v>
      </c>
      <c r="V155" t="s">
        <v>28</v>
      </c>
    </row>
    <row r="156" spans="1:22">
      <c r="A156" t="s">
        <v>23</v>
      </c>
      <c r="B156" t="s">
        <v>141</v>
      </c>
      <c r="D156" t="s">
        <v>25</v>
      </c>
      <c r="E156">
        <v>43</v>
      </c>
      <c r="F156" t="s">
        <v>184</v>
      </c>
      <c r="G156" t="s">
        <v>184</v>
      </c>
      <c r="H156" t="s">
        <v>27</v>
      </c>
      <c r="I156">
        <v>115</v>
      </c>
      <c r="J156">
        <v>-489</v>
      </c>
      <c r="K156">
        <v>5322</v>
      </c>
      <c r="L156">
        <v>440</v>
      </c>
      <c r="M156">
        <v>-328</v>
      </c>
      <c r="N156">
        <v>4855</v>
      </c>
      <c r="O156">
        <v>522</v>
      </c>
      <c r="P156">
        <v>0</v>
      </c>
      <c r="Q156">
        <v>4738</v>
      </c>
      <c r="R156">
        <f t="shared" si="2"/>
        <v>949.06610028748173</v>
      </c>
      <c r="S156" t="s">
        <v>28</v>
      </c>
      <c r="T156" t="s">
        <v>28</v>
      </c>
      <c r="U156" t="s">
        <v>28</v>
      </c>
      <c r="V156" t="s">
        <v>28</v>
      </c>
    </row>
    <row r="157" spans="1:22">
      <c r="A157" t="s">
        <v>23</v>
      </c>
      <c r="B157" t="s">
        <v>141</v>
      </c>
      <c r="D157" t="s">
        <v>25</v>
      </c>
      <c r="E157">
        <v>44</v>
      </c>
      <c r="F157" t="s">
        <v>185</v>
      </c>
      <c r="G157" t="s">
        <v>185</v>
      </c>
      <c r="H157" t="s">
        <v>27</v>
      </c>
      <c r="I157">
        <v>144</v>
      </c>
      <c r="J157">
        <v>-491</v>
      </c>
      <c r="K157">
        <v>5254</v>
      </c>
      <c r="L157">
        <v>415</v>
      </c>
      <c r="M157">
        <v>-329</v>
      </c>
      <c r="N157">
        <v>4832</v>
      </c>
      <c r="O157">
        <v>493</v>
      </c>
      <c r="P157">
        <v>0</v>
      </c>
      <c r="Q157">
        <v>4711</v>
      </c>
      <c r="R157">
        <f t="shared" si="2"/>
        <v>886.15631418600697</v>
      </c>
      <c r="S157" t="s">
        <v>28</v>
      </c>
      <c r="T157" t="s">
        <v>28</v>
      </c>
      <c r="U157" t="s">
        <v>28</v>
      </c>
      <c r="V157" t="s">
        <v>28</v>
      </c>
    </row>
    <row r="158" spans="1:22">
      <c r="A158" t="s">
        <v>23</v>
      </c>
      <c r="B158" t="s">
        <v>141</v>
      </c>
      <c r="D158" t="s">
        <v>25</v>
      </c>
      <c r="E158">
        <v>45</v>
      </c>
      <c r="F158" t="s">
        <v>186</v>
      </c>
      <c r="G158" t="s">
        <v>186</v>
      </c>
      <c r="H158" t="s">
        <v>27</v>
      </c>
      <c r="I158">
        <v>226</v>
      </c>
      <c r="J158">
        <v>-472</v>
      </c>
      <c r="K158">
        <v>5097</v>
      </c>
      <c r="L158">
        <v>381</v>
      </c>
      <c r="M158">
        <v>-328</v>
      </c>
      <c r="N158">
        <v>4801</v>
      </c>
      <c r="O158">
        <v>449</v>
      </c>
      <c r="P158">
        <v>0</v>
      </c>
      <c r="Q158">
        <v>4671</v>
      </c>
      <c r="R158">
        <f t="shared" si="2"/>
        <v>723.15251864097127</v>
      </c>
      <c r="S158" t="s">
        <v>28</v>
      </c>
      <c r="T158" t="s">
        <v>28</v>
      </c>
      <c r="U158" t="s">
        <v>28</v>
      </c>
      <c r="V158" t="s">
        <v>28</v>
      </c>
    </row>
    <row r="159" spans="1:22">
      <c r="A159" t="s">
        <v>23</v>
      </c>
      <c r="B159" t="s">
        <v>141</v>
      </c>
      <c r="D159" t="s">
        <v>25</v>
      </c>
      <c r="E159">
        <v>46</v>
      </c>
      <c r="F159" t="s">
        <v>187</v>
      </c>
      <c r="G159" t="s">
        <v>187</v>
      </c>
      <c r="H159" t="s">
        <v>27</v>
      </c>
      <c r="I159">
        <v>214</v>
      </c>
      <c r="J159">
        <v>-470</v>
      </c>
      <c r="K159">
        <v>5071</v>
      </c>
      <c r="L159">
        <v>352</v>
      </c>
      <c r="M159">
        <v>-327</v>
      </c>
      <c r="N159">
        <v>4774</v>
      </c>
      <c r="O159">
        <v>414</v>
      </c>
      <c r="P159">
        <v>0</v>
      </c>
      <c r="Q159">
        <v>4641</v>
      </c>
      <c r="R159">
        <f t="shared" si="2"/>
        <v>715.77012552548013</v>
      </c>
      <c r="S159" t="s">
        <v>28</v>
      </c>
      <c r="T159" t="s">
        <v>28</v>
      </c>
      <c r="U159" t="s">
        <v>28</v>
      </c>
      <c r="V159" t="s">
        <v>28</v>
      </c>
    </row>
    <row r="160" spans="1:22">
      <c r="A160" t="s">
        <v>23</v>
      </c>
      <c r="B160" t="s">
        <v>141</v>
      </c>
      <c r="D160" t="s">
        <v>25</v>
      </c>
      <c r="E160">
        <v>47</v>
      </c>
      <c r="F160" t="s">
        <v>188</v>
      </c>
      <c r="G160" t="s">
        <v>188</v>
      </c>
      <c r="H160" t="s">
        <v>27</v>
      </c>
      <c r="I160">
        <v>103</v>
      </c>
      <c r="J160">
        <v>-491</v>
      </c>
      <c r="K160">
        <v>5310</v>
      </c>
      <c r="L160">
        <v>327</v>
      </c>
      <c r="M160">
        <v>-325</v>
      </c>
      <c r="N160">
        <v>4752</v>
      </c>
      <c r="O160">
        <v>382</v>
      </c>
      <c r="P160">
        <v>0</v>
      </c>
      <c r="Q160">
        <v>4613</v>
      </c>
      <c r="R160">
        <f t="shared" si="2"/>
        <v>981.50594604907974</v>
      </c>
      <c r="S160" t="s">
        <v>28</v>
      </c>
      <c r="T160" t="s">
        <v>28</v>
      </c>
      <c r="U160" t="s">
        <v>28</v>
      </c>
      <c r="V160" t="s">
        <v>28</v>
      </c>
    </row>
    <row r="161" spans="1:22">
      <c r="A161" t="s">
        <v>23</v>
      </c>
      <c r="B161" t="s">
        <v>141</v>
      </c>
      <c r="D161" t="s">
        <v>25</v>
      </c>
      <c r="E161">
        <v>48</v>
      </c>
      <c r="F161" t="s">
        <v>189</v>
      </c>
      <c r="G161" t="s">
        <v>189</v>
      </c>
      <c r="H161" t="s">
        <v>27</v>
      </c>
      <c r="I161">
        <v>112</v>
      </c>
      <c r="J161">
        <v>-494</v>
      </c>
      <c r="K161">
        <v>5234</v>
      </c>
      <c r="L161">
        <v>304</v>
      </c>
      <c r="M161">
        <v>-322</v>
      </c>
      <c r="N161">
        <v>4731</v>
      </c>
      <c r="O161">
        <v>354</v>
      </c>
      <c r="P161">
        <v>0</v>
      </c>
      <c r="Q161">
        <v>4590</v>
      </c>
      <c r="R161">
        <f t="shared" si="2"/>
        <v>920.26160600382354</v>
      </c>
      <c r="S161" t="s">
        <v>28</v>
      </c>
      <c r="T161" t="s">
        <v>28</v>
      </c>
      <c r="U161" t="s">
        <v>28</v>
      </c>
      <c r="V161" t="s">
        <v>28</v>
      </c>
    </row>
    <row r="162" spans="1:22">
      <c r="A162" t="s">
        <v>23</v>
      </c>
      <c r="B162" t="s">
        <v>141</v>
      </c>
      <c r="D162" t="s">
        <v>25</v>
      </c>
      <c r="E162">
        <v>49</v>
      </c>
      <c r="F162" t="s">
        <v>190</v>
      </c>
      <c r="G162" t="s">
        <v>190</v>
      </c>
      <c r="H162" t="s">
        <v>27</v>
      </c>
      <c r="I162">
        <v>150</v>
      </c>
      <c r="J162">
        <v>-483</v>
      </c>
      <c r="K162">
        <v>5108</v>
      </c>
      <c r="L162">
        <v>269</v>
      </c>
      <c r="M162">
        <v>-319</v>
      </c>
      <c r="N162">
        <v>4701</v>
      </c>
      <c r="O162">
        <v>314</v>
      </c>
      <c r="P162">
        <v>0</v>
      </c>
      <c r="Q162">
        <v>4555</v>
      </c>
      <c r="R162">
        <f t="shared" si="2"/>
        <v>808.34692636862087</v>
      </c>
      <c r="S162" t="s">
        <v>28</v>
      </c>
      <c r="T162" t="s">
        <v>28</v>
      </c>
      <c r="U162" t="s">
        <v>28</v>
      </c>
      <c r="V162" t="s">
        <v>28</v>
      </c>
    </row>
    <row r="163" spans="1:22">
      <c r="A163" t="s">
        <v>23</v>
      </c>
      <c r="B163" t="s">
        <v>141</v>
      </c>
      <c r="D163" t="s">
        <v>25</v>
      </c>
      <c r="E163">
        <v>50</v>
      </c>
      <c r="F163" t="s">
        <v>191</v>
      </c>
      <c r="G163" t="s">
        <v>191</v>
      </c>
      <c r="H163" t="s">
        <v>27</v>
      </c>
      <c r="I163">
        <v>90</v>
      </c>
      <c r="J163">
        <v>-493</v>
      </c>
      <c r="K163">
        <v>5297</v>
      </c>
      <c r="L163">
        <v>223</v>
      </c>
      <c r="M163">
        <v>-313</v>
      </c>
      <c r="N163">
        <v>4661</v>
      </c>
      <c r="O163">
        <v>258</v>
      </c>
      <c r="P163">
        <v>-38</v>
      </c>
      <c r="Q163">
        <v>4489</v>
      </c>
      <c r="R163">
        <f t="shared" si="2"/>
        <v>1000.4714308064631</v>
      </c>
      <c r="S163" t="s">
        <v>28</v>
      </c>
      <c r="T163" t="s">
        <v>28</v>
      </c>
      <c r="U163" t="s">
        <v>28</v>
      </c>
      <c r="V163" t="s">
        <v>28</v>
      </c>
    </row>
    <row r="164" spans="1:22">
      <c r="A164" t="s">
        <v>23</v>
      </c>
      <c r="B164" t="s">
        <v>141</v>
      </c>
      <c r="D164" t="s">
        <v>25</v>
      </c>
      <c r="E164">
        <v>51</v>
      </c>
      <c r="F164" t="s">
        <v>192</v>
      </c>
      <c r="G164" t="s">
        <v>192</v>
      </c>
      <c r="H164" t="s">
        <v>27</v>
      </c>
      <c r="I164">
        <v>70</v>
      </c>
      <c r="J164">
        <v>-495</v>
      </c>
      <c r="K164">
        <v>5277</v>
      </c>
      <c r="L164">
        <v>180</v>
      </c>
      <c r="M164">
        <v>-303</v>
      </c>
      <c r="N164">
        <v>4619</v>
      </c>
      <c r="O164">
        <v>214</v>
      </c>
      <c r="P164">
        <v>-38</v>
      </c>
      <c r="Q164">
        <v>4435</v>
      </c>
      <c r="R164">
        <f t="shared" si="2"/>
        <v>1018.6128704973108</v>
      </c>
      <c r="S164" t="s">
        <v>28</v>
      </c>
      <c r="T164" t="s">
        <v>28</v>
      </c>
      <c r="U164" t="s">
        <v>28</v>
      </c>
      <c r="V164" t="s">
        <v>28</v>
      </c>
    </row>
    <row r="165" spans="1:22">
      <c r="A165" t="s">
        <v>23</v>
      </c>
      <c r="B165" t="s">
        <v>141</v>
      </c>
      <c r="D165" t="s">
        <v>25</v>
      </c>
      <c r="E165">
        <v>52</v>
      </c>
      <c r="F165" t="s">
        <v>193</v>
      </c>
      <c r="G165" t="s">
        <v>193</v>
      </c>
      <c r="H165" t="s">
        <v>27</v>
      </c>
      <c r="I165">
        <v>59</v>
      </c>
      <c r="J165">
        <v>-496</v>
      </c>
      <c r="K165">
        <v>5266</v>
      </c>
      <c r="L165">
        <v>145</v>
      </c>
      <c r="M165">
        <v>-266</v>
      </c>
      <c r="N165">
        <v>4545</v>
      </c>
      <c r="O165">
        <v>189</v>
      </c>
      <c r="P165">
        <v>-38</v>
      </c>
      <c r="Q165">
        <v>4405</v>
      </c>
      <c r="R165">
        <f t="shared" si="2"/>
        <v>1032.8129674634424</v>
      </c>
      <c r="S165" t="s">
        <v>28</v>
      </c>
      <c r="T165" t="s">
        <v>28</v>
      </c>
      <c r="U165" t="s">
        <v>28</v>
      </c>
      <c r="V165" t="s">
        <v>28</v>
      </c>
    </row>
    <row r="166" spans="1:22">
      <c r="A166" t="s">
        <v>23</v>
      </c>
      <c r="B166" t="s">
        <v>141</v>
      </c>
      <c r="D166" t="s">
        <v>25</v>
      </c>
      <c r="E166">
        <v>53</v>
      </c>
      <c r="F166" t="s">
        <v>194</v>
      </c>
      <c r="G166" t="s">
        <v>194</v>
      </c>
      <c r="H166" t="s">
        <v>27</v>
      </c>
      <c r="I166">
        <v>46</v>
      </c>
      <c r="J166">
        <v>-497</v>
      </c>
      <c r="K166">
        <v>5253</v>
      </c>
      <c r="L166">
        <v>126</v>
      </c>
      <c r="M166">
        <v>-274</v>
      </c>
      <c r="N166">
        <v>4544</v>
      </c>
      <c r="O166">
        <v>158</v>
      </c>
      <c r="P166">
        <v>-38</v>
      </c>
      <c r="Q166">
        <v>4368</v>
      </c>
      <c r="R166">
        <f t="shared" si="2"/>
        <v>1043.6710566147365</v>
      </c>
      <c r="S166" t="s">
        <v>28</v>
      </c>
      <c r="T166" t="s">
        <v>28</v>
      </c>
      <c r="U166" t="s">
        <v>28</v>
      </c>
      <c r="V166" t="s">
        <v>28</v>
      </c>
    </row>
    <row r="167" spans="1:22">
      <c r="A167" t="s">
        <v>23</v>
      </c>
      <c r="B167" t="s">
        <v>141</v>
      </c>
      <c r="D167" t="s">
        <v>25</v>
      </c>
      <c r="E167">
        <v>54</v>
      </c>
      <c r="F167" t="s">
        <v>195</v>
      </c>
      <c r="G167" t="s">
        <v>195</v>
      </c>
      <c r="H167" t="s">
        <v>27</v>
      </c>
      <c r="I167">
        <v>31</v>
      </c>
      <c r="J167">
        <v>-497</v>
      </c>
      <c r="K167">
        <v>5238</v>
      </c>
      <c r="L167">
        <v>96</v>
      </c>
      <c r="M167">
        <v>-285</v>
      </c>
      <c r="N167">
        <v>4542</v>
      </c>
      <c r="O167">
        <v>122</v>
      </c>
      <c r="P167">
        <v>-38</v>
      </c>
      <c r="Q167">
        <v>4323</v>
      </c>
      <c r="R167">
        <f t="shared" si="2"/>
        <v>1061.5974013038606</v>
      </c>
      <c r="S167" t="s">
        <v>28</v>
      </c>
      <c r="T167" t="s">
        <v>28</v>
      </c>
      <c r="U167" t="s">
        <v>28</v>
      </c>
      <c r="V167" t="s">
        <v>28</v>
      </c>
    </row>
    <row r="168" spans="1:22">
      <c r="A168" t="s">
        <v>23</v>
      </c>
      <c r="B168" t="s">
        <v>141</v>
      </c>
      <c r="D168" t="s">
        <v>25</v>
      </c>
      <c r="E168">
        <v>55</v>
      </c>
      <c r="F168" t="s">
        <v>196</v>
      </c>
      <c r="G168" t="s">
        <v>196</v>
      </c>
      <c r="H168" t="s">
        <v>27</v>
      </c>
      <c r="I168">
        <v>18</v>
      </c>
      <c r="J168">
        <v>-497</v>
      </c>
      <c r="K168">
        <v>5225</v>
      </c>
      <c r="L168">
        <v>82</v>
      </c>
      <c r="M168">
        <v>-280</v>
      </c>
      <c r="N168">
        <v>4532</v>
      </c>
      <c r="O168">
        <v>104</v>
      </c>
      <c r="P168">
        <v>-38</v>
      </c>
      <c r="Q168">
        <v>4301</v>
      </c>
      <c r="R168">
        <f t="shared" si="2"/>
        <v>1064.2697132776163</v>
      </c>
      <c r="S168" t="s">
        <v>28</v>
      </c>
      <c r="T168" t="s">
        <v>28</v>
      </c>
      <c r="U168" t="s">
        <v>28</v>
      </c>
      <c r="V168" t="s">
        <v>28</v>
      </c>
    </row>
    <row r="169" spans="1:22">
      <c r="A169" t="s">
        <v>23</v>
      </c>
      <c r="B169" t="s">
        <v>141</v>
      </c>
      <c r="D169" t="s">
        <v>25</v>
      </c>
      <c r="E169">
        <v>56</v>
      </c>
      <c r="F169" t="s">
        <v>197</v>
      </c>
      <c r="G169" t="s">
        <v>197</v>
      </c>
      <c r="H169" t="s">
        <v>27</v>
      </c>
      <c r="I169">
        <v>8</v>
      </c>
      <c r="J169">
        <v>-497</v>
      </c>
      <c r="K169">
        <v>5215</v>
      </c>
      <c r="L169">
        <v>58</v>
      </c>
      <c r="M169">
        <v>-294</v>
      </c>
      <c r="N169">
        <v>4540</v>
      </c>
      <c r="O169">
        <v>68</v>
      </c>
      <c r="P169">
        <v>-38</v>
      </c>
      <c r="Q169">
        <v>4259</v>
      </c>
      <c r="R169">
        <f t="shared" si="2"/>
        <v>1086.8948133235681</v>
      </c>
      <c r="S169" t="s">
        <v>28</v>
      </c>
      <c r="T169" t="s">
        <v>28</v>
      </c>
      <c r="U169" t="s">
        <v>28</v>
      </c>
      <c r="V169" t="s">
        <v>28</v>
      </c>
    </row>
    <row r="170" spans="1:22">
      <c r="A170" t="s">
        <v>23</v>
      </c>
      <c r="B170" t="s">
        <v>141</v>
      </c>
      <c r="D170" t="s">
        <v>84</v>
      </c>
      <c r="E170">
        <v>1</v>
      </c>
      <c r="F170" t="s">
        <v>198</v>
      </c>
      <c r="G170" t="s">
        <v>198</v>
      </c>
      <c r="H170" t="s">
        <v>27</v>
      </c>
      <c r="I170">
        <v>35</v>
      </c>
      <c r="J170">
        <v>296</v>
      </c>
      <c r="K170">
        <v>5728</v>
      </c>
      <c r="L170">
        <v>40</v>
      </c>
      <c r="M170">
        <v>262</v>
      </c>
      <c r="N170">
        <v>5782</v>
      </c>
      <c r="O170">
        <v>48</v>
      </c>
      <c r="P170">
        <v>0</v>
      </c>
      <c r="Q170">
        <v>5867</v>
      </c>
      <c r="R170">
        <f t="shared" si="2"/>
        <v>339.56724299955329</v>
      </c>
      <c r="S170" t="s">
        <v>28</v>
      </c>
      <c r="T170" t="s">
        <v>28</v>
      </c>
      <c r="U170" t="s">
        <v>28</v>
      </c>
      <c r="V170" t="s">
        <v>28</v>
      </c>
    </row>
    <row r="171" spans="1:22">
      <c r="A171" t="s">
        <v>23</v>
      </c>
      <c r="B171" t="s">
        <v>141</v>
      </c>
      <c r="D171" t="s">
        <v>84</v>
      </c>
      <c r="E171">
        <v>2</v>
      </c>
      <c r="F171" t="s">
        <v>199</v>
      </c>
      <c r="G171" t="s">
        <v>199</v>
      </c>
      <c r="H171" t="s">
        <v>27</v>
      </c>
      <c r="I171">
        <v>61</v>
      </c>
      <c r="J171">
        <v>306</v>
      </c>
      <c r="K171">
        <v>5733</v>
      </c>
      <c r="L171">
        <v>70</v>
      </c>
      <c r="M171">
        <v>267</v>
      </c>
      <c r="N171">
        <v>5800</v>
      </c>
      <c r="O171">
        <v>82</v>
      </c>
      <c r="P171">
        <v>0</v>
      </c>
      <c r="Q171">
        <v>5896</v>
      </c>
      <c r="R171">
        <f t="shared" si="2"/>
        <v>362.03253468431421</v>
      </c>
      <c r="S171" t="s">
        <v>28</v>
      </c>
      <c r="T171" t="s">
        <v>28</v>
      </c>
      <c r="U171" t="s">
        <v>28</v>
      </c>
      <c r="V171" t="s">
        <v>28</v>
      </c>
    </row>
    <row r="172" spans="1:22">
      <c r="A172" t="s">
        <v>23</v>
      </c>
      <c r="B172" t="s">
        <v>141</v>
      </c>
      <c r="D172" t="s">
        <v>84</v>
      </c>
      <c r="E172">
        <v>3</v>
      </c>
      <c r="F172" t="s">
        <v>200</v>
      </c>
      <c r="G172" t="s">
        <v>200</v>
      </c>
      <c r="H172" t="s">
        <v>27</v>
      </c>
      <c r="I172">
        <v>106</v>
      </c>
      <c r="J172">
        <v>323</v>
      </c>
      <c r="K172">
        <v>5739</v>
      </c>
      <c r="L172">
        <v>127</v>
      </c>
      <c r="M172">
        <v>273</v>
      </c>
      <c r="N172">
        <v>5836</v>
      </c>
      <c r="O172">
        <v>153</v>
      </c>
      <c r="P172">
        <v>0</v>
      </c>
      <c r="Q172">
        <v>5948</v>
      </c>
      <c r="R172">
        <f t="shared" si="2"/>
        <v>407.35513082268284</v>
      </c>
      <c r="S172" t="s">
        <v>28</v>
      </c>
      <c r="T172" t="s">
        <v>28</v>
      </c>
      <c r="U172" t="s">
        <v>28</v>
      </c>
      <c r="V172" t="s">
        <v>28</v>
      </c>
    </row>
    <row r="173" spans="1:22">
      <c r="A173" t="s">
        <v>23</v>
      </c>
      <c r="B173" t="s">
        <v>141</v>
      </c>
      <c r="D173" t="s">
        <v>84</v>
      </c>
      <c r="E173">
        <v>4</v>
      </c>
      <c r="F173" t="s">
        <v>201</v>
      </c>
      <c r="G173" t="s">
        <v>201</v>
      </c>
      <c r="H173" t="s">
        <v>27</v>
      </c>
      <c r="I173">
        <v>138</v>
      </c>
      <c r="J173">
        <v>334</v>
      </c>
      <c r="K173">
        <v>5741</v>
      </c>
      <c r="L173">
        <v>173</v>
      </c>
      <c r="M173">
        <v>276</v>
      </c>
      <c r="N173">
        <v>5864</v>
      </c>
      <c r="O173">
        <v>207</v>
      </c>
      <c r="P173">
        <v>0</v>
      </c>
      <c r="Q173">
        <v>5982</v>
      </c>
      <c r="R173">
        <f t="shared" si="2"/>
        <v>442.50687662790187</v>
      </c>
      <c r="S173" t="s">
        <v>28</v>
      </c>
      <c r="T173" t="s">
        <v>28</v>
      </c>
      <c r="U173" t="s">
        <v>28</v>
      </c>
      <c r="V173" t="s">
        <v>28</v>
      </c>
    </row>
    <row r="174" spans="1:22">
      <c r="A174" t="s">
        <v>23</v>
      </c>
      <c r="B174" t="s">
        <v>141</v>
      </c>
      <c r="D174" t="s">
        <v>84</v>
      </c>
      <c r="E174">
        <v>5</v>
      </c>
      <c r="F174" t="s">
        <v>202</v>
      </c>
      <c r="G174" t="s">
        <v>202</v>
      </c>
      <c r="H174" t="s">
        <v>27</v>
      </c>
      <c r="I174">
        <v>185</v>
      </c>
      <c r="J174">
        <v>344</v>
      </c>
      <c r="K174">
        <v>5743</v>
      </c>
      <c r="L174">
        <v>243</v>
      </c>
      <c r="M174">
        <v>274</v>
      </c>
      <c r="N174">
        <v>5906</v>
      </c>
      <c r="O174">
        <v>283</v>
      </c>
      <c r="P174">
        <v>0</v>
      </c>
      <c r="Q174">
        <v>6022</v>
      </c>
      <c r="R174">
        <f t="shared" si="2"/>
        <v>486.855928779691</v>
      </c>
      <c r="S174" t="s">
        <v>28</v>
      </c>
      <c r="T174" t="s">
        <v>28</v>
      </c>
      <c r="U174" t="s">
        <v>28</v>
      </c>
      <c r="V174" t="s">
        <v>28</v>
      </c>
    </row>
    <row r="175" spans="1:22">
      <c r="A175" t="s">
        <v>23</v>
      </c>
      <c r="B175" t="s">
        <v>141</v>
      </c>
      <c r="D175" t="s">
        <v>84</v>
      </c>
      <c r="E175">
        <v>6</v>
      </c>
      <c r="F175" t="s">
        <v>203</v>
      </c>
      <c r="G175" t="s">
        <v>203</v>
      </c>
      <c r="H175" t="s">
        <v>27</v>
      </c>
      <c r="I175">
        <v>205</v>
      </c>
      <c r="J175">
        <v>380</v>
      </c>
      <c r="K175">
        <v>5740</v>
      </c>
      <c r="L175">
        <v>287</v>
      </c>
      <c r="M175">
        <v>269</v>
      </c>
      <c r="N175">
        <v>5933</v>
      </c>
      <c r="O175">
        <v>334</v>
      </c>
      <c r="P175">
        <v>0</v>
      </c>
      <c r="Q175">
        <v>6043</v>
      </c>
      <c r="R175">
        <f t="shared" si="2"/>
        <v>531.66125673298654</v>
      </c>
      <c r="S175" t="s">
        <v>28</v>
      </c>
      <c r="T175" t="s">
        <v>28</v>
      </c>
      <c r="U175" t="s">
        <v>28</v>
      </c>
      <c r="V175" t="s">
        <v>28</v>
      </c>
    </row>
    <row r="176" spans="1:22">
      <c r="A176" t="s">
        <v>23</v>
      </c>
      <c r="B176" t="s">
        <v>141</v>
      </c>
      <c r="D176" t="s">
        <v>84</v>
      </c>
      <c r="E176">
        <v>7</v>
      </c>
      <c r="F176" t="s">
        <v>204</v>
      </c>
      <c r="G176" t="s">
        <v>204</v>
      </c>
      <c r="H176" t="s">
        <v>27</v>
      </c>
      <c r="I176">
        <v>235</v>
      </c>
      <c r="J176">
        <v>349</v>
      </c>
      <c r="K176">
        <v>5737</v>
      </c>
      <c r="L176">
        <v>342</v>
      </c>
      <c r="M176">
        <v>253</v>
      </c>
      <c r="N176">
        <v>5967</v>
      </c>
      <c r="O176">
        <v>385</v>
      </c>
      <c r="P176">
        <v>0</v>
      </c>
      <c r="Q176">
        <v>6058</v>
      </c>
      <c r="R176">
        <f t="shared" si="2"/>
        <v>543.51346319161576</v>
      </c>
      <c r="S176" t="s">
        <v>28</v>
      </c>
      <c r="T176" t="s">
        <v>28</v>
      </c>
      <c r="U176" t="s">
        <v>28</v>
      </c>
      <c r="V176" t="s">
        <v>28</v>
      </c>
    </row>
    <row r="177" spans="1:22">
      <c r="A177" t="s">
        <v>23</v>
      </c>
      <c r="B177" t="s">
        <v>141</v>
      </c>
      <c r="D177" t="s">
        <v>84</v>
      </c>
      <c r="E177">
        <v>8</v>
      </c>
      <c r="F177" t="s">
        <v>205</v>
      </c>
      <c r="G177" t="s">
        <v>205</v>
      </c>
      <c r="H177" t="s">
        <v>27</v>
      </c>
      <c r="I177">
        <v>269</v>
      </c>
      <c r="J177">
        <v>390</v>
      </c>
      <c r="K177">
        <v>5725</v>
      </c>
      <c r="L177">
        <v>418</v>
      </c>
      <c r="M177">
        <v>251</v>
      </c>
      <c r="N177">
        <v>5984</v>
      </c>
      <c r="O177">
        <v>468</v>
      </c>
      <c r="P177">
        <v>0</v>
      </c>
      <c r="Q177">
        <v>6071</v>
      </c>
      <c r="R177">
        <f t="shared" si="2"/>
        <v>599.86432425720159</v>
      </c>
      <c r="S177" t="s">
        <v>28</v>
      </c>
      <c r="T177" t="s">
        <v>28</v>
      </c>
      <c r="U177" t="s">
        <v>28</v>
      </c>
      <c r="V177" t="s">
        <v>28</v>
      </c>
    </row>
    <row r="178" spans="1:22">
      <c r="A178" t="s">
        <v>23</v>
      </c>
      <c r="B178" t="s">
        <v>141</v>
      </c>
      <c r="D178" t="s">
        <v>84</v>
      </c>
      <c r="E178">
        <v>9</v>
      </c>
      <c r="F178" t="s">
        <v>206</v>
      </c>
      <c r="G178" t="s">
        <v>206</v>
      </c>
      <c r="H178" t="s">
        <v>27</v>
      </c>
      <c r="I178">
        <v>299</v>
      </c>
      <c r="J178">
        <v>365</v>
      </c>
      <c r="K178">
        <v>5711</v>
      </c>
      <c r="L178">
        <v>471</v>
      </c>
      <c r="M178">
        <v>265</v>
      </c>
      <c r="N178">
        <v>5971</v>
      </c>
      <c r="O178">
        <v>536</v>
      </c>
      <c r="P178">
        <v>0</v>
      </c>
      <c r="Q178">
        <v>6068</v>
      </c>
      <c r="R178">
        <f t="shared" si="2"/>
        <v>616.9738607252732</v>
      </c>
      <c r="S178" t="s">
        <v>28</v>
      </c>
      <c r="T178" t="s">
        <v>28</v>
      </c>
      <c r="U178" t="s">
        <v>28</v>
      </c>
      <c r="V178" t="s">
        <v>28</v>
      </c>
    </row>
    <row r="179" spans="1:22">
      <c r="A179" t="s">
        <v>23</v>
      </c>
      <c r="B179" t="s">
        <v>141</v>
      </c>
      <c r="D179" t="s">
        <v>84</v>
      </c>
      <c r="E179">
        <v>10</v>
      </c>
      <c r="F179" t="s">
        <v>207</v>
      </c>
      <c r="G179" t="s">
        <v>207</v>
      </c>
      <c r="H179" t="s">
        <v>27</v>
      </c>
      <c r="I179">
        <v>319</v>
      </c>
      <c r="J179">
        <v>401</v>
      </c>
      <c r="K179">
        <v>5694</v>
      </c>
      <c r="L179">
        <v>522</v>
      </c>
      <c r="M179">
        <v>266</v>
      </c>
      <c r="N179">
        <v>5958</v>
      </c>
      <c r="O179">
        <v>597</v>
      </c>
      <c r="P179">
        <v>0</v>
      </c>
      <c r="Q179">
        <v>6056</v>
      </c>
      <c r="R179">
        <f t="shared" si="2"/>
        <v>652.57861938422411</v>
      </c>
      <c r="S179" t="s">
        <v>28</v>
      </c>
      <c r="T179" t="s">
        <v>28</v>
      </c>
      <c r="U179" t="s">
        <v>28</v>
      </c>
      <c r="V179" t="s">
        <v>28</v>
      </c>
    </row>
    <row r="180" spans="1:22">
      <c r="A180" t="s">
        <v>23</v>
      </c>
      <c r="B180" t="s">
        <v>141</v>
      </c>
      <c r="D180" t="s">
        <v>84</v>
      </c>
      <c r="E180">
        <v>11</v>
      </c>
      <c r="F180" t="s">
        <v>208</v>
      </c>
      <c r="G180" t="s">
        <v>208</v>
      </c>
      <c r="H180" t="s">
        <v>27</v>
      </c>
      <c r="I180">
        <v>338</v>
      </c>
      <c r="J180">
        <v>371</v>
      </c>
      <c r="K180">
        <v>5677</v>
      </c>
      <c r="L180">
        <v>565</v>
      </c>
      <c r="M180">
        <v>262</v>
      </c>
      <c r="N180">
        <v>5948</v>
      </c>
      <c r="O180">
        <v>646</v>
      </c>
      <c r="P180">
        <v>0</v>
      </c>
      <c r="Q180">
        <v>6040</v>
      </c>
      <c r="R180">
        <f t="shared" si="2"/>
        <v>659.18971988818816</v>
      </c>
      <c r="S180" t="s">
        <v>28</v>
      </c>
      <c r="T180" t="s">
        <v>28</v>
      </c>
      <c r="U180" t="s">
        <v>28</v>
      </c>
      <c r="V180" t="s">
        <v>28</v>
      </c>
    </row>
    <row r="181" spans="1:22">
      <c r="A181" t="s">
        <v>23</v>
      </c>
      <c r="B181" t="s">
        <v>141</v>
      </c>
      <c r="D181" t="s">
        <v>84</v>
      </c>
      <c r="E181">
        <v>12</v>
      </c>
      <c r="F181" t="s">
        <v>209</v>
      </c>
      <c r="G181" t="s">
        <v>209</v>
      </c>
      <c r="H181" t="s">
        <v>27</v>
      </c>
      <c r="I181">
        <v>363</v>
      </c>
      <c r="J181">
        <v>370</v>
      </c>
      <c r="K181">
        <v>5656</v>
      </c>
      <c r="L181">
        <v>638</v>
      </c>
      <c r="M181">
        <v>246</v>
      </c>
      <c r="N181">
        <v>5930</v>
      </c>
      <c r="O181">
        <v>718</v>
      </c>
      <c r="P181">
        <v>0</v>
      </c>
      <c r="Q181">
        <v>6007</v>
      </c>
      <c r="R181">
        <f t="shared" si="2"/>
        <v>677.42358825754741</v>
      </c>
      <c r="S181" t="s">
        <v>28</v>
      </c>
      <c r="T181" t="s">
        <v>28</v>
      </c>
      <c r="U181" t="s">
        <v>28</v>
      </c>
      <c r="V181" t="s">
        <v>28</v>
      </c>
    </row>
    <row r="182" spans="1:22">
      <c r="A182" t="s">
        <v>23</v>
      </c>
      <c r="B182" t="s">
        <v>141</v>
      </c>
      <c r="D182" t="s">
        <v>84</v>
      </c>
      <c r="E182">
        <v>13</v>
      </c>
      <c r="F182" t="s">
        <v>210</v>
      </c>
      <c r="G182" t="s">
        <v>210</v>
      </c>
      <c r="H182" t="s">
        <v>27</v>
      </c>
      <c r="I182">
        <v>383</v>
      </c>
      <c r="J182">
        <v>376</v>
      </c>
      <c r="K182">
        <v>5632</v>
      </c>
      <c r="L182">
        <v>712</v>
      </c>
      <c r="M182">
        <v>232</v>
      </c>
      <c r="N182">
        <v>5898</v>
      </c>
      <c r="O182">
        <v>791</v>
      </c>
      <c r="P182">
        <v>0</v>
      </c>
      <c r="Q182">
        <v>5962</v>
      </c>
      <c r="R182">
        <f t="shared" si="2"/>
        <v>700.21519786273757</v>
      </c>
      <c r="S182" t="s">
        <v>28</v>
      </c>
      <c r="T182" t="s">
        <v>28</v>
      </c>
      <c r="U182" t="s">
        <v>28</v>
      </c>
      <c r="V182" t="s">
        <v>28</v>
      </c>
    </row>
    <row r="183" spans="1:22">
      <c r="A183" t="s">
        <v>23</v>
      </c>
      <c r="B183" t="s">
        <v>141</v>
      </c>
      <c r="D183" t="s">
        <v>84</v>
      </c>
      <c r="E183">
        <v>14</v>
      </c>
      <c r="F183" t="s">
        <v>211</v>
      </c>
      <c r="G183" t="s">
        <v>211</v>
      </c>
      <c r="H183" t="s">
        <v>27</v>
      </c>
      <c r="I183">
        <v>400</v>
      </c>
      <c r="J183">
        <v>379</v>
      </c>
      <c r="K183">
        <v>5612</v>
      </c>
      <c r="L183">
        <v>739</v>
      </c>
      <c r="M183">
        <v>243</v>
      </c>
      <c r="N183">
        <v>5860</v>
      </c>
      <c r="O183">
        <v>835</v>
      </c>
      <c r="P183">
        <v>0</v>
      </c>
      <c r="Q183">
        <v>5929</v>
      </c>
      <c r="R183">
        <f t="shared" si="2"/>
        <v>711.73181696651648</v>
      </c>
      <c r="S183" t="s">
        <v>28</v>
      </c>
      <c r="T183" t="s">
        <v>28</v>
      </c>
      <c r="U183" t="s">
        <v>28</v>
      </c>
      <c r="V183" t="s">
        <v>28</v>
      </c>
    </row>
    <row r="184" spans="1:22">
      <c r="A184" t="s">
        <v>23</v>
      </c>
      <c r="B184" t="s">
        <v>141</v>
      </c>
      <c r="D184" t="s">
        <v>84</v>
      </c>
      <c r="E184">
        <v>15</v>
      </c>
      <c r="F184" t="s">
        <v>212</v>
      </c>
      <c r="G184" t="s">
        <v>212</v>
      </c>
      <c r="H184" t="s">
        <v>27</v>
      </c>
      <c r="I184">
        <v>402</v>
      </c>
      <c r="J184">
        <v>465</v>
      </c>
      <c r="K184">
        <v>5600</v>
      </c>
      <c r="L184">
        <v>764</v>
      </c>
      <c r="M184">
        <v>249</v>
      </c>
      <c r="N184">
        <v>5825</v>
      </c>
      <c r="O184">
        <v>873</v>
      </c>
      <c r="P184">
        <v>0</v>
      </c>
      <c r="Q184">
        <v>5895</v>
      </c>
      <c r="R184">
        <f t="shared" si="2"/>
        <v>758.51496701224596</v>
      </c>
      <c r="S184" t="s">
        <v>28</v>
      </c>
      <c r="T184" t="s">
        <v>28</v>
      </c>
      <c r="U184" t="s">
        <v>28</v>
      </c>
      <c r="V184" t="s">
        <v>28</v>
      </c>
    </row>
    <row r="185" spans="1:22">
      <c r="A185" t="s">
        <v>23</v>
      </c>
      <c r="B185" t="s">
        <v>141</v>
      </c>
      <c r="D185" t="s">
        <v>84</v>
      </c>
      <c r="E185">
        <v>16</v>
      </c>
      <c r="F185" t="s">
        <v>213</v>
      </c>
      <c r="G185" t="s">
        <v>213</v>
      </c>
      <c r="H185" t="s">
        <v>27</v>
      </c>
      <c r="I185">
        <v>420</v>
      </c>
      <c r="J185">
        <v>417</v>
      </c>
      <c r="K185">
        <v>5581</v>
      </c>
      <c r="L185">
        <v>785</v>
      </c>
      <c r="M185">
        <v>252</v>
      </c>
      <c r="N185">
        <v>5794</v>
      </c>
      <c r="O185">
        <v>902</v>
      </c>
      <c r="P185">
        <v>0</v>
      </c>
      <c r="Q185">
        <v>5863</v>
      </c>
      <c r="R185">
        <f t="shared" si="2"/>
        <v>739.94888008819498</v>
      </c>
      <c r="S185" t="s">
        <v>28</v>
      </c>
      <c r="T185" t="s">
        <v>28</v>
      </c>
      <c r="U185" t="s">
        <v>28</v>
      </c>
      <c r="V185" t="s">
        <v>28</v>
      </c>
    </row>
    <row r="186" spans="1:22">
      <c r="A186" t="s">
        <v>23</v>
      </c>
      <c r="B186" t="s">
        <v>141</v>
      </c>
      <c r="D186" t="s">
        <v>84</v>
      </c>
      <c r="E186">
        <v>17</v>
      </c>
      <c r="F186" t="s">
        <v>214</v>
      </c>
      <c r="G186" t="s">
        <v>214</v>
      </c>
      <c r="H186" t="s">
        <v>27</v>
      </c>
      <c r="I186">
        <v>430</v>
      </c>
      <c r="J186">
        <v>396</v>
      </c>
      <c r="K186">
        <v>5563</v>
      </c>
      <c r="L186">
        <v>807</v>
      </c>
      <c r="M186">
        <v>253</v>
      </c>
      <c r="N186">
        <v>5762</v>
      </c>
      <c r="O186">
        <v>930</v>
      </c>
      <c r="P186">
        <v>0</v>
      </c>
      <c r="Q186">
        <v>5827</v>
      </c>
      <c r="R186">
        <f t="shared" si="2"/>
        <v>738.36970607190676</v>
      </c>
      <c r="S186" t="s">
        <v>28</v>
      </c>
      <c r="T186" t="s">
        <v>28</v>
      </c>
      <c r="U186" t="s">
        <v>28</v>
      </c>
      <c r="V186" t="s">
        <v>28</v>
      </c>
    </row>
    <row r="187" spans="1:22">
      <c r="A187" t="s">
        <v>23</v>
      </c>
      <c r="B187" t="s">
        <v>141</v>
      </c>
      <c r="D187" t="s">
        <v>84</v>
      </c>
      <c r="E187">
        <v>18</v>
      </c>
      <c r="F187" t="s">
        <v>215</v>
      </c>
      <c r="G187" t="s">
        <v>215</v>
      </c>
      <c r="H187" t="s">
        <v>27</v>
      </c>
      <c r="I187">
        <v>439</v>
      </c>
      <c r="J187">
        <v>414</v>
      </c>
      <c r="K187">
        <v>5542</v>
      </c>
      <c r="L187">
        <v>838</v>
      </c>
      <c r="M187">
        <v>251</v>
      </c>
      <c r="N187">
        <v>5717</v>
      </c>
      <c r="O187">
        <v>964</v>
      </c>
      <c r="P187">
        <v>0</v>
      </c>
      <c r="Q187">
        <v>5772</v>
      </c>
      <c r="R187">
        <f t="shared" si="2"/>
        <v>751.36801447026244</v>
      </c>
      <c r="S187" t="s">
        <v>28</v>
      </c>
      <c r="T187" t="s">
        <v>28</v>
      </c>
      <c r="U187" t="s">
        <v>28</v>
      </c>
      <c r="V187" t="s">
        <v>28</v>
      </c>
    </row>
    <row r="188" spans="1:22">
      <c r="A188" t="s">
        <v>23</v>
      </c>
      <c r="B188" t="s">
        <v>141</v>
      </c>
      <c r="D188" t="s">
        <v>84</v>
      </c>
      <c r="E188">
        <v>19</v>
      </c>
      <c r="F188" t="s">
        <v>216</v>
      </c>
      <c r="G188" t="s">
        <v>216</v>
      </c>
      <c r="H188" t="s">
        <v>27</v>
      </c>
      <c r="I188">
        <v>443</v>
      </c>
      <c r="J188">
        <v>377</v>
      </c>
      <c r="K188">
        <v>5523</v>
      </c>
      <c r="L188">
        <v>865</v>
      </c>
      <c r="M188">
        <v>245</v>
      </c>
      <c r="N188">
        <v>5678</v>
      </c>
      <c r="O188">
        <v>985</v>
      </c>
      <c r="P188">
        <v>0</v>
      </c>
      <c r="Q188">
        <v>5723</v>
      </c>
      <c r="R188">
        <f t="shared" si="2"/>
        <v>745.03941909688069</v>
      </c>
      <c r="S188" t="s">
        <v>28</v>
      </c>
      <c r="T188" t="s">
        <v>28</v>
      </c>
      <c r="U188" t="s">
        <v>28</v>
      </c>
      <c r="V188" t="s">
        <v>28</v>
      </c>
    </row>
    <row r="189" spans="1:22">
      <c r="A189" t="s">
        <v>23</v>
      </c>
      <c r="B189" t="s">
        <v>141</v>
      </c>
      <c r="D189" t="s">
        <v>84</v>
      </c>
      <c r="E189">
        <v>20</v>
      </c>
      <c r="F189" t="s">
        <v>217</v>
      </c>
      <c r="G189" t="s">
        <v>217</v>
      </c>
      <c r="H189" t="s">
        <v>27</v>
      </c>
      <c r="I189">
        <v>450</v>
      </c>
      <c r="J189">
        <v>440</v>
      </c>
      <c r="K189">
        <v>5506</v>
      </c>
      <c r="L189">
        <v>873</v>
      </c>
      <c r="M189">
        <v>242</v>
      </c>
      <c r="N189">
        <v>5667</v>
      </c>
      <c r="O189">
        <v>989.5</v>
      </c>
      <c r="P189">
        <v>0</v>
      </c>
      <c r="Q189">
        <v>5709</v>
      </c>
      <c r="R189">
        <f t="shared" si="2"/>
        <v>765.86422248845236</v>
      </c>
      <c r="S189" t="s">
        <v>28</v>
      </c>
      <c r="T189" t="s">
        <v>28</v>
      </c>
      <c r="U189" t="s">
        <v>28</v>
      </c>
      <c r="V189" t="s">
        <v>28</v>
      </c>
    </row>
    <row r="190" spans="1:22">
      <c r="A190" t="s">
        <v>23</v>
      </c>
      <c r="B190" t="s">
        <v>141</v>
      </c>
      <c r="D190" t="s">
        <v>84</v>
      </c>
      <c r="E190">
        <v>21</v>
      </c>
      <c r="F190" t="s">
        <v>218</v>
      </c>
      <c r="G190" t="s">
        <v>218</v>
      </c>
      <c r="H190" t="s">
        <v>27</v>
      </c>
      <c r="I190">
        <v>456</v>
      </c>
      <c r="J190">
        <v>388</v>
      </c>
      <c r="K190">
        <v>5483</v>
      </c>
      <c r="L190">
        <v>881</v>
      </c>
      <c r="M190">
        <v>239</v>
      </c>
      <c r="N190">
        <v>5656</v>
      </c>
      <c r="O190">
        <v>994</v>
      </c>
      <c r="P190">
        <v>0</v>
      </c>
      <c r="Q190">
        <v>5695</v>
      </c>
      <c r="R190">
        <f t="shared" si="2"/>
        <v>749.67525502626575</v>
      </c>
      <c r="S190" t="s">
        <v>28</v>
      </c>
      <c r="T190" t="s">
        <v>28</v>
      </c>
      <c r="U190" t="s">
        <v>28</v>
      </c>
      <c r="V190" t="s">
        <v>28</v>
      </c>
    </row>
    <row r="191" spans="1:22">
      <c r="A191" t="s">
        <v>23</v>
      </c>
      <c r="B191" t="s">
        <v>141</v>
      </c>
      <c r="D191" t="s">
        <v>84</v>
      </c>
      <c r="E191">
        <v>22</v>
      </c>
      <c r="F191" t="s">
        <v>219</v>
      </c>
      <c r="G191" t="s">
        <v>219</v>
      </c>
      <c r="H191" t="s">
        <v>27</v>
      </c>
      <c r="I191">
        <v>457</v>
      </c>
      <c r="J191">
        <v>420</v>
      </c>
      <c r="K191">
        <v>5472</v>
      </c>
      <c r="L191">
        <v>885</v>
      </c>
      <c r="M191">
        <v>241</v>
      </c>
      <c r="N191">
        <v>5623</v>
      </c>
      <c r="O191">
        <v>1003</v>
      </c>
      <c r="P191">
        <v>0</v>
      </c>
      <c r="Q191">
        <v>5660</v>
      </c>
      <c r="R191">
        <f t="shared" si="2"/>
        <v>758.75543893758936</v>
      </c>
      <c r="S191" t="s">
        <v>28</v>
      </c>
      <c r="T191" t="s">
        <v>28</v>
      </c>
      <c r="U191" t="s">
        <v>28</v>
      </c>
      <c r="V191" t="s">
        <v>28</v>
      </c>
    </row>
    <row r="192" spans="1:22">
      <c r="A192" t="s">
        <v>23</v>
      </c>
      <c r="B192" t="s">
        <v>141</v>
      </c>
      <c r="D192" t="s">
        <v>84</v>
      </c>
      <c r="E192">
        <v>23</v>
      </c>
      <c r="F192" t="s">
        <v>220</v>
      </c>
      <c r="G192" t="s">
        <v>220</v>
      </c>
      <c r="H192" t="s">
        <v>27</v>
      </c>
      <c r="I192">
        <v>459</v>
      </c>
      <c r="J192">
        <v>419</v>
      </c>
      <c r="K192">
        <v>5453</v>
      </c>
      <c r="L192">
        <v>884</v>
      </c>
      <c r="M192">
        <v>246</v>
      </c>
      <c r="N192">
        <v>5590</v>
      </c>
      <c r="O192">
        <v>1009</v>
      </c>
      <c r="P192">
        <v>0</v>
      </c>
      <c r="Q192">
        <v>5625</v>
      </c>
      <c r="R192">
        <f t="shared" si="2"/>
        <v>757.02425379618717</v>
      </c>
      <c r="S192" t="s">
        <v>28</v>
      </c>
      <c r="T192" t="s">
        <v>28</v>
      </c>
      <c r="U192" t="s">
        <v>28</v>
      </c>
      <c r="V192" t="s">
        <v>28</v>
      </c>
    </row>
    <row r="193" spans="1:22">
      <c r="A193" t="s">
        <v>23</v>
      </c>
      <c r="B193" t="s">
        <v>141</v>
      </c>
      <c r="D193" t="s">
        <v>84</v>
      </c>
      <c r="E193">
        <v>24</v>
      </c>
      <c r="F193" t="s">
        <v>221</v>
      </c>
      <c r="G193" t="s">
        <v>221</v>
      </c>
      <c r="H193" t="s">
        <v>27</v>
      </c>
      <c r="I193">
        <v>460</v>
      </c>
      <c r="J193">
        <v>379</v>
      </c>
      <c r="K193">
        <v>5436</v>
      </c>
      <c r="L193">
        <v>883</v>
      </c>
      <c r="M193">
        <v>249</v>
      </c>
      <c r="N193">
        <v>5553</v>
      </c>
      <c r="O193">
        <v>1014</v>
      </c>
      <c r="P193">
        <v>0</v>
      </c>
      <c r="Q193">
        <v>5583</v>
      </c>
      <c r="R193">
        <f t="shared" si="2"/>
        <v>740.68365506256464</v>
      </c>
      <c r="S193" t="s">
        <v>28</v>
      </c>
      <c r="T193" t="s">
        <v>28</v>
      </c>
      <c r="U193" t="s">
        <v>28</v>
      </c>
      <c r="V193" t="s">
        <v>28</v>
      </c>
    </row>
    <row r="194" spans="1:22">
      <c r="A194" t="s">
        <v>23</v>
      </c>
      <c r="B194" t="s">
        <v>141</v>
      </c>
      <c r="D194" t="s">
        <v>84</v>
      </c>
      <c r="E194">
        <v>25</v>
      </c>
      <c r="F194" t="s">
        <v>222</v>
      </c>
      <c r="G194" t="s">
        <v>222</v>
      </c>
      <c r="H194" t="s">
        <v>27</v>
      </c>
      <c r="I194">
        <v>461</v>
      </c>
      <c r="J194">
        <v>391</v>
      </c>
      <c r="K194">
        <v>5413</v>
      </c>
      <c r="L194">
        <v>882</v>
      </c>
      <c r="M194">
        <v>250</v>
      </c>
      <c r="N194">
        <v>5499</v>
      </c>
      <c r="O194">
        <v>1017</v>
      </c>
      <c r="P194">
        <v>0</v>
      </c>
      <c r="Q194">
        <v>5519</v>
      </c>
      <c r="R194">
        <f t="shared" si="2"/>
        <v>737.06117107859563</v>
      </c>
      <c r="S194" t="s">
        <v>28</v>
      </c>
      <c r="T194" t="s">
        <v>28</v>
      </c>
      <c r="U194" t="s">
        <v>28</v>
      </c>
      <c r="V194" t="s">
        <v>28</v>
      </c>
    </row>
    <row r="195" spans="1:22">
      <c r="A195" t="s">
        <v>23</v>
      </c>
      <c r="B195" t="s">
        <v>141</v>
      </c>
      <c r="D195" t="s">
        <v>84</v>
      </c>
      <c r="E195">
        <v>26</v>
      </c>
      <c r="F195" t="s">
        <v>223</v>
      </c>
      <c r="G195" t="s">
        <v>223</v>
      </c>
      <c r="H195" t="s">
        <v>27</v>
      </c>
      <c r="I195">
        <v>461</v>
      </c>
      <c r="J195">
        <v>422</v>
      </c>
      <c r="K195">
        <v>5395</v>
      </c>
      <c r="L195">
        <v>881</v>
      </c>
      <c r="M195">
        <v>250</v>
      </c>
      <c r="N195">
        <v>5462</v>
      </c>
      <c r="O195">
        <v>1016</v>
      </c>
      <c r="P195">
        <v>0</v>
      </c>
      <c r="Q195">
        <v>5478</v>
      </c>
      <c r="R195">
        <f t="shared" ref="R195:R225" si="3">SQRT((I195-L195)^2 + (J195-M195)^2 + (K195-N195)^2) + SQRT((O195-L195)^2 + (P195-M195)^2 + (Q195-N195)^2)</f>
        <v>743.3449723875832</v>
      </c>
      <c r="S195" t="s">
        <v>28</v>
      </c>
      <c r="T195" t="s">
        <v>28</v>
      </c>
      <c r="U195" t="s">
        <v>28</v>
      </c>
      <c r="V195" t="s">
        <v>28</v>
      </c>
    </row>
    <row r="196" spans="1:22">
      <c r="A196" t="s">
        <v>23</v>
      </c>
      <c r="B196" t="s">
        <v>141</v>
      </c>
      <c r="D196" t="s">
        <v>84</v>
      </c>
      <c r="E196">
        <v>27</v>
      </c>
      <c r="F196" t="s">
        <v>224</v>
      </c>
      <c r="G196" t="s">
        <v>224</v>
      </c>
      <c r="H196" t="s">
        <v>27</v>
      </c>
      <c r="I196">
        <v>459</v>
      </c>
      <c r="J196">
        <v>391</v>
      </c>
      <c r="K196">
        <v>5376</v>
      </c>
      <c r="L196">
        <v>880</v>
      </c>
      <c r="M196">
        <v>248</v>
      </c>
      <c r="N196">
        <v>5419</v>
      </c>
      <c r="O196">
        <v>1012</v>
      </c>
      <c r="P196">
        <v>0</v>
      </c>
      <c r="Q196">
        <v>5427</v>
      </c>
      <c r="R196">
        <f t="shared" si="3"/>
        <v>727.75303921068166</v>
      </c>
      <c r="S196" t="s">
        <v>28</v>
      </c>
      <c r="T196" t="s">
        <v>28</v>
      </c>
      <c r="U196" t="s">
        <v>28</v>
      </c>
      <c r="V196" t="s">
        <v>28</v>
      </c>
    </row>
    <row r="197" spans="1:22">
      <c r="A197" t="s">
        <v>23</v>
      </c>
      <c r="B197" t="s">
        <v>141</v>
      </c>
      <c r="D197" t="s">
        <v>84</v>
      </c>
      <c r="E197">
        <v>28</v>
      </c>
      <c r="F197" t="s">
        <v>225</v>
      </c>
      <c r="G197" t="s">
        <v>225</v>
      </c>
      <c r="H197" t="s">
        <v>27</v>
      </c>
      <c r="I197">
        <v>459</v>
      </c>
      <c r="J197">
        <v>422</v>
      </c>
      <c r="K197">
        <v>5352</v>
      </c>
      <c r="L197">
        <v>879</v>
      </c>
      <c r="M197">
        <v>246</v>
      </c>
      <c r="N197">
        <v>5382</v>
      </c>
      <c r="O197">
        <v>1006</v>
      </c>
      <c r="P197">
        <v>0</v>
      </c>
      <c r="Q197">
        <v>5384</v>
      </c>
      <c r="R197">
        <f t="shared" si="3"/>
        <v>733.22821275423928</v>
      </c>
      <c r="S197" t="s">
        <v>28</v>
      </c>
      <c r="T197" t="s">
        <v>28</v>
      </c>
      <c r="U197" t="s">
        <v>28</v>
      </c>
      <c r="V197" t="s">
        <v>28</v>
      </c>
    </row>
    <row r="198" spans="1:22">
      <c r="A198" t="s">
        <v>23</v>
      </c>
      <c r="B198" t="s">
        <v>141</v>
      </c>
      <c r="D198" t="s">
        <v>84</v>
      </c>
      <c r="E198">
        <v>29</v>
      </c>
      <c r="F198" t="s">
        <v>226</v>
      </c>
      <c r="G198" t="s">
        <v>226</v>
      </c>
      <c r="H198" t="s">
        <v>27</v>
      </c>
      <c r="I198">
        <v>455</v>
      </c>
      <c r="J198">
        <v>373</v>
      </c>
      <c r="K198">
        <v>5328</v>
      </c>
      <c r="L198">
        <v>871</v>
      </c>
      <c r="M198">
        <v>241</v>
      </c>
      <c r="N198">
        <v>5337</v>
      </c>
      <c r="O198">
        <v>990</v>
      </c>
      <c r="P198">
        <v>0</v>
      </c>
      <c r="Q198">
        <v>5333</v>
      </c>
      <c r="R198">
        <f t="shared" si="3"/>
        <v>705.3414131837601</v>
      </c>
      <c r="S198" t="s">
        <v>28</v>
      </c>
      <c r="T198" t="s">
        <v>28</v>
      </c>
      <c r="U198" t="s">
        <v>28</v>
      </c>
      <c r="V198" t="s">
        <v>28</v>
      </c>
    </row>
    <row r="199" spans="1:22">
      <c r="A199" t="s">
        <v>23</v>
      </c>
      <c r="B199" t="s">
        <v>141</v>
      </c>
      <c r="D199" t="s">
        <v>84</v>
      </c>
      <c r="E199">
        <v>30</v>
      </c>
      <c r="F199" t="s">
        <v>227</v>
      </c>
      <c r="G199" t="s">
        <v>227</v>
      </c>
      <c r="H199" t="s">
        <v>27</v>
      </c>
      <c r="I199">
        <v>450</v>
      </c>
      <c r="J199">
        <v>397</v>
      </c>
      <c r="K199">
        <v>5307</v>
      </c>
      <c r="L199">
        <v>826</v>
      </c>
      <c r="M199">
        <v>248</v>
      </c>
      <c r="N199">
        <v>5278</v>
      </c>
      <c r="O199">
        <v>953</v>
      </c>
      <c r="P199">
        <v>0</v>
      </c>
      <c r="Q199">
        <v>5261</v>
      </c>
      <c r="R199">
        <f t="shared" si="3"/>
        <v>684.63001845666054</v>
      </c>
      <c r="S199" t="s">
        <v>28</v>
      </c>
      <c r="T199" t="s">
        <v>28</v>
      </c>
      <c r="U199" t="s">
        <v>28</v>
      </c>
      <c r="V199" t="s">
        <v>28</v>
      </c>
    </row>
    <row r="200" spans="1:22">
      <c r="A200" t="s">
        <v>23</v>
      </c>
      <c r="B200" t="s">
        <v>141</v>
      </c>
      <c r="D200" t="s">
        <v>84</v>
      </c>
      <c r="E200">
        <v>31</v>
      </c>
      <c r="F200" t="s">
        <v>228</v>
      </c>
      <c r="G200" t="s">
        <v>228</v>
      </c>
      <c r="H200" t="s">
        <v>27</v>
      </c>
      <c r="I200">
        <v>443</v>
      </c>
      <c r="J200">
        <v>416</v>
      </c>
      <c r="K200">
        <v>5290</v>
      </c>
      <c r="L200">
        <v>804</v>
      </c>
      <c r="M200">
        <v>252</v>
      </c>
      <c r="N200">
        <v>5250</v>
      </c>
      <c r="O200">
        <v>935</v>
      </c>
      <c r="P200">
        <v>0</v>
      </c>
      <c r="Q200">
        <v>5229</v>
      </c>
      <c r="R200">
        <f t="shared" si="3"/>
        <v>683.30965801909201</v>
      </c>
      <c r="S200" t="s">
        <v>28</v>
      </c>
      <c r="T200" t="s">
        <v>28</v>
      </c>
      <c r="U200" t="s">
        <v>28</v>
      </c>
      <c r="V200" t="s">
        <v>28</v>
      </c>
    </row>
    <row r="201" spans="1:22">
      <c r="A201" t="s">
        <v>23</v>
      </c>
      <c r="B201" t="s">
        <v>141</v>
      </c>
      <c r="D201" t="s">
        <v>84</v>
      </c>
      <c r="E201">
        <v>32</v>
      </c>
      <c r="F201" t="s">
        <v>229</v>
      </c>
      <c r="G201" t="s">
        <v>229</v>
      </c>
      <c r="H201" t="s">
        <v>27</v>
      </c>
      <c r="I201">
        <v>436</v>
      </c>
      <c r="J201">
        <v>393</v>
      </c>
      <c r="K201">
        <v>5267</v>
      </c>
      <c r="L201">
        <v>775</v>
      </c>
      <c r="M201">
        <v>260</v>
      </c>
      <c r="N201">
        <v>5214</v>
      </c>
      <c r="O201">
        <v>908</v>
      </c>
      <c r="P201">
        <v>0</v>
      </c>
      <c r="Q201">
        <v>5184</v>
      </c>
      <c r="R201">
        <f t="shared" si="3"/>
        <v>661.57283790508484</v>
      </c>
      <c r="S201" t="s">
        <v>28</v>
      </c>
      <c r="T201" t="s">
        <v>28</v>
      </c>
      <c r="U201" t="s">
        <v>28</v>
      </c>
      <c r="V201" t="s">
        <v>28</v>
      </c>
    </row>
    <row r="202" spans="1:22">
      <c r="A202" t="s">
        <v>23</v>
      </c>
      <c r="B202" t="s">
        <v>141</v>
      </c>
      <c r="D202" t="s">
        <v>84</v>
      </c>
      <c r="E202">
        <v>33</v>
      </c>
      <c r="F202" t="s">
        <v>230</v>
      </c>
      <c r="G202" t="s">
        <v>230</v>
      </c>
      <c r="H202" t="s">
        <v>27</v>
      </c>
      <c r="I202">
        <v>427</v>
      </c>
      <c r="J202">
        <v>387</v>
      </c>
      <c r="K202">
        <v>5248</v>
      </c>
      <c r="L202">
        <v>749</v>
      </c>
      <c r="M202">
        <v>267</v>
      </c>
      <c r="N202">
        <v>5177</v>
      </c>
      <c r="O202">
        <v>878</v>
      </c>
      <c r="P202">
        <v>0</v>
      </c>
      <c r="Q202">
        <v>5140</v>
      </c>
      <c r="R202">
        <f t="shared" si="3"/>
        <v>649.72110394924596</v>
      </c>
      <c r="S202" t="s">
        <v>28</v>
      </c>
      <c r="T202" t="s">
        <v>28</v>
      </c>
      <c r="U202" t="s">
        <v>28</v>
      </c>
      <c r="V202" t="s">
        <v>28</v>
      </c>
    </row>
    <row r="203" spans="1:22">
      <c r="A203" t="s">
        <v>23</v>
      </c>
      <c r="B203" t="s">
        <v>141</v>
      </c>
      <c r="D203" t="s">
        <v>84</v>
      </c>
      <c r="E203">
        <v>34</v>
      </c>
      <c r="F203" t="s">
        <v>231</v>
      </c>
      <c r="G203" t="s">
        <v>231</v>
      </c>
      <c r="H203" t="s">
        <v>27</v>
      </c>
      <c r="I203">
        <v>418</v>
      </c>
      <c r="J203">
        <v>396</v>
      </c>
      <c r="K203">
        <v>5220</v>
      </c>
      <c r="L203">
        <v>724</v>
      </c>
      <c r="M203">
        <v>274</v>
      </c>
      <c r="N203">
        <v>5144</v>
      </c>
      <c r="O203">
        <v>850</v>
      </c>
      <c r="P203">
        <v>0</v>
      </c>
      <c r="Q203">
        <v>5099</v>
      </c>
      <c r="R203">
        <f t="shared" si="3"/>
        <v>642.99821564788044</v>
      </c>
      <c r="S203" t="s">
        <v>28</v>
      </c>
      <c r="T203" t="s">
        <v>28</v>
      </c>
      <c r="U203" t="s">
        <v>28</v>
      </c>
      <c r="V203" t="s">
        <v>28</v>
      </c>
    </row>
    <row r="204" spans="1:22">
      <c r="A204" t="s">
        <v>23</v>
      </c>
      <c r="B204" t="s">
        <v>141</v>
      </c>
      <c r="D204" t="s">
        <v>84</v>
      </c>
      <c r="E204">
        <v>35</v>
      </c>
      <c r="F204" t="s">
        <v>232</v>
      </c>
      <c r="G204" t="s">
        <v>232</v>
      </c>
      <c r="H204" t="s">
        <v>27</v>
      </c>
      <c r="I204">
        <v>410</v>
      </c>
      <c r="J204">
        <v>408</v>
      </c>
      <c r="K204">
        <v>5203</v>
      </c>
      <c r="L204">
        <v>694</v>
      </c>
      <c r="M204">
        <v>282</v>
      </c>
      <c r="N204">
        <v>5105</v>
      </c>
      <c r="O204">
        <v>817</v>
      </c>
      <c r="P204">
        <v>0</v>
      </c>
      <c r="Q204">
        <v>5054</v>
      </c>
      <c r="R204">
        <f t="shared" si="3"/>
        <v>637.64094118970638</v>
      </c>
      <c r="S204" t="s">
        <v>28</v>
      </c>
      <c r="T204" t="s">
        <v>28</v>
      </c>
      <c r="U204" t="s">
        <v>28</v>
      </c>
      <c r="V204" t="s">
        <v>28</v>
      </c>
    </row>
    <row r="205" spans="1:22">
      <c r="A205" t="s">
        <v>23</v>
      </c>
      <c r="B205" t="s">
        <v>141</v>
      </c>
      <c r="D205" t="s">
        <v>84</v>
      </c>
      <c r="E205">
        <v>36</v>
      </c>
      <c r="F205" t="s">
        <v>233</v>
      </c>
      <c r="G205" t="s">
        <v>233</v>
      </c>
      <c r="H205" t="s">
        <v>27</v>
      </c>
      <c r="I205">
        <v>394</v>
      </c>
      <c r="J205">
        <v>403</v>
      </c>
      <c r="K205">
        <v>5181</v>
      </c>
      <c r="L205">
        <v>669</v>
      </c>
      <c r="M205">
        <v>287</v>
      </c>
      <c r="N205">
        <v>5073</v>
      </c>
      <c r="O205">
        <v>786</v>
      </c>
      <c r="P205">
        <v>0</v>
      </c>
      <c r="Q205">
        <v>5016</v>
      </c>
      <c r="R205">
        <f t="shared" si="3"/>
        <v>632.53366050115267</v>
      </c>
      <c r="S205" t="s">
        <v>28</v>
      </c>
      <c r="T205" t="s">
        <v>28</v>
      </c>
      <c r="U205" t="s">
        <v>28</v>
      </c>
      <c r="V205" t="s">
        <v>28</v>
      </c>
    </row>
    <row r="206" spans="1:22">
      <c r="A206" t="s">
        <v>23</v>
      </c>
      <c r="B206" t="s">
        <v>141</v>
      </c>
      <c r="D206" t="s">
        <v>84</v>
      </c>
      <c r="E206">
        <v>37</v>
      </c>
      <c r="F206" t="s">
        <v>234</v>
      </c>
      <c r="G206" t="s">
        <v>234</v>
      </c>
      <c r="H206" t="s">
        <v>27</v>
      </c>
      <c r="I206">
        <v>383</v>
      </c>
      <c r="J206">
        <v>413</v>
      </c>
      <c r="K206">
        <v>5162</v>
      </c>
      <c r="L206">
        <v>633</v>
      </c>
      <c r="M206">
        <v>299</v>
      </c>
      <c r="N206">
        <v>5038</v>
      </c>
      <c r="O206">
        <v>748</v>
      </c>
      <c r="P206">
        <v>0</v>
      </c>
      <c r="Q206">
        <v>4970</v>
      </c>
      <c r="R206">
        <f t="shared" si="3"/>
        <v>628.94028786459785</v>
      </c>
      <c r="S206" t="s">
        <v>28</v>
      </c>
      <c r="T206" t="s">
        <v>28</v>
      </c>
      <c r="U206" t="s">
        <v>28</v>
      </c>
      <c r="V206" t="s">
        <v>28</v>
      </c>
    </row>
    <row r="207" spans="1:22">
      <c r="A207" t="s">
        <v>23</v>
      </c>
      <c r="B207" t="s">
        <v>141</v>
      </c>
      <c r="D207" t="s">
        <v>84</v>
      </c>
      <c r="E207">
        <v>38</v>
      </c>
      <c r="F207" t="s">
        <v>235</v>
      </c>
      <c r="G207" t="s">
        <v>235</v>
      </c>
      <c r="H207" t="s">
        <v>27</v>
      </c>
      <c r="I207">
        <v>363</v>
      </c>
      <c r="J207">
        <v>393</v>
      </c>
      <c r="K207">
        <v>5139</v>
      </c>
      <c r="L207">
        <v>599</v>
      </c>
      <c r="M207">
        <v>308</v>
      </c>
      <c r="N207">
        <v>5005</v>
      </c>
      <c r="O207">
        <v>710</v>
      </c>
      <c r="P207">
        <v>0</v>
      </c>
      <c r="Q207">
        <v>4927</v>
      </c>
      <c r="R207">
        <f t="shared" si="3"/>
        <v>620.94342015634948</v>
      </c>
      <c r="S207" t="s">
        <v>28</v>
      </c>
      <c r="T207" t="s">
        <v>28</v>
      </c>
      <c r="U207" t="s">
        <v>28</v>
      </c>
      <c r="V207" t="s">
        <v>28</v>
      </c>
    </row>
    <row r="208" spans="1:22">
      <c r="A208" t="s">
        <v>23</v>
      </c>
      <c r="B208" t="s">
        <v>141</v>
      </c>
      <c r="D208" t="s">
        <v>84</v>
      </c>
      <c r="E208">
        <v>39</v>
      </c>
      <c r="F208" t="s">
        <v>236</v>
      </c>
      <c r="G208" t="s">
        <v>236</v>
      </c>
      <c r="H208" t="s">
        <v>27</v>
      </c>
      <c r="I208">
        <v>351</v>
      </c>
      <c r="J208">
        <v>408</v>
      </c>
      <c r="K208">
        <v>5122</v>
      </c>
      <c r="L208">
        <v>567</v>
      </c>
      <c r="M208">
        <v>314</v>
      </c>
      <c r="N208">
        <v>4974</v>
      </c>
      <c r="O208">
        <v>673</v>
      </c>
      <c r="P208">
        <v>0</v>
      </c>
      <c r="Q208">
        <v>4887</v>
      </c>
      <c r="R208">
        <f t="shared" si="3"/>
        <v>620.83965916858494</v>
      </c>
      <c r="S208" t="s">
        <v>28</v>
      </c>
      <c r="T208" t="s">
        <v>28</v>
      </c>
      <c r="U208" t="s">
        <v>28</v>
      </c>
      <c r="V208" t="s">
        <v>28</v>
      </c>
    </row>
    <row r="209" spans="1:22">
      <c r="A209" t="s">
        <v>23</v>
      </c>
      <c r="B209" t="s">
        <v>141</v>
      </c>
      <c r="D209" t="s">
        <v>84</v>
      </c>
      <c r="E209">
        <v>40</v>
      </c>
      <c r="F209" t="s">
        <v>237</v>
      </c>
      <c r="G209" t="s">
        <v>237</v>
      </c>
      <c r="H209" t="s">
        <v>27</v>
      </c>
      <c r="I209">
        <v>332</v>
      </c>
      <c r="J209">
        <v>432</v>
      </c>
      <c r="K209">
        <v>5101</v>
      </c>
      <c r="L209">
        <v>545</v>
      </c>
      <c r="M209">
        <v>318</v>
      </c>
      <c r="N209">
        <v>4952</v>
      </c>
      <c r="O209">
        <v>649</v>
      </c>
      <c r="P209">
        <v>0</v>
      </c>
      <c r="Q209">
        <v>4861</v>
      </c>
      <c r="R209">
        <f t="shared" si="3"/>
        <v>630.57050587539538</v>
      </c>
      <c r="S209" t="s">
        <v>28</v>
      </c>
      <c r="T209" t="s">
        <v>28</v>
      </c>
      <c r="U209" t="s">
        <v>28</v>
      </c>
      <c r="V209" t="s">
        <v>28</v>
      </c>
    </row>
    <row r="210" spans="1:22">
      <c r="A210" t="s">
        <v>23</v>
      </c>
      <c r="B210" t="s">
        <v>141</v>
      </c>
      <c r="D210" t="s">
        <v>84</v>
      </c>
      <c r="E210">
        <v>41</v>
      </c>
      <c r="F210" t="s">
        <v>238</v>
      </c>
      <c r="G210" t="s">
        <v>238</v>
      </c>
      <c r="H210" t="s">
        <v>27</v>
      </c>
      <c r="I210">
        <v>319</v>
      </c>
      <c r="J210">
        <v>442</v>
      </c>
      <c r="K210">
        <v>5078</v>
      </c>
      <c r="L210">
        <v>507</v>
      </c>
      <c r="M210">
        <v>323</v>
      </c>
      <c r="N210">
        <v>4916</v>
      </c>
      <c r="O210">
        <v>604</v>
      </c>
      <c r="P210">
        <v>0</v>
      </c>
      <c r="Q210">
        <v>4816</v>
      </c>
      <c r="R210">
        <f t="shared" si="3"/>
        <v>626.9894877193617</v>
      </c>
      <c r="S210" t="s">
        <v>28</v>
      </c>
      <c r="T210" t="s">
        <v>28</v>
      </c>
      <c r="U210" t="s">
        <v>28</v>
      </c>
      <c r="V210" t="s">
        <v>28</v>
      </c>
    </row>
    <row r="211" spans="1:22">
      <c r="A211" t="s">
        <v>23</v>
      </c>
      <c r="B211" t="s">
        <v>141</v>
      </c>
      <c r="D211" t="s">
        <v>84</v>
      </c>
      <c r="E211">
        <v>42</v>
      </c>
      <c r="F211" t="s">
        <v>239</v>
      </c>
      <c r="G211" t="s">
        <v>239</v>
      </c>
      <c r="H211" t="s">
        <v>27</v>
      </c>
      <c r="I211">
        <v>309</v>
      </c>
      <c r="J211">
        <v>393</v>
      </c>
      <c r="K211">
        <v>5043</v>
      </c>
      <c r="L211">
        <v>473</v>
      </c>
      <c r="M211">
        <v>326</v>
      </c>
      <c r="N211">
        <v>4885</v>
      </c>
      <c r="O211">
        <v>561</v>
      </c>
      <c r="P211">
        <v>0</v>
      </c>
      <c r="Q211">
        <v>4774</v>
      </c>
      <c r="R211">
        <f t="shared" si="3"/>
        <v>592.82423486141806</v>
      </c>
      <c r="S211" t="s">
        <v>28</v>
      </c>
      <c r="T211" t="s">
        <v>28</v>
      </c>
      <c r="U211" t="s">
        <v>28</v>
      </c>
      <c r="V211" t="s">
        <v>28</v>
      </c>
    </row>
    <row r="212" spans="1:22">
      <c r="A212" t="s">
        <v>23</v>
      </c>
      <c r="B212" t="s">
        <v>141</v>
      </c>
      <c r="D212" t="s">
        <v>84</v>
      </c>
      <c r="E212">
        <v>43</v>
      </c>
      <c r="F212" t="s">
        <v>240</v>
      </c>
      <c r="G212" t="s">
        <v>240</v>
      </c>
      <c r="H212" t="s">
        <v>27</v>
      </c>
      <c r="I212">
        <v>302</v>
      </c>
      <c r="J212">
        <v>396</v>
      </c>
      <c r="K212">
        <v>5008</v>
      </c>
      <c r="L212">
        <v>440</v>
      </c>
      <c r="M212">
        <v>328</v>
      </c>
      <c r="N212">
        <v>4855</v>
      </c>
      <c r="O212">
        <v>522</v>
      </c>
      <c r="P212">
        <v>0</v>
      </c>
      <c r="Q212">
        <v>4738</v>
      </c>
      <c r="R212">
        <f t="shared" si="3"/>
        <v>574.73903221658907</v>
      </c>
      <c r="S212" t="s">
        <v>28</v>
      </c>
      <c r="T212" t="s">
        <v>28</v>
      </c>
      <c r="U212" t="s">
        <v>28</v>
      </c>
      <c r="V212" t="s">
        <v>28</v>
      </c>
    </row>
    <row r="213" spans="1:22">
      <c r="A213" t="s">
        <v>23</v>
      </c>
      <c r="B213" t="s">
        <v>141</v>
      </c>
      <c r="D213" t="s">
        <v>84</v>
      </c>
      <c r="E213">
        <v>44</v>
      </c>
      <c r="F213" t="s">
        <v>241</v>
      </c>
      <c r="G213" t="s">
        <v>241</v>
      </c>
      <c r="H213" t="s">
        <v>27</v>
      </c>
      <c r="I213">
        <v>299</v>
      </c>
      <c r="J213">
        <v>404</v>
      </c>
      <c r="K213">
        <v>4958</v>
      </c>
      <c r="L213">
        <v>415</v>
      </c>
      <c r="M213">
        <v>329</v>
      </c>
      <c r="N213">
        <v>4832</v>
      </c>
      <c r="O213">
        <v>493</v>
      </c>
      <c r="P213">
        <v>0</v>
      </c>
      <c r="Q213">
        <v>4711</v>
      </c>
      <c r="R213">
        <f t="shared" si="3"/>
        <v>546.08627657363695</v>
      </c>
      <c r="S213" t="s">
        <v>28</v>
      </c>
      <c r="T213" t="s">
        <v>28</v>
      </c>
      <c r="U213" t="s">
        <v>28</v>
      </c>
      <c r="V213" t="s">
        <v>28</v>
      </c>
    </row>
    <row r="214" spans="1:22">
      <c r="A214" t="s">
        <v>23</v>
      </c>
      <c r="B214" t="s">
        <v>141</v>
      </c>
      <c r="D214" t="s">
        <v>84</v>
      </c>
      <c r="E214">
        <v>45</v>
      </c>
      <c r="F214" t="s">
        <v>242</v>
      </c>
      <c r="G214" t="s">
        <v>242</v>
      </c>
      <c r="H214" t="s">
        <v>27</v>
      </c>
      <c r="I214">
        <v>292</v>
      </c>
      <c r="J214">
        <v>389</v>
      </c>
      <c r="K214">
        <v>4903</v>
      </c>
      <c r="L214">
        <v>381</v>
      </c>
      <c r="M214">
        <v>328</v>
      </c>
      <c r="N214">
        <v>4801</v>
      </c>
      <c r="O214">
        <v>449</v>
      </c>
      <c r="P214">
        <v>0</v>
      </c>
      <c r="Q214">
        <v>4671</v>
      </c>
      <c r="R214">
        <f t="shared" si="3"/>
        <v>507.79497163647409</v>
      </c>
      <c r="S214" t="s">
        <v>28</v>
      </c>
      <c r="T214" t="s">
        <v>28</v>
      </c>
      <c r="U214" t="s">
        <v>28</v>
      </c>
      <c r="V214" t="s">
        <v>28</v>
      </c>
    </row>
    <row r="215" spans="1:22">
      <c r="A215" t="s">
        <v>23</v>
      </c>
      <c r="B215" t="s">
        <v>141</v>
      </c>
      <c r="D215" t="s">
        <v>84</v>
      </c>
      <c r="E215">
        <v>46</v>
      </c>
      <c r="F215" t="s">
        <v>243</v>
      </c>
      <c r="G215" t="s">
        <v>243</v>
      </c>
      <c r="H215" t="s">
        <v>27</v>
      </c>
      <c r="I215">
        <v>285</v>
      </c>
      <c r="J215">
        <v>355</v>
      </c>
      <c r="K215">
        <v>4854</v>
      </c>
      <c r="L215">
        <v>352</v>
      </c>
      <c r="M215">
        <v>327</v>
      </c>
      <c r="N215">
        <v>4774</v>
      </c>
      <c r="O215">
        <v>414</v>
      </c>
      <c r="P215">
        <v>0</v>
      </c>
      <c r="Q215">
        <v>4641</v>
      </c>
      <c r="R215">
        <f t="shared" si="3"/>
        <v>466.45761809830765</v>
      </c>
      <c r="S215" t="s">
        <v>28</v>
      </c>
      <c r="T215" t="s">
        <v>28</v>
      </c>
      <c r="U215" t="s">
        <v>28</v>
      </c>
      <c r="V215" t="s">
        <v>28</v>
      </c>
    </row>
    <row r="216" spans="1:22">
      <c r="A216" t="s">
        <v>23</v>
      </c>
      <c r="B216" t="s">
        <v>141</v>
      </c>
      <c r="D216" t="s">
        <v>84</v>
      </c>
      <c r="E216">
        <v>47</v>
      </c>
      <c r="F216" t="s">
        <v>244</v>
      </c>
      <c r="G216" t="s">
        <v>244</v>
      </c>
      <c r="H216" t="s">
        <v>27</v>
      </c>
      <c r="I216">
        <v>279</v>
      </c>
      <c r="J216">
        <v>345</v>
      </c>
      <c r="K216">
        <v>4797</v>
      </c>
      <c r="L216">
        <v>327</v>
      </c>
      <c r="M216">
        <v>325</v>
      </c>
      <c r="N216">
        <v>4752</v>
      </c>
      <c r="O216">
        <v>382</v>
      </c>
      <c r="P216">
        <v>0</v>
      </c>
      <c r="Q216">
        <v>4613</v>
      </c>
      <c r="R216">
        <f t="shared" si="3"/>
        <v>426.49807035985816</v>
      </c>
      <c r="S216" t="s">
        <v>28</v>
      </c>
      <c r="T216" t="s">
        <v>28</v>
      </c>
      <c r="U216" t="s">
        <v>28</v>
      </c>
      <c r="V216" t="s">
        <v>28</v>
      </c>
    </row>
    <row r="217" spans="1:22">
      <c r="A217" t="s">
        <v>23</v>
      </c>
      <c r="B217" t="s">
        <v>141</v>
      </c>
      <c r="D217" t="s">
        <v>84</v>
      </c>
      <c r="E217">
        <v>48</v>
      </c>
      <c r="F217" t="s">
        <v>245</v>
      </c>
      <c r="G217" t="s">
        <v>245</v>
      </c>
      <c r="H217" t="s">
        <v>27</v>
      </c>
      <c r="I217">
        <v>258</v>
      </c>
      <c r="J217">
        <v>335</v>
      </c>
      <c r="K217">
        <v>4739</v>
      </c>
      <c r="L217">
        <v>304</v>
      </c>
      <c r="M217">
        <v>322</v>
      </c>
      <c r="N217">
        <v>4731</v>
      </c>
      <c r="O217">
        <v>354</v>
      </c>
      <c r="P217">
        <v>0</v>
      </c>
      <c r="Q217">
        <v>4590</v>
      </c>
      <c r="R217">
        <f t="shared" si="3"/>
        <v>403.52281682270376</v>
      </c>
      <c r="S217" t="s">
        <v>28</v>
      </c>
      <c r="T217" t="s">
        <v>28</v>
      </c>
      <c r="U217" t="s">
        <v>28</v>
      </c>
      <c r="V217" t="s">
        <v>28</v>
      </c>
    </row>
    <row r="218" spans="1:22">
      <c r="A218" t="s">
        <v>23</v>
      </c>
      <c r="B218" t="s">
        <v>141</v>
      </c>
      <c r="D218" t="s">
        <v>84</v>
      </c>
      <c r="E218">
        <v>49</v>
      </c>
      <c r="F218" t="s">
        <v>246</v>
      </c>
      <c r="G218" t="s">
        <v>246</v>
      </c>
      <c r="H218" t="s">
        <v>27</v>
      </c>
      <c r="I218">
        <v>215</v>
      </c>
      <c r="J218">
        <v>324</v>
      </c>
      <c r="K218">
        <v>4698</v>
      </c>
      <c r="L218">
        <v>269</v>
      </c>
      <c r="M218">
        <v>319</v>
      </c>
      <c r="N218">
        <v>4701</v>
      </c>
      <c r="O218">
        <v>314</v>
      </c>
      <c r="P218">
        <v>0</v>
      </c>
      <c r="Q218">
        <v>4555</v>
      </c>
      <c r="R218">
        <f t="shared" si="3"/>
        <v>408.01151341768116</v>
      </c>
      <c r="S218" t="s">
        <v>28</v>
      </c>
      <c r="T218" t="s">
        <v>28</v>
      </c>
      <c r="U218" t="s">
        <v>28</v>
      </c>
      <c r="V218" t="s">
        <v>28</v>
      </c>
    </row>
    <row r="219" spans="1:22">
      <c r="A219" t="s">
        <v>23</v>
      </c>
      <c r="B219" t="s">
        <v>141</v>
      </c>
      <c r="D219" t="s">
        <v>84</v>
      </c>
      <c r="E219">
        <v>50</v>
      </c>
      <c r="F219" t="s">
        <v>247</v>
      </c>
      <c r="G219" t="s">
        <v>247</v>
      </c>
      <c r="H219" t="s">
        <v>27</v>
      </c>
      <c r="I219">
        <v>173</v>
      </c>
      <c r="J219">
        <v>316</v>
      </c>
      <c r="K219">
        <v>4661</v>
      </c>
      <c r="L219">
        <v>223</v>
      </c>
      <c r="M219">
        <v>313</v>
      </c>
      <c r="N219">
        <v>4661</v>
      </c>
      <c r="O219">
        <v>258</v>
      </c>
      <c r="P219">
        <v>38</v>
      </c>
      <c r="Q219">
        <v>4489</v>
      </c>
      <c r="R219">
        <f t="shared" si="3"/>
        <v>376.33216043252622</v>
      </c>
      <c r="S219" t="s">
        <v>28</v>
      </c>
      <c r="T219" t="s">
        <v>28</v>
      </c>
      <c r="U219" t="s">
        <v>28</v>
      </c>
      <c r="V219" t="s">
        <v>28</v>
      </c>
    </row>
    <row r="220" spans="1:22">
      <c r="A220" t="s">
        <v>23</v>
      </c>
      <c r="B220" t="s">
        <v>141</v>
      </c>
      <c r="D220" t="s">
        <v>84</v>
      </c>
      <c r="E220">
        <v>51</v>
      </c>
      <c r="F220" t="s">
        <v>248</v>
      </c>
      <c r="G220" t="s">
        <v>248</v>
      </c>
      <c r="H220" t="s">
        <v>27</v>
      </c>
      <c r="I220">
        <v>135</v>
      </c>
      <c r="J220">
        <v>293</v>
      </c>
      <c r="K220">
        <v>4630</v>
      </c>
      <c r="L220">
        <v>180</v>
      </c>
      <c r="M220">
        <v>303</v>
      </c>
      <c r="N220">
        <v>4619</v>
      </c>
      <c r="O220">
        <v>214</v>
      </c>
      <c r="P220">
        <v>38</v>
      </c>
      <c r="Q220">
        <v>4435</v>
      </c>
      <c r="R220">
        <f t="shared" si="3"/>
        <v>371.79451017796958</v>
      </c>
      <c r="S220" t="s">
        <v>28</v>
      </c>
      <c r="T220" t="s">
        <v>28</v>
      </c>
      <c r="U220" t="s">
        <v>28</v>
      </c>
      <c r="V220" t="s">
        <v>28</v>
      </c>
    </row>
    <row r="221" spans="1:22">
      <c r="A221" t="s">
        <v>23</v>
      </c>
      <c r="B221" t="s">
        <v>141</v>
      </c>
      <c r="D221" t="s">
        <v>84</v>
      </c>
      <c r="E221">
        <v>52</v>
      </c>
      <c r="F221" t="s">
        <v>249</v>
      </c>
      <c r="G221" t="s">
        <v>249</v>
      </c>
      <c r="H221" t="s">
        <v>27</v>
      </c>
      <c r="I221">
        <v>119</v>
      </c>
      <c r="J221">
        <v>294</v>
      </c>
      <c r="K221">
        <v>4608</v>
      </c>
      <c r="L221">
        <v>145</v>
      </c>
      <c r="M221">
        <v>266</v>
      </c>
      <c r="N221">
        <v>4545</v>
      </c>
      <c r="O221">
        <v>189</v>
      </c>
      <c r="P221">
        <v>38</v>
      </c>
      <c r="Q221">
        <v>4405</v>
      </c>
      <c r="R221">
        <f t="shared" si="3"/>
        <v>344.82746536047182</v>
      </c>
      <c r="S221" t="s">
        <v>28</v>
      </c>
      <c r="T221" t="s">
        <v>28</v>
      </c>
      <c r="U221" t="s">
        <v>28</v>
      </c>
      <c r="V221" t="s">
        <v>28</v>
      </c>
    </row>
    <row r="222" spans="1:22">
      <c r="A222" t="s">
        <v>23</v>
      </c>
      <c r="B222" t="s">
        <v>141</v>
      </c>
      <c r="D222" t="s">
        <v>84</v>
      </c>
      <c r="E222">
        <v>53</v>
      </c>
      <c r="F222" t="s">
        <v>250</v>
      </c>
      <c r="G222" t="s">
        <v>250</v>
      </c>
      <c r="H222" t="s">
        <v>27</v>
      </c>
      <c r="I222">
        <v>92</v>
      </c>
      <c r="J222">
        <v>297</v>
      </c>
      <c r="K222">
        <v>4583</v>
      </c>
      <c r="L222">
        <v>126</v>
      </c>
      <c r="M222">
        <v>274</v>
      </c>
      <c r="N222">
        <v>4544</v>
      </c>
      <c r="O222">
        <v>158</v>
      </c>
      <c r="P222">
        <v>38</v>
      </c>
      <c r="Q222">
        <v>4368</v>
      </c>
      <c r="R222">
        <f t="shared" si="3"/>
        <v>352.75665496964183</v>
      </c>
      <c r="S222" t="s">
        <v>28</v>
      </c>
      <c r="T222" t="s">
        <v>28</v>
      </c>
      <c r="U222" t="s">
        <v>28</v>
      </c>
      <c r="V222" t="s">
        <v>28</v>
      </c>
    </row>
    <row r="223" spans="1:22">
      <c r="A223" t="s">
        <v>23</v>
      </c>
      <c r="B223" t="s">
        <v>141</v>
      </c>
      <c r="D223" t="s">
        <v>84</v>
      </c>
      <c r="E223">
        <v>54</v>
      </c>
      <c r="F223" t="s">
        <v>251</v>
      </c>
      <c r="G223" t="s">
        <v>251</v>
      </c>
      <c r="H223" t="s">
        <v>27</v>
      </c>
      <c r="I223">
        <v>78</v>
      </c>
      <c r="J223">
        <v>293</v>
      </c>
      <c r="K223">
        <v>4571</v>
      </c>
      <c r="L223">
        <v>96</v>
      </c>
      <c r="M223">
        <v>285</v>
      </c>
      <c r="N223">
        <v>4542</v>
      </c>
      <c r="O223">
        <v>122</v>
      </c>
      <c r="P223">
        <v>38</v>
      </c>
      <c r="Q223">
        <v>4323</v>
      </c>
      <c r="R223">
        <f t="shared" si="3"/>
        <v>366.18547018341235</v>
      </c>
      <c r="S223" t="s">
        <v>28</v>
      </c>
      <c r="T223" t="s">
        <v>28</v>
      </c>
      <c r="U223" t="s">
        <v>28</v>
      </c>
      <c r="V223" t="s">
        <v>28</v>
      </c>
    </row>
    <row r="224" spans="1:22">
      <c r="A224" t="s">
        <v>23</v>
      </c>
      <c r="B224" t="s">
        <v>141</v>
      </c>
      <c r="D224" t="s">
        <v>84</v>
      </c>
      <c r="E224">
        <v>55</v>
      </c>
      <c r="F224" t="s">
        <v>252</v>
      </c>
      <c r="G224" t="s">
        <v>252</v>
      </c>
      <c r="H224" t="s">
        <v>27</v>
      </c>
      <c r="I224">
        <v>57</v>
      </c>
      <c r="J224">
        <v>298</v>
      </c>
      <c r="K224">
        <v>4556</v>
      </c>
      <c r="L224">
        <v>82</v>
      </c>
      <c r="M224">
        <v>280</v>
      </c>
      <c r="N224">
        <v>4532</v>
      </c>
      <c r="O224">
        <v>104</v>
      </c>
      <c r="P224">
        <v>38</v>
      </c>
      <c r="Q224">
        <v>4301</v>
      </c>
      <c r="R224">
        <f t="shared" si="3"/>
        <v>374.32576277035304</v>
      </c>
      <c r="S224" t="s">
        <v>28</v>
      </c>
      <c r="T224" t="s">
        <v>28</v>
      </c>
      <c r="U224" t="s">
        <v>28</v>
      </c>
      <c r="V224" t="s">
        <v>28</v>
      </c>
    </row>
    <row r="225" spans="1:22">
      <c r="A225" t="s">
        <v>23</v>
      </c>
      <c r="B225" t="s">
        <v>141</v>
      </c>
      <c r="D225" t="s">
        <v>84</v>
      </c>
      <c r="E225">
        <v>56</v>
      </c>
      <c r="F225" t="s">
        <v>253</v>
      </c>
      <c r="G225" t="s">
        <v>253</v>
      </c>
      <c r="H225" t="s">
        <v>27</v>
      </c>
      <c r="I225">
        <v>34</v>
      </c>
      <c r="J225">
        <v>297</v>
      </c>
      <c r="K225">
        <v>4540</v>
      </c>
      <c r="L225">
        <v>58</v>
      </c>
      <c r="M225">
        <v>294</v>
      </c>
      <c r="N225">
        <v>4540</v>
      </c>
      <c r="O225">
        <v>68</v>
      </c>
      <c r="P225">
        <v>38</v>
      </c>
      <c r="Q225">
        <v>4259</v>
      </c>
      <c r="R225">
        <f t="shared" si="3"/>
        <v>404.44589542344374</v>
      </c>
      <c r="S225" t="s">
        <v>28</v>
      </c>
      <c r="T225" t="s">
        <v>28</v>
      </c>
      <c r="U225" t="s">
        <v>28</v>
      </c>
      <c r="V225" t="s">
        <v>28</v>
      </c>
    </row>
    <row r="226" spans="1:22">
      <c r="A226" t="s">
        <v>254</v>
      </c>
      <c r="B226" t="s">
        <v>24</v>
      </c>
      <c r="C226" t="s">
        <v>255</v>
      </c>
      <c r="D226" t="s">
        <v>25</v>
      </c>
      <c r="E226">
        <v>1</v>
      </c>
      <c r="F226" t="s">
        <v>256</v>
      </c>
      <c r="G226" t="s">
        <v>256</v>
      </c>
      <c r="H226" t="s">
        <v>27</v>
      </c>
      <c r="I226">
        <v>-181</v>
      </c>
      <c r="J226">
        <v>-1029</v>
      </c>
      <c r="K226">
        <v>142</v>
      </c>
      <c r="L226" t="s">
        <v>28</v>
      </c>
      <c r="M226" t="s">
        <v>28</v>
      </c>
      <c r="N226" t="s">
        <v>28</v>
      </c>
      <c r="O226">
        <v>-995</v>
      </c>
      <c r="P226">
        <v>-215</v>
      </c>
      <c r="Q226">
        <v>142</v>
      </c>
      <c r="R226">
        <v>1151</v>
      </c>
      <c r="S226" t="s">
        <v>28</v>
      </c>
      <c r="T226" t="s">
        <v>28</v>
      </c>
      <c r="U226" t="s">
        <v>28</v>
      </c>
      <c r="V226" t="s">
        <v>28</v>
      </c>
    </row>
    <row r="227" spans="1:22">
      <c r="A227" t="s">
        <v>254</v>
      </c>
      <c r="B227" t="s">
        <v>24</v>
      </c>
      <c r="C227" t="s">
        <v>255</v>
      </c>
      <c r="D227" t="s">
        <v>25</v>
      </c>
      <c r="E227">
        <v>2</v>
      </c>
      <c r="F227" t="s">
        <v>257</v>
      </c>
      <c r="G227" t="s">
        <v>257</v>
      </c>
      <c r="H227" t="s">
        <v>27</v>
      </c>
      <c r="I227">
        <v>-181</v>
      </c>
      <c r="J227">
        <v>-1029</v>
      </c>
      <c r="K227">
        <v>103</v>
      </c>
      <c r="L227" t="s">
        <v>28</v>
      </c>
      <c r="M227" t="s">
        <v>28</v>
      </c>
      <c r="N227" t="s">
        <v>28</v>
      </c>
      <c r="O227">
        <v>-995</v>
      </c>
      <c r="P227">
        <v>-215</v>
      </c>
      <c r="Q227">
        <v>103</v>
      </c>
      <c r="R227">
        <v>1151</v>
      </c>
      <c r="S227" t="s">
        <v>28</v>
      </c>
      <c r="T227" t="s">
        <v>28</v>
      </c>
      <c r="U227" t="s">
        <v>28</v>
      </c>
      <c r="V227" t="s">
        <v>28</v>
      </c>
    </row>
    <row r="228" spans="1:22">
      <c r="A228" t="s">
        <v>254</v>
      </c>
      <c r="B228" t="s">
        <v>24</v>
      </c>
      <c r="C228" t="s">
        <v>255</v>
      </c>
      <c r="D228" t="s">
        <v>25</v>
      </c>
      <c r="E228">
        <v>3</v>
      </c>
      <c r="F228" t="s">
        <v>258</v>
      </c>
      <c r="G228" t="s">
        <v>258</v>
      </c>
      <c r="H228" t="s">
        <v>27</v>
      </c>
      <c r="I228">
        <v>-181</v>
      </c>
      <c r="J228">
        <v>-1029</v>
      </c>
      <c r="K228">
        <v>63</v>
      </c>
      <c r="L228" t="s">
        <v>28</v>
      </c>
      <c r="M228" t="s">
        <v>28</v>
      </c>
      <c r="N228" t="s">
        <v>28</v>
      </c>
      <c r="O228">
        <v>-995</v>
      </c>
      <c r="P228">
        <v>-215</v>
      </c>
      <c r="Q228">
        <v>63</v>
      </c>
      <c r="R228">
        <v>1151</v>
      </c>
      <c r="S228" t="s">
        <v>28</v>
      </c>
      <c r="T228" t="s">
        <v>28</v>
      </c>
      <c r="U228" t="s">
        <v>28</v>
      </c>
      <c r="V228" t="s">
        <v>28</v>
      </c>
    </row>
    <row r="229" spans="1:22">
      <c r="A229" t="s">
        <v>254</v>
      </c>
      <c r="B229" t="s">
        <v>24</v>
      </c>
      <c r="C229" t="s">
        <v>255</v>
      </c>
      <c r="D229" t="s">
        <v>84</v>
      </c>
      <c r="E229">
        <v>1</v>
      </c>
      <c r="F229" t="s">
        <v>259</v>
      </c>
      <c r="G229" t="s">
        <v>259</v>
      </c>
      <c r="H229" t="s">
        <v>27</v>
      </c>
      <c r="I229">
        <v>-181</v>
      </c>
      <c r="J229">
        <v>1029</v>
      </c>
      <c r="K229">
        <v>142</v>
      </c>
      <c r="L229" t="s">
        <v>28</v>
      </c>
      <c r="M229" t="s">
        <v>28</v>
      </c>
      <c r="N229" t="s">
        <v>28</v>
      </c>
      <c r="O229">
        <v>-995</v>
      </c>
      <c r="P229">
        <v>215</v>
      </c>
      <c r="Q229">
        <v>142</v>
      </c>
      <c r="R229">
        <v>1151</v>
      </c>
      <c r="S229" t="s">
        <v>28</v>
      </c>
      <c r="T229" t="s">
        <v>28</v>
      </c>
      <c r="U229" t="s">
        <v>28</v>
      </c>
      <c r="V229" t="s">
        <v>28</v>
      </c>
    </row>
    <row r="230" spans="1:22">
      <c r="A230" t="s">
        <v>254</v>
      </c>
      <c r="B230" t="s">
        <v>24</v>
      </c>
      <c r="C230" t="s">
        <v>255</v>
      </c>
      <c r="D230" t="s">
        <v>84</v>
      </c>
      <c r="E230">
        <v>2</v>
      </c>
      <c r="F230" t="s">
        <v>260</v>
      </c>
      <c r="G230" t="s">
        <v>260</v>
      </c>
      <c r="H230" t="s">
        <v>27</v>
      </c>
      <c r="I230">
        <v>-181</v>
      </c>
      <c r="J230">
        <v>1029</v>
      </c>
      <c r="K230">
        <v>103</v>
      </c>
      <c r="L230" t="s">
        <v>28</v>
      </c>
      <c r="M230" t="s">
        <v>28</v>
      </c>
      <c r="N230" t="s">
        <v>28</v>
      </c>
      <c r="O230">
        <v>-995</v>
      </c>
      <c r="P230">
        <v>215</v>
      </c>
      <c r="Q230">
        <v>103</v>
      </c>
      <c r="R230">
        <v>1151</v>
      </c>
      <c r="S230" t="s">
        <v>28</v>
      </c>
      <c r="T230" t="s">
        <v>28</v>
      </c>
      <c r="U230" t="s">
        <v>28</v>
      </c>
      <c r="V230" t="s">
        <v>28</v>
      </c>
    </row>
    <row r="231" spans="1:22">
      <c r="A231" t="s">
        <v>254</v>
      </c>
      <c r="B231" t="s">
        <v>24</v>
      </c>
      <c r="C231" t="s">
        <v>255</v>
      </c>
      <c r="D231" t="s">
        <v>84</v>
      </c>
      <c r="E231">
        <v>3</v>
      </c>
      <c r="F231" t="s">
        <v>261</v>
      </c>
      <c r="G231" t="s">
        <v>261</v>
      </c>
      <c r="H231" t="s">
        <v>27</v>
      </c>
      <c r="I231">
        <v>-181</v>
      </c>
      <c r="J231">
        <v>1029</v>
      </c>
      <c r="K231">
        <v>63</v>
      </c>
      <c r="L231" t="s">
        <v>28</v>
      </c>
      <c r="M231" t="s">
        <v>28</v>
      </c>
      <c r="N231" t="s">
        <v>28</v>
      </c>
      <c r="O231">
        <v>-995</v>
      </c>
      <c r="P231">
        <v>215</v>
      </c>
      <c r="Q231">
        <v>63</v>
      </c>
      <c r="R231">
        <v>1151</v>
      </c>
      <c r="S231" t="s">
        <v>28</v>
      </c>
      <c r="T231" t="s">
        <v>28</v>
      </c>
      <c r="U231" t="s">
        <v>28</v>
      </c>
      <c r="V231" t="s">
        <v>28</v>
      </c>
    </row>
    <row r="232" spans="1:22">
      <c r="A232" t="s">
        <v>254</v>
      </c>
      <c r="B232" t="s">
        <v>24</v>
      </c>
      <c r="C232" t="s">
        <v>262</v>
      </c>
      <c r="D232" t="s">
        <v>25</v>
      </c>
      <c r="E232">
        <v>1</v>
      </c>
      <c r="F232" t="s">
        <v>263</v>
      </c>
      <c r="G232" t="s">
        <v>263</v>
      </c>
      <c r="H232" t="s">
        <v>27</v>
      </c>
      <c r="I232">
        <v>-2598</v>
      </c>
      <c r="J232">
        <v>-1675</v>
      </c>
      <c r="K232">
        <v>142</v>
      </c>
      <c r="L232" t="s">
        <v>28</v>
      </c>
      <c r="M232" t="s">
        <v>28</v>
      </c>
      <c r="N232" t="s">
        <v>28</v>
      </c>
      <c r="O232">
        <v>-1138</v>
      </c>
      <c r="P232">
        <v>-215</v>
      </c>
      <c r="Q232">
        <v>142</v>
      </c>
      <c r="R232">
        <v>2065</v>
      </c>
      <c r="S232" t="s">
        <v>28</v>
      </c>
      <c r="T232" t="s">
        <v>28</v>
      </c>
      <c r="U232" t="s">
        <v>28</v>
      </c>
      <c r="V232" t="s">
        <v>28</v>
      </c>
    </row>
    <row r="233" spans="1:22">
      <c r="A233" t="s">
        <v>254</v>
      </c>
      <c r="B233" t="s">
        <v>24</v>
      </c>
      <c r="C233" t="s">
        <v>262</v>
      </c>
      <c r="D233" t="s">
        <v>25</v>
      </c>
      <c r="E233">
        <v>2</v>
      </c>
      <c r="F233" t="s">
        <v>264</v>
      </c>
      <c r="G233" t="s">
        <v>264</v>
      </c>
      <c r="H233" t="s">
        <v>27</v>
      </c>
      <c r="I233">
        <v>-2598</v>
      </c>
      <c r="J233">
        <v>-1675</v>
      </c>
      <c r="K233">
        <v>103</v>
      </c>
      <c r="L233" t="s">
        <v>28</v>
      </c>
      <c r="M233" t="s">
        <v>28</v>
      </c>
      <c r="N233" t="s">
        <v>28</v>
      </c>
      <c r="O233">
        <v>-1138</v>
      </c>
      <c r="P233">
        <v>-215</v>
      </c>
      <c r="Q233">
        <v>103</v>
      </c>
      <c r="R233">
        <v>2065</v>
      </c>
      <c r="S233" t="s">
        <v>28</v>
      </c>
      <c r="T233" t="s">
        <v>28</v>
      </c>
      <c r="U233" t="s">
        <v>28</v>
      </c>
      <c r="V233" t="s">
        <v>28</v>
      </c>
    </row>
    <row r="234" spans="1:22">
      <c r="A234" t="s">
        <v>254</v>
      </c>
      <c r="B234" t="s">
        <v>24</v>
      </c>
      <c r="C234" t="s">
        <v>262</v>
      </c>
      <c r="D234" t="s">
        <v>25</v>
      </c>
      <c r="E234">
        <v>3</v>
      </c>
      <c r="F234" t="s">
        <v>265</v>
      </c>
      <c r="G234" t="s">
        <v>265</v>
      </c>
      <c r="H234" t="s">
        <v>27</v>
      </c>
      <c r="I234">
        <v>-2598</v>
      </c>
      <c r="J234">
        <v>-1675</v>
      </c>
      <c r="K234">
        <v>63</v>
      </c>
      <c r="L234" t="s">
        <v>28</v>
      </c>
      <c r="M234" t="s">
        <v>28</v>
      </c>
      <c r="N234" t="s">
        <v>28</v>
      </c>
      <c r="O234">
        <v>-1138</v>
      </c>
      <c r="P234">
        <v>-215</v>
      </c>
      <c r="Q234">
        <v>63</v>
      </c>
      <c r="R234">
        <v>2065</v>
      </c>
      <c r="S234" t="s">
        <v>28</v>
      </c>
      <c r="T234" t="s">
        <v>28</v>
      </c>
      <c r="U234" t="s">
        <v>28</v>
      </c>
      <c r="V234" t="s">
        <v>28</v>
      </c>
    </row>
    <row r="235" spans="1:22">
      <c r="A235" t="s">
        <v>254</v>
      </c>
      <c r="B235" t="s">
        <v>24</v>
      </c>
      <c r="C235" t="s">
        <v>262</v>
      </c>
      <c r="D235" t="s">
        <v>25</v>
      </c>
      <c r="E235">
        <v>4</v>
      </c>
      <c r="F235" t="s">
        <v>266</v>
      </c>
      <c r="G235" t="s">
        <v>266</v>
      </c>
      <c r="H235" t="s">
        <v>27</v>
      </c>
      <c r="I235">
        <v>-2742</v>
      </c>
      <c r="J235">
        <v>-1535</v>
      </c>
      <c r="K235">
        <v>142</v>
      </c>
      <c r="L235" t="s">
        <v>28</v>
      </c>
      <c r="M235" t="s">
        <v>28</v>
      </c>
      <c r="N235" t="s">
        <v>28</v>
      </c>
      <c r="O235">
        <v>-1282</v>
      </c>
      <c r="P235">
        <v>-71</v>
      </c>
      <c r="Q235">
        <v>142</v>
      </c>
      <c r="R235">
        <v>2068</v>
      </c>
      <c r="S235" t="s">
        <v>28</v>
      </c>
      <c r="T235" t="s">
        <v>28</v>
      </c>
      <c r="U235" t="s">
        <v>28</v>
      </c>
      <c r="V235" t="s">
        <v>28</v>
      </c>
    </row>
    <row r="236" spans="1:22">
      <c r="A236" t="s">
        <v>254</v>
      </c>
      <c r="B236" t="s">
        <v>24</v>
      </c>
      <c r="C236" t="s">
        <v>262</v>
      </c>
      <c r="D236" t="s">
        <v>25</v>
      </c>
      <c r="E236">
        <v>5</v>
      </c>
      <c r="F236" t="s">
        <v>267</v>
      </c>
      <c r="G236" t="s">
        <v>267</v>
      </c>
      <c r="H236" t="s">
        <v>27</v>
      </c>
      <c r="I236">
        <v>-2742</v>
      </c>
      <c r="J236">
        <v>-1535</v>
      </c>
      <c r="K236">
        <v>103</v>
      </c>
      <c r="L236" t="s">
        <v>28</v>
      </c>
      <c r="M236" t="s">
        <v>28</v>
      </c>
      <c r="N236" t="s">
        <v>28</v>
      </c>
      <c r="O236">
        <v>-1282</v>
      </c>
      <c r="P236">
        <v>-71</v>
      </c>
      <c r="Q236">
        <v>103</v>
      </c>
      <c r="R236">
        <v>2068</v>
      </c>
      <c r="S236" t="s">
        <v>28</v>
      </c>
      <c r="T236" t="s">
        <v>28</v>
      </c>
      <c r="U236" t="s">
        <v>28</v>
      </c>
      <c r="V236" t="s">
        <v>28</v>
      </c>
    </row>
    <row r="237" spans="1:22">
      <c r="A237" t="s">
        <v>254</v>
      </c>
      <c r="B237" t="s">
        <v>24</v>
      </c>
      <c r="C237" t="s">
        <v>262</v>
      </c>
      <c r="D237" t="s">
        <v>25</v>
      </c>
      <c r="E237">
        <v>6</v>
      </c>
      <c r="F237" t="s">
        <v>268</v>
      </c>
      <c r="G237" t="s">
        <v>268</v>
      </c>
      <c r="H237" t="s">
        <v>27</v>
      </c>
      <c r="I237">
        <v>-2742</v>
      </c>
      <c r="J237">
        <v>-1535</v>
      </c>
      <c r="K237">
        <v>63</v>
      </c>
      <c r="L237" t="s">
        <v>28</v>
      </c>
      <c r="M237" t="s">
        <v>28</v>
      </c>
      <c r="N237" t="s">
        <v>28</v>
      </c>
      <c r="O237">
        <v>-1282</v>
      </c>
      <c r="P237">
        <v>-71</v>
      </c>
      <c r="Q237">
        <v>63</v>
      </c>
      <c r="R237">
        <v>2068</v>
      </c>
      <c r="S237" t="s">
        <v>28</v>
      </c>
      <c r="T237" t="s">
        <v>28</v>
      </c>
      <c r="U237" t="s">
        <v>28</v>
      </c>
      <c r="V237" t="s">
        <v>28</v>
      </c>
    </row>
    <row r="238" spans="1:22">
      <c r="A238" t="s">
        <v>254</v>
      </c>
      <c r="B238" t="s">
        <v>24</v>
      </c>
      <c r="C238" t="s">
        <v>262</v>
      </c>
      <c r="D238" t="s">
        <v>84</v>
      </c>
      <c r="E238">
        <v>1</v>
      </c>
      <c r="F238" t="s">
        <v>269</v>
      </c>
      <c r="G238" t="s">
        <v>269</v>
      </c>
      <c r="H238" t="s">
        <v>27</v>
      </c>
      <c r="I238">
        <v>-2598</v>
      </c>
      <c r="J238">
        <v>1675</v>
      </c>
      <c r="K238">
        <v>142</v>
      </c>
      <c r="L238" t="s">
        <v>28</v>
      </c>
      <c r="M238" t="s">
        <v>28</v>
      </c>
      <c r="N238" t="s">
        <v>28</v>
      </c>
      <c r="O238">
        <v>-1138</v>
      </c>
      <c r="P238">
        <v>215</v>
      </c>
      <c r="Q238">
        <v>142</v>
      </c>
      <c r="R238">
        <v>2065</v>
      </c>
      <c r="S238" t="s">
        <v>28</v>
      </c>
      <c r="T238" t="s">
        <v>28</v>
      </c>
      <c r="U238" t="s">
        <v>28</v>
      </c>
      <c r="V238" t="s">
        <v>28</v>
      </c>
    </row>
    <row r="239" spans="1:22">
      <c r="A239" t="s">
        <v>254</v>
      </c>
      <c r="B239" t="s">
        <v>24</v>
      </c>
      <c r="C239" t="s">
        <v>262</v>
      </c>
      <c r="D239" t="s">
        <v>84</v>
      </c>
      <c r="E239">
        <v>2</v>
      </c>
      <c r="F239" t="s">
        <v>270</v>
      </c>
      <c r="G239" t="s">
        <v>270</v>
      </c>
      <c r="H239" t="s">
        <v>27</v>
      </c>
      <c r="I239">
        <v>-2598</v>
      </c>
      <c r="J239">
        <v>1675</v>
      </c>
      <c r="K239">
        <v>103</v>
      </c>
      <c r="L239" t="s">
        <v>28</v>
      </c>
      <c r="M239" t="s">
        <v>28</v>
      </c>
      <c r="N239" t="s">
        <v>28</v>
      </c>
      <c r="O239">
        <v>-1138</v>
      </c>
      <c r="P239">
        <v>215</v>
      </c>
      <c r="Q239">
        <v>103</v>
      </c>
      <c r="R239">
        <v>2065</v>
      </c>
      <c r="S239" t="s">
        <v>28</v>
      </c>
      <c r="T239" t="s">
        <v>28</v>
      </c>
      <c r="U239" t="s">
        <v>28</v>
      </c>
      <c r="V239" t="s">
        <v>28</v>
      </c>
    </row>
    <row r="240" spans="1:22">
      <c r="A240" t="s">
        <v>254</v>
      </c>
      <c r="B240" t="s">
        <v>24</v>
      </c>
      <c r="C240" t="s">
        <v>262</v>
      </c>
      <c r="D240" t="s">
        <v>84</v>
      </c>
      <c r="E240">
        <v>3</v>
      </c>
      <c r="F240" t="s">
        <v>271</v>
      </c>
      <c r="G240" t="s">
        <v>271</v>
      </c>
      <c r="H240" t="s">
        <v>27</v>
      </c>
      <c r="I240">
        <v>-2598</v>
      </c>
      <c r="J240">
        <v>1675</v>
      </c>
      <c r="K240">
        <v>63</v>
      </c>
      <c r="L240" t="s">
        <v>28</v>
      </c>
      <c r="M240" t="s">
        <v>28</v>
      </c>
      <c r="N240" t="s">
        <v>28</v>
      </c>
      <c r="O240">
        <v>-1138</v>
      </c>
      <c r="P240">
        <v>215</v>
      </c>
      <c r="Q240">
        <v>63</v>
      </c>
      <c r="R240">
        <v>2065</v>
      </c>
      <c r="S240" t="s">
        <v>28</v>
      </c>
      <c r="T240" t="s">
        <v>28</v>
      </c>
      <c r="U240" t="s">
        <v>28</v>
      </c>
      <c r="V240" t="s">
        <v>28</v>
      </c>
    </row>
    <row r="241" spans="1:22">
      <c r="A241" t="s">
        <v>254</v>
      </c>
      <c r="B241" t="s">
        <v>24</v>
      </c>
      <c r="C241" t="s">
        <v>262</v>
      </c>
      <c r="D241" t="s">
        <v>84</v>
      </c>
      <c r="E241">
        <v>4</v>
      </c>
      <c r="F241" t="s">
        <v>272</v>
      </c>
      <c r="G241" t="s">
        <v>272</v>
      </c>
      <c r="H241" t="s">
        <v>27</v>
      </c>
      <c r="I241">
        <v>-2742</v>
      </c>
      <c r="J241">
        <v>1535</v>
      </c>
      <c r="K241">
        <v>142</v>
      </c>
      <c r="L241" t="s">
        <v>28</v>
      </c>
      <c r="M241" t="s">
        <v>28</v>
      </c>
      <c r="N241" t="s">
        <v>28</v>
      </c>
      <c r="O241">
        <v>-1282</v>
      </c>
      <c r="P241">
        <v>71</v>
      </c>
      <c r="Q241">
        <v>142</v>
      </c>
      <c r="R241">
        <v>2068</v>
      </c>
      <c r="S241" t="s">
        <v>28</v>
      </c>
      <c r="T241" t="s">
        <v>28</v>
      </c>
      <c r="U241" t="s">
        <v>28</v>
      </c>
      <c r="V241" t="s">
        <v>28</v>
      </c>
    </row>
    <row r="242" spans="1:22">
      <c r="A242" t="s">
        <v>254</v>
      </c>
      <c r="B242" t="s">
        <v>24</v>
      </c>
      <c r="C242" t="s">
        <v>262</v>
      </c>
      <c r="D242" t="s">
        <v>84</v>
      </c>
      <c r="E242">
        <v>5</v>
      </c>
      <c r="F242" t="s">
        <v>273</v>
      </c>
      <c r="G242" t="s">
        <v>273</v>
      </c>
      <c r="H242" t="s">
        <v>27</v>
      </c>
      <c r="I242">
        <v>-2742</v>
      </c>
      <c r="J242">
        <v>1535</v>
      </c>
      <c r="K242">
        <v>103</v>
      </c>
      <c r="L242" t="s">
        <v>28</v>
      </c>
      <c r="M242" t="s">
        <v>28</v>
      </c>
      <c r="N242" t="s">
        <v>28</v>
      </c>
      <c r="O242">
        <v>-1282</v>
      </c>
      <c r="P242">
        <v>71</v>
      </c>
      <c r="Q242">
        <v>103</v>
      </c>
      <c r="R242">
        <v>2068</v>
      </c>
      <c r="S242" t="s">
        <v>28</v>
      </c>
      <c r="T242" t="s">
        <v>28</v>
      </c>
      <c r="U242" t="s">
        <v>28</v>
      </c>
      <c r="V242" t="s">
        <v>28</v>
      </c>
    </row>
    <row r="243" spans="1:22">
      <c r="A243" t="s">
        <v>254</v>
      </c>
      <c r="B243" t="s">
        <v>24</v>
      </c>
      <c r="C243" t="s">
        <v>262</v>
      </c>
      <c r="D243" t="s">
        <v>84</v>
      </c>
      <c r="E243">
        <v>6</v>
      </c>
      <c r="F243" t="s">
        <v>274</v>
      </c>
      <c r="G243" t="s">
        <v>274</v>
      </c>
      <c r="H243" t="s">
        <v>27</v>
      </c>
      <c r="I243">
        <v>-2742</v>
      </c>
      <c r="J243">
        <v>1535</v>
      </c>
      <c r="K243">
        <v>63</v>
      </c>
      <c r="L243" t="s">
        <v>28</v>
      </c>
      <c r="M243" t="s">
        <v>28</v>
      </c>
      <c r="N243" t="s">
        <v>28</v>
      </c>
      <c r="O243">
        <v>-1282</v>
      </c>
      <c r="P243">
        <v>71</v>
      </c>
      <c r="Q243">
        <v>63</v>
      </c>
      <c r="R243">
        <v>2068</v>
      </c>
      <c r="S243" t="s">
        <v>28</v>
      </c>
      <c r="T243" t="s">
        <v>28</v>
      </c>
      <c r="U243" t="s">
        <v>28</v>
      </c>
      <c r="V243" t="s">
        <v>28</v>
      </c>
    </row>
    <row r="244" spans="1:22">
      <c r="A244" t="s">
        <v>254</v>
      </c>
      <c r="B244" t="s">
        <v>141</v>
      </c>
      <c r="C244" t="s">
        <v>255</v>
      </c>
      <c r="D244" t="s">
        <v>25</v>
      </c>
      <c r="E244">
        <v>1</v>
      </c>
      <c r="F244" t="s">
        <v>275</v>
      </c>
      <c r="G244" t="s">
        <v>275</v>
      </c>
      <c r="H244" t="s">
        <v>27</v>
      </c>
      <c r="I244">
        <v>181</v>
      </c>
      <c r="J244">
        <v>-1029</v>
      </c>
      <c r="K244">
        <v>142</v>
      </c>
      <c r="L244" t="s">
        <v>28</v>
      </c>
      <c r="M244" t="s">
        <v>28</v>
      </c>
      <c r="N244" t="s">
        <v>28</v>
      </c>
      <c r="O244">
        <v>995</v>
      </c>
      <c r="P244">
        <v>-215</v>
      </c>
      <c r="Q244">
        <v>142</v>
      </c>
      <c r="R244">
        <v>1151</v>
      </c>
      <c r="S244" t="s">
        <v>28</v>
      </c>
      <c r="T244" t="s">
        <v>28</v>
      </c>
      <c r="U244" t="s">
        <v>28</v>
      </c>
      <c r="V244" t="s">
        <v>28</v>
      </c>
    </row>
    <row r="245" spans="1:22">
      <c r="A245" t="s">
        <v>254</v>
      </c>
      <c r="B245" t="s">
        <v>141</v>
      </c>
      <c r="C245" t="s">
        <v>255</v>
      </c>
      <c r="D245" t="s">
        <v>25</v>
      </c>
      <c r="E245">
        <v>2</v>
      </c>
      <c r="F245" t="s">
        <v>276</v>
      </c>
      <c r="G245" t="s">
        <v>276</v>
      </c>
      <c r="H245" t="s">
        <v>27</v>
      </c>
      <c r="I245">
        <v>181</v>
      </c>
      <c r="J245">
        <v>-1029</v>
      </c>
      <c r="K245">
        <v>103</v>
      </c>
      <c r="L245" t="s">
        <v>28</v>
      </c>
      <c r="M245" t="s">
        <v>28</v>
      </c>
      <c r="N245" t="s">
        <v>28</v>
      </c>
      <c r="O245">
        <v>995</v>
      </c>
      <c r="P245">
        <v>-215</v>
      </c>
      <c r="Q245">
        <v>103</v>
      </c>
      <c r="R245">
        <v>1151</v>
      </c>
      <c r="S245" t="s">
        <v>28</v>
      </c>
      <c r="T245" t="s">
        <v>28</v>
      </c>
      <c r="U245" t="s">
        <v>28</v>
      </c>
      <c r="V245" t="s">
        <v>28</v>
      </c>
    </row>
    <row r="246" spans="1:22">
      <c r="A246" t="s">
        <v>254</v>
      </c>
      <c r="B246" t="s">
        <v>141</v>
      </c>
      <c r="C246" t="s">
        <v>255</v>
      </c>
      <c r="D246" t="s">
        <v>25</v>
      </c>
      <c r="E246">
        <v>3</v>
      </c>
      <c r="F246" t="s">
        <v>277</v>
      </c>
      <c r="G246" t="s">
        <v>277</v>
      </c>
      <c r="H246" t="s">
        <v>27</v>
      </c>
      <c r="I246">
        <v>181</v>
      </c>
      <c r="J246">
        <v>-1029</v>
      </c>
      <c r="K246">
        <v>63</v>
      </c>
      <c r="L246" t="s">
        <v>28</v>
      </c>
      <c r="M246" t="s">
        <v>28</v>
      </c>
      <c r="N246" t="s">
        <v>28</v>
      </c>
      <c r="O246">
        <v>995</v>
      </c>
      <c r="P246">
        <v>-215</v>
      </c>
      <c r="Q246">
        <v>63</v>
      </c>
      <c r="R246">
        <v>1151</v>
      </c>
      <c r="S246" t="s">
        <v>28</v>
      </c>
      <c r="T246" t="s">
        <v>28</v>
      </c>
      <c r="U246" t="s">
        <v>28</v>
      </c>
      <c r="V246" t="s">
        <v>28</v>
      </c>
    </row>
    <row r="247" spans="1:22">
      <c r="A247" t="s">
        <v>254</v>
      </c>
      <c r="B247" t="s">
        <v>141</v>
      </c>
      <c r="C247" t="s">
        <v>255</v>
      </c>
      <c r="D247" t="s">
        <v>84</v>
      </c>
      <c r="E247">
        <v>1</v>
      </c>
      <c r="F247" t="s">
        <v>278</v>
      </c>
      <c r="G247" t="s">
        <v>278</v>
      </c>
      <c r="H247" t="s">
        <v>27</v>
      </c>
      <c r="I247">
        <v>181</v>
      </c>
      <c r="J247">
        <v>1029</v>
      </c>
      <c r="K247">
        <v>142</v>
      </c>
      <c r="L247" t="s">
        <v>28</v>
      </c>
      <c r="M247" t="s">
        <v>28</v>
      </c>
      <c r="N247" t="s">
        <v>28</v>
      </c>
      <c r="O247">
        <v>995</v>
      </c>
      <c r="P247">
        <v>215</v>
      </c>
      <c r="Q247">
        <v>142</v>
      </c>
      <c r="R247">
        <v>1151</v>
      </c>
      <c r="S247" t="s">
        <v>28</v>
      </c>
      <c r="T247" t="s">
        <v>28</v>
      </c>
      <c r="U247" t="s">
        <v>28</v>
      </c>
      <c r="V247" t="s">
        <v>28</v>
      </c>
    </row>
    <row r="248" spans="1:22">
      <c r="A248" t="s">
        <v>254</v>
      </c>
      <c r="B248" t="s">
        <v>141</v>
      </c>
      <c r="C248" t="s">
        <v>255</v>
      </c>
      <c r="D248" t="s">
        <v>84</v>
      </c>
      <c r="E248">
        <v>2</v>
      </c>
      <c r="F248" t="s">
        <v>279</v>
      </c>
      <c r="G248" t="s">
        <v>279</v>
      </c>
      <c r="H248" t="s">
        <v>27</v>
      </c>
      <c r="I248">
        <v>181</v>
      </c>
      <c r="J248">
        <v>1029</v>
      </c>
      <c r="K248">
        <v>103</v>
      </c>
      <c r="L248" t="s">
        <v>28</v>
      </c>
      <c r="M248" t="s">
        <v>28</v>
      </c>
      <c r="N248" t="s">
        <v>28</v>
      </c>
      <c r="O248">
        <v>995</v>
      </c>
      <c r="P248">
        <v>215</v>
      </c>
      <c r="Q248">
        <v>103</v>
      </c>
      <c r="R248">
        <v>1151</v>
      </c>
      <c r="S248" t="s">
        <v>28</v>
      </c>
      <c r="T248" t="s">
        <v>28</v>
      </c>
      <c r="U248" t="s">
        <v>28</v>
      </c>
      <c r="V248" t="s">
        <v>28</v>
      </c>
    </row>
    <row r="249" spans="1:22">
      <c r="A249" t="s">
        <v>254</v>
      </c>
      <c r="B249" t="s">
        <v>141</v>
      </c>
      <c r="C249" t="s">
        <v>255</v>
      </c>
      <c r="D249" t="s">
        <v>84</v>
      </c>
      <c r="E249">
        <v>3</v>
      </c>
      <c r="F249" t="s">
        <v>280</v>
      </c>
      <c r="G249" t="s">
        <v>280</v>
      </c>
      <c r="H249" t="s">
        <v>27</v>
      </c>
      <c r="I249">
        <v>181</v>
      </c>
      <c r="J249">
        <v>1029</v>
      </c>
      <c r="K249">
        <v>63</v>
      </c>
      <c r="L249" t="s">
        <v>28</v>
      </c>
      <c r="M249" t="s">
        <v>28</v>
      </c>
      <c r="N249" t="s">
        <v>28</v>
      </c>
      <c r="O249">
        <v>995</v>
      </c>
      <c r="P249">
        <v>215</v>
      </c>
      <c r="Q249">
        <v>63</v>
      </c>
      <c r="R249">
        <v>1151</v>
      </c>
      <c r="S249" t="s">
        <v>28</v>
      </c>
      <c r="T249" t="s">
        <v>28</v>
      </c>
      <c r="U249" t="s">
        <v>28</v>
      </c>
      <c r="V249" t="s">
        <v>28</v>
      </c>
    </row>
    <row r="250" spans="1:22">
      <c r="A250" t="s">
        <v>254</v>
      </c>
      <c r="B250" t="s">
        <v>141</v>
      </c>
      <c r="C250" t="s">
        <v>262</v>
      </c>
      <c r="D250" t="s">
        <v>25</v>
      </c>
      <c r="E250">
        <v>1</v>
      </c>
      <c r="F250" t="s">
        <v>281</v>
      </c>
      <c r="G250" t="s">
        <v>281</v>
      </c>
      <c r="H250" t="s">
        <v>27</v>
      </c>
      <c r="I250">
        <v>2598</v>
      </c>
      <c r="J250">
        <v>-1675</v>
      </c>
      <c r="K250">
        <v>142</v>
      </c>
      <c r="L250" t="s">
        <v>28</v>
      </c>
      <c r="M250" t="s">
        <v>28</v>
      </c>
      <c r="N250" t="s">
        <v>28</v>
      </c>
      <c r="O250">
        <v>1138</v>
      </c>
      <c r="P250">
        <v>-215</v>
      </c>
      <c r="Q250">
        <v>142</v>
      </c>
      <c r="R250">
        <v>2065</v>
      </c>
      <c r="S250" t="s">
        <v>28</v>
      </c>
      <c r="T250" t="s">
        <v>28</v>
      </c>
      <c r="U250" t="s">
        <v>28</v>
      </c>
      <c r="V250" t="s">
        <v>28</v>
      </c>
    </row>
    <row r="251" spans="1:22">
      <c r="A251" t="s">
        <v>254</v>
      </c>
      <c r="B251" t="s">
        <v>141</v>
      </c>
      <c r="C251" t="s">
        <v>262</v>
      </c>
      <c r="D251" t="s">
        <v>25</v>
      </c>
      <c r="E251">
        <v>2</v>
      </c>
      <c r="F251" t="s">
        <v>282</v>
      </c>
      <c r="G251" t="s">
        <v>282</v>
      </c>
      <c r="H251" t="s">
        <v>27</v>
      </c>
      <c r="I251">
        <v>2598</v>
      </c>
      <c r="J251">
        <v>-1675</v>
      </c>
      <c r="K251">
        <v>103</v>
      </c>
      <c r="L251" t="s">
        <v>28</v>
      </c>
      <c r="M251" t="s">
        <v>28</v>
      </c>
      <c r="N251" t="s">
        <v>28</v>
      </c>
      <c r="O251">
        <v>1138</v>
      </c>
      <c r="P251">
        <v>-215</v>
      </c>
      <c r="Q251">
        <v>103</v>
      </c>
      <c r="R251">
        <v>2065</v>
      </c>
      <c r="S251" t="s">
        <v>28</v>
      </c>
      <c r="T251" t="s">
        <v>28</v>
      </c>
      <c r="U251" t="s">
        <v>28</v>
      </c>
      <c r="V251" t="s">
        <v>28</v>
      </c>
    </row>
    <row r="252" spans="1:22">
      <c r="A252" t="s">
        <v>254</v>
      </c>
      <c r="B252" t="s">
        <v>141</v>
      </c>
      <c r="C252" t="s">
        <v>262</v>
      </c>
      <c r="D252" t="s">
        <v>25</v>
      </c>
      <c r="E252">
        <v>3</v>
      </c>
      <c r="F252" t="s">
        <v>283</v>
      </c>
      <c r="G252" t="s">
        <v>283</v>
      </c>
      <c r="H252" t="s">
        <v>27</v>
      </c>
      <c r="I252">
        <v>2598</v>
      </c>
      <c r="J252">
        <v>-1675</v>
      </c>
      <c r="K252">
        <v>63</v>
      </c>
      <c r="L252" t="s">
        <v>28</v>
      </c>
      <c r="M252" t="s">
        <v>28</v>
      </c>
      <c r="N252" t="s">
        <v>28</v>
      </c>
      <c r="O252">
        <v>1138</v>
      </c>
      <c r="P252">
        <v>-215</v>
      </c>
      <c r="Q252">
        <v>63</v>
      </c>
      <c r="R252">
        <v>2065</v>
      </c>
      <c r="S252" t="s">
        <v>28</v>
      </c>
      <c r="T252" t="s">
        <v>28</v>
      </c>
      <c r="U252" t="s">
        <v>28</v>
      </c>
      <c r="V252" t="s">
        <v>28</v>
      </c>
    </row>
    <row r="253" spans="1:22">
      <c r="A253" t="s">
        <v>254</v>
      </c>
      <c r="B253" t="s">
        <v>141</v>
      </c>
      <c r="C253" t="s">
        <v>262</v>
      </c>
      <c r="D253" t="s">
        <v>25</v>
      </c>
      <c r="E253">
        <v>4</v>
      </c>
      <c r="F253" t="s">
        <v>284</v>
      </c>
      <c r="G253" t="s">
        <v>284</v>
      </c>
      <c r="H253" t="s">
        <v>27</v>
      </c>
      <c r="I253">
        <v>2742</v>
      </c>
      <c r="J253">
        <v>-1535</v>
      </c>
      <c r="K253">
        <v>142</v>
      </c>
      <c r="L253" t="s">
        <v>28</v>
      </c>
      <c r="M253" t="s">
        <v>28</v>
      </c>
      <c r="N253" t="s">
        <v>28</v>
      </c>
      <c r="O253">
        <v>1282</v>
      </c>
      <c r="P253">
        <v>-71</v>
      </c>
      <c r="Q253">
        <v>142</v>
      </c>
      <c r="R253">
        <v>2068</v>
      </c>
      <c r="S253" t="s">
        <v>28</v>
      </c>
      <c r="T253" t="s">
        <v>28</v>
      </c>
      <c r="U253" t="s">
        <v>28</v>
      </c>
      <c r="V253" t="s">
        <v>28</v>
      </c>
    </row>
    <row r="254" spans="1:22">
      <c r="A254" t="s">
        <v>254</v>
      </c>
      <c r="B254" t="s">
        <v>141</v>
      </c>
      <c r="C254" t="s">
        <v>262</v>
      </c>
      <c r="D254" t="s">
        <v>25</v>
      </c>
      <c r="E254">
        <v>5</v>
      </c>
      <c r="F254" t="s">
        <v>285</v>
      </c>
      <c r="G254" t="s">
        <v>285</v>
      </c>
      <c r="H254" t="s">
        <v>27</v>
      </c>
      <c r="I254">
        <v>2742</v>
      </c>
      <c r="J254">
        <v>-1535</v>
      </c>
      <c r="K254">
        <v>103</v>
      </c>
      <c r="L254" t="s">
        <v>28</v>
      </c>
      <c r="M254" t="s">
        <v>28</v>
      </c>
      <c r="N254" t="s">
        <v>28</v>
      </c>
      <c r="O254">
        <v>1282</v>
      </c>
      <c r="P254">
        <v>-71</v>
      </c>
      <c r="Q254">
        <v>103</v>
      </c>
      <c r="R254">
        <v>2068</v>
      </c>
      <c r="S254" t="s">
        <v>28</v>
      </c>
      <c r="T254" t="s">
        <v>28</v>
      </c>
      <c r="U254" t="s">
        <v>28</v>
      </c>
      <c r="V254" t="s">
        <v>28</v>
      </c>
    </row>
    <row r="255" spans="1:22">
      <c r="A255" t="s">
        <v>254</v>
      </c>
      <c r="B255" t="s">
        <v>141</v>
      </c>
      <c r="C255" t="s">
        <v>262</v>
      </c>
      <c r="D255" t="s">
        <v>25</v>
      </c>
      <c r="E255">
        <v>6</v>
      </c>
      <c r="F255" t="s">
        <v>286</v>
      </c>
      <c r="G255" t="s">
        <v>286</v>
      </c>
      <c r="H255" t="s">
        <v>27</v>
      </c>
      <c r="I255">
        <v>2742</v>
      </c>
      <c r="J255">
        <v>-1535</v>
      </c>
      <c r="K255">
        <v>63</v>
      </c>
      <c r="L255" t="s">
        <v>28</v>
      </c>
      <c r="M255" t="s">
        <v>28</v>
      </c>
      <c r="N255" t="s">
        <v>28</v>
      </c>
      <c r="O255">
        <v>1282</v>
      </c>
      <c r="P255">
        <v>-71</v>
      </c>
      <c r="Q255">
        <v>63</v>
      </c>
      <c r="R255">
        <v>2068</v>
      </c>
      <c r="S255" t="s">
        <v>28</v>
      </c>
      <c r="T255" t="s">
        <v>28</v>
      </c>
      <c r="U255" t="s">
        <v>28</v>
      </c>
      <c r="V255" t="s">
        <v>28</v>
      </c>
    </row>
    <row r="256" spans="1:22">
      <c r="A256" t="s">
        <v>254</v>
      </c>
      <c r="B256" t="s">
        <v>141</v>
      </c>
      <c r="C256" t="s">
        <v>262</v>
      </c>
      <c r="D256" t="s">
        <v>84</v>
      </c>
      <c r="E256">
        <v>1</v>
      </c>
      <c r="F256" t="s">
        <v>287</v>
      </c>
      <c r="G256" t="s">
        <v>287</v>
      </c>
      <c r="H256" t="s">
        <v>27</v>
      </c>
      <c r="I256">
        <v>2598</v>
      </c>
      <c r="J256">
        <v>1675</v>
      </c>
      <c r="K256">
        <v>142</v>
      </c>
      <c r="L256" t="s">
        <v>28</v>
      </c>
      <c r="M256" t="s">
        <v>28</v>
      </c>
      <c r="N256" t="s">
        <v>28</v>
      </c>
      <c r="O256">
        <v>1138</v>
      </c>
      <c r="P256">
        <v>215</v>
      </c>
      <c r="Q256">
        <v>142</v>
      </c>
      <c r="R256">
        <v>2065</v>
      </c>
      <c r="S256" t="s">
        <v>28</v>
      </c>
      <c r="T256" t="s">
        <v>28</v>
      </c>
      <c r="U256" t="s">
        <v>28</v>
      </c>
      <c r="V256" t="s">
        <v>28</v>
      </c>
    </row>
    <row r="257" spans="1:23">
      <c r="A257" t="s">
        <v>254</v>
      </c>
      <c r="B257" t="s">
        <v>141</v>
      </c>
      <c r="C257" t="s">
        <v>262</v>
      </c>
      <c r="D257" t="s">
        <v>84</v>
      </c>
      <c r="E257">
        <v>2</v>
      </c>
      <c r="F257" t="s">
        <v>288</v>
      </c>
      <c r="G257" t="s">
        <v>288</v>
      </c>
      <c r="H257" t="s">
        <v>27</v>
      </c>
      <c r="I257">
        <v>2598</v>
      </c>
      <c r="J257">
        <v>1675</v>
      </c>
      <c r="K257">
        <v>103</v>
      </c>
      <c r="L257" t="s">
        <v>28</v>
      </c>
      <c r="M257" t="s">
        <v>28</v>
      </c>
      <c r="N257" t="s">
        <v>28</v>
      </c>
      <c r="O257">
        <v>1138</v>
      </c>
      <c r="P257">
        <v>215</v>
      </c>
      <c r="Q257">
        <v>103</v>
      </c>
      <c r="R257">
        <v>2065</v>
      </c>
      <c r="S257" t="s">
        <v>28</v>
      </c>
      <c r="T257" t="s">
        <v>28</v>
      </c>
      <c r="U257" t="s">
        <v>28</v>
      </c>
      <c r="V257" t="s">
        <v>28</v>
      </c>
    </row>
    <row r="258" spans="1:23">
      <c r="A258" t="s">
        <v>254</v>
      </c>
      <c r="B258" t="s">
        <v>141</v>
      </c>
      <c r="C258" t="s">
        <v>262</v>
      </c>
      <c r="D258" t="s">
        <v>84</v>
      </c>
      <c r="E258">
        <v>3</v>
      </c>
      <c r="F258" t="s">
        <v>289</v>
      </c>
      <c r="G258" t="s">
        <v>289</v>
      </c>
      <c r="H258" t="s">
        <v>27</v>
      </c>
      <c r="I258">
        <v>2598</v>
      </c>
      <c r="J258">
        <v>1675</v>
      </c>
      <c r="K258">
        <v>63</v>
      </c>
      <c r="L258" t="s">
        <v>28</v>
      </c>
      <c r="M258" t="s">
        <v>28</v>
      </c>
      <c r="N258" t="s">
        <v>28</v>
      </c>
      <c r="O258">
        <v>1138</v>
      </c>
      <c r="P258">
        <v>215</v>
      </c>
      <c r="Q258">
        <v>63</v>
      </c>
      <c r="R258">
        <v>2065</v>
      </c>
      <c r="S258" t="s">
        <v>28</v>
      </c>
      <c r="T258" t="s">
        <v>28</v>
      </c>
      <c r="U258" t="s">
        <v>28</v>
      </c>
      <c r="V258" t="s">
        <v>28</v>
      </c>
    </row>
    <row r="259" spans="1:23">
      <c r="A259" t="s">
        <v>254</v>
      </c>
      <c r="B259" t="s">
        <v>141</v>
      </c>
      <c r="C259" t="s">
        <v>262</v>
      </c>
      <c r="D259" t="s">
        <v>84</v>
      </c>
      <c r="E259">
        <v>4</v>
      </c>
      <c r="F259" t="s">
        <v>290</v>
      </c>
      <c r="G259" t="s">
        <v>290</v>
      </c>
      <c r="H259" t="s">
        <v>27</v>
      </c>
      <c r="I259">
        <v>2742</v>
      </c>
      <c r="J259">
        <v>1535</v>
      </c>
      <c r="K259">
        <v>142</v>
      </c>
      <c r="L259" t="s">
        <v>28</v>
      </c>
      <c r="M259" t="s">
        <v>28</v>
      </c>
      <c r="N259" t="s">
        <v>28</v>
      </c>
      <c r="O259">
        <v>1282</v>
      </c>
      <c r="P259">
        <v>71</v>
      </c>
      <c r="Q259">
        <v>142</v>
      </c>
      <c r="R259">
        <v>2068</v>
      </c>
      <c r="S259" t="s">
        <v>28</v>
      </c>
      <c r="T259" t="s">
        <v>28</v>
      </c>
      <c r="U259" t="s">
        <v>28</v>
      </c>
      <c r="V259" t="s">
        <v>28</v>
      </c>
    </row>
    <row r="260" spans="1:23">
      <c r="A260" t="s">
        <v>254</v>
      </c>
      <c r="B260" t="s">
        <v>141</v>
      </c>
      <c r="C260" t="s">
        <v>262</v>
      </c>
      <c r="D260" t="s">
        <v>84</v>
      </c>
      <c r="E260">
        <v>5</v>
      </c>
      <c r="F260" t="s">
        <v>291</v>
      </c>
      <c r="G260" t="s">
        <v>291</v>
      </c>
      <c r="H260" t="s">
        <v>27</v>
      </c>
      <c r="I260">
        <v>2742</v>
      </c>
      <c r="J260">
        <v>1535</v>
      </c>
      <c r="K260">
        <v>103</v>
      </c>
      <c r="L260" t="s">
        <v>28</v>
      </c>
      <c r="M260" t="s">
        <v>28</v>
      </c>
      <c r="N260" t="s">
        <v>28</v>
      </c>
      <c r="O260">
        <v>1282</v>
      </c>
      <c r="P260">
        <v>71</v>
      </c>
      <c r="Q260">
        <v>103</v>
      </c>
      <c r="R260">
        <v>2068</v>
      </c>
      <c r="S260" t="s">
        <v>28</v>
      </c>
      <c r="T260" t="s">
        <v>28</v>
      </c>
      <c r="U260" t="s">
        <v>28</v>
      </c>
      <c r="V260" t="s">
        <v>28</v>
      </c>
    </row>
    <row r="261" spans="1:23">
      <c r="A261" t="s">
        <v>254</v>
      </c>
      <c r="B261" t="s">
        <v>141</v>
      </c>
      <c r="C261" t="s">
        <v>262</v>
      </c>
      <c r="D261" t="s">
        <v>84</v>
      </c>
      <c r="E261">
        <v>6</v>
      </c>
      <c r="F261" t="s">
        <v>292</v>
      </c>
      <c r="G261" t="s">
        <v>292</v>
      </c>
      <c r="H261" t="s">
        <v>27</v>
      </c>
      <c r="I261">
        <v>2742</v>
      </c>
      <c r="J261">
        <v>1535</v>
      </c>
      <c r="K261">
        <v>63</v>
      </c>
      <c r="L261" t="s">
        <v>28</v>
      </c>
      <c r="M261" t="s">
        <v>28</v>
      </c>
      <c r="N261" t="s">
        <v>28</v>
      </c>
      <c r="O261">
        <v>1282</v>
      </c>
      <c r="P261">
        <v>71</v>
      </c>
      <c r="Q261">
        <v>63</v>
      </c>
      <c r="R261">
        <v>2068</v>
      </c>
      <c r="S261" t="s">
        <v>28</v>
      </c>
      <c r="T261" t="s">
        <v>28</v>
      </c>
      <c r="U261" t="s">
        <v>28</v>
      </c>
      <c r="V261" t="s">
        <v>28</v>
      </c>
    </row>
    <row r="262" spans="1:23">
      <c r="A262" t="s">
        <v>293</v>
      </c>
      <c r="B262" t="s">
        <v>24</v>
      </c>
      <c r="E262">
        <v>1</v>
      </c>
      <c r="F262" t="s">
        <v>294</v>
      </c>
      <c r="G262" t="s">
        <v>294</v>
      </c>
      <c r="H262" t="s">
        <v>27</v>
      </c>
      <c r="I262">
        <v>-1029.4100000000001</v>
      </c>
      <c r="J262">
        <v>-37.39</v>
      </c>
      <c r="K262">
        <v>373.89</v>
      </c>
      <c r="L262" t="s">
        <v>28</v>
      </c>
      <c r="M262" t="s">
        <v>28</v>
      </c>
      <c r="N262" t="s">
        <v>28</v>
      </c>
      <c r="O262">
        <v>-990.6</v>
      </c>
      <c r="P262">
        <v>-76.2</v>
      </c>
      <c r="Q262">
        <v>762</v>
      </c>
      <c r="R262">
        <v>392</v>
      </c>
      <c r="S262" t="s">
        <v>28</v>
      </c>
      <c r="T262" t="s">
        <v>28</v>
      </c>
      <c r="U262" t="s">
        <v>28</v>
      </c>
      <c r="V262" t="s">
        <v>28</v>
      </c>
      <c r="W262">
        <v>1</v>
      </c>
    </row>
    <row r="263" spans="1:23">
      <c r="A263" t="s">
        <v>293</v>
      </c>
      <c r="B263" t="s">
        <v>24</v>
      </c>
      <c r="E263">
        <v>2</v>
      </c>
      <c r="F263" t="s">
        <v>295</v>
      </c>
      <c r="G263" t="s">
        <v>295</v>
      </c>
      <c r="H263" t="s">
        <v>296</v>
      </c>
      <c r="I263">
        <v>-990.6</v>
      </c>
      <c r="J263">
        <v>-76.2</v>
      </c>
      <c r="K263">
        <v>762</v>
      </c>
      <c r="L263" t="s">
        <v>28</v>
      </c>
      <c r="M263" t="s">
        <v>28</v>
      </c>
      <c r="N263" t="s">
        <v>28</v>
      </c>
      <c r="O263">
        <v>-533.4</v>
      </c>
      <c r="P263">
        <v>222.67</v>
      </c>
      <c r="Q263">
        <v>2540</v>
      </c>
      <c r="R263">
        <v>1860</v>
      </c>
      <c r="S263">
        <v>3132.73</v>
      </c>
      <c r="T263">
        <v>605.53</v>
      </c>
      <c r="U263">
        <v>2617.19</v>
      </c>
      <c r="V263">
        <v>871.73</v>
      </c>
      <c r="W263">
        <v>1</v>
      </c>
    </row>
    <row r="264" spans="1:23">
      <c r="A264" t="s">
        <v>293</v>
      </c>
      <c r="B264" t="s">
        <v>24</v>
      </c>
      <c r="E264">
        <v>3</v>
      </c>
      <c r="F264" t="s">
        <v>297</v>
      </c>
      <c r="G264" t="s">
        <v>297</v>
      </c>
      <c r="H264" t="s">
        <v>296</v>
      </c>
      <c r="I264">
        <v>-533.4</v>
      </c>
      <c r="J264">
        <v>222.67</v>
      </c>
      <c r="K264">
        <v>2540</v>
      </c>
      <c r="L264" t="s">
        <v>28</v>
      </c>
      <c r="M264" t="s">
        <v>28</v>
      </c>
      <c r="N264" t="s">
        <v>28</v>
      </c>
      <c r="O264">
        <v>-345.81</v>
      </c>
      <c r="P264">
        <v>360.84</v>
      </c>
      <c r="Q264">
        <v>2804.94</v>
      </c>
      <c r="R264">
        <v>353</v>
      </c>
      <c r="S264">
        <v>969.85</v>
      </c>
      <c r="T264">
        <v>359.52</v>
      </c>
      <c r="U264">
        <v>182.64</v>
      </c>
      <c r="V264">
        <v>2163.5500000000002</v>
      </c>
      <c r="W264">
        <v>9</v>
      </c>
    </row>
    <row r="265" spans="1:23">
      <c r="A265" t="s">
        <v>293</v>
      </c>
      <c r="B265" t="s">
        <v>24</v>
      </c>
      <c r="E265">
        <v>4</v>
      </c>
      <c r="F265" t="s">
        <v>298</v>
      </c>
      <c r="G265" t="s">
        <v>298</v>
      </c>
      <c r="H265" t="s">
        <v>296</v>
      </c>
      <c r="I265">
        <v>-345.81</v>
      </c>
      <c r="J265">
        <v>360.84</v>
      </c>
      <c r="K265">
        <v>2804.94</v>
      </c>
      <c r="L265" t="s">
        <v>28</v>
      </c>
      <c r="M265" t="s">
        <v>28</v>
      </c>
      <c r="N265" t="s">
        <v>28</v>
      </c>
      <c r="O265">
        <v>167.52</v>
      </c>
      <c r="P265">
        <v>414.61</v>
      </c>
      <c r="Q265">
        <v>3212.52</v>
      </c>
      <c r="R265">
        <v>658</v>
      </c>
      <c r="S265">
        <v>1100.55</v>
      </c>
      <c r="T265">
        <v>155.6</v>
      </c>
      <c r="U265">
        <v>-618.45000000000005</v>
      </c>
      <c r="V265">
        <v>2833.24</v>
      </c>
      <c r="W265">
        <v>7</v>
      </c>
    </row>
    <row r="266" spans="1:23">
      <c r="A266" t="s">
        <v>293</v>
      </c>
      <c r="B266" t="s">
        <v>24</v>
      </c>
      <c r="E266">
        <v>5</v>
      </c>
      <c r="F266" t="s">
        <v>299</v>
      </c>
      <c r="G266" t="s">
        <v>299</v>
      </c>
      <c r="H266" t="s">
        <v>296</v>
      </c>
      <c r="I266">
        <v>167.52</v>
      </c>
      <c r="J266">
        <v>414.61</v>
      </c>
      <c r="K266">
        <v>3212.52</v>
      </c>
      <c r="L266" t="s">
        <v>28</v>
      </c>
      <c r="M266" t="s">
        <v>28</v>
      </c>
      <c r="N266" t="s">
        <v>28</v>
      </c>
      <c r="O266">
        <v>462.07</v>
      </c>
      <c r="P266">
        <v>23.29</v>
      </c>
      <c r="Q266">
        <v>3428.48</v>
      </c>
      <c r="R266">
        <v>535</v>
      </c>
      <c r="S266">
        <v>466.3</v>
      </c>
      <c r="T266">
        <v>72.7</v>
      </c>
      <c r="U266">
        <v>-40.79</v>
      </c>
      <c r="V266">
        <v>3180.04</v>
      </c>
      <c r="W266">
        <v>7</v>
      </c>
    </row>
    <row r="267" spans="1:23">
      <c r="A267" t="s">
        <v>293</v>
      </c>
      <c r="B267" t="s">
        <v>24</v>
      </c>
      <c r="E267">
        <v>6</v>
      </c>
      <c r="F267" t="s">
        <v>300</v>
      </c>
      <c r="G267" t="s">
        <v>300</v>
      </c>
      <c r="H267" t="s">
        <v>296</v>
      </c>
      <c r="I267">
        <v>462.07</v>
      </c>
      <c r="J267">
        <v>23.29</v>
      </c>
      <c r="K267">
        <v>3428.48</v>
      </c>
      <c r="L267" t="s">
        <v>28</v>
      </c>
      <c r="M267" t="s">
        <v>28</v>
      </c>
      <c r="N267" t="s">
        <v>28</v>
      </c>
      <c r="O267">
        <v>-219.73</v>
      </c>
      <c r="P267">
        <v>-245.9</v>
      </c>
      <c r="Q267">
        <v>3931.58</v>
      </c>
      <c r="R267">
        <v>889</v>
      </c>
      <c r="S267">
        <v>466.07</v>
      </c>
      <c r="T267">
        <v>74.61</v>
      </c>
      <c r="U267">
        <v>20.56</v>
      </c>
      <c r="V267">
        <v>3687.49</v>
      </c>
      <c r="W267">
        <v>5</v>
      </c>
    </row>
    <row r="268" spans="1:23">
      <c r="A268" t="s">
        <v>293</v>
      </c>
      <c r="B268" t="s">
        <v>24</v>
      </c>
      <c r="E268">
        <v>7</v>
      </c>
      <c r="F268" t="s">
        <v>301</v>
      </c>
      <c r="G268" t="s">
        <v>301</v>
      </c>
      <c r="H268" t="s">
        <v>296</v>
      </c>
      <c r="I268">
        <v>-219.73</v>
      </c>
      <c r="J268">
        <v>-245.9</v>
      </c>
      <c r="K268">
        <v>3931.58</v>
      </c>
      <c r="L268" t="s">
        <v>28</v>
      </c>
      <c r="M268" t="s">
        <v>28</v>
      </c>
      <c r="N268" t="s">
        <v>28</v>
      </c>
      <c r="O268">
        <v>-837.97</v>
      </c>
      <c r="P268">
        <v>38.020000000000003</v>
      </c>
      <c r="Q268">
        <v>4142.5200000000004</v>
      </c>
      <c r="R268">
        <v>712</v>
      </c>
      <c r="S268">
        <v>703.48</v>
      </c>
      <c r="T268">
        <v>-769.71</v>
      </c>
      <c r="U268">
        <v>-659.21</v>
      </c>
      <c r="V268">
        <v>4078.48</v>
      </c>
      <c r="W268">
        <v>0</v>
      </c>
    </row>
    <row r="269" spans="1:23">
      <c r="A269" t="s">
        <v>293</v>
      </c>
      <c r="B269" t="s">
        <v>24</v>
      </c>
      <c r="C269" t="s">
        <v>302</v>
      </c>
      <c r="E269">
        <v>1</v>
      </c>
      <c r="F269" t="s">
        <v>303</v>
      </c>
      <c r="G269" t="s">
        <v>303</v>
      </c>
      <c r="H269" t="s">
        <v>296</v>
      </c>
      <c r="I269">
        <v>-837.97</v>
      </c>
      <c r="J269">
        <v>38.020000000000003</v>
      </c>
      <c r="K269">
        <v>4142.5200000000004</v>
      </c>
      <c r="L269" t="s">
        <v>28</v>
      </c>
      <c r="M269" t="s">
        <v>28</v>
      </c>
      <c r="N269" t="s">
        <v>28</v>
      </c>
      <c r="O269">
        <v>-1272.4000000000001</v>
      </c>
      <c r="P269">
        <v>-73.36</v>
      </c>
      <c r="Q269">
        <v>4215</v>
      </c>
      <c r="R269">
        <v>454</v>
      </c>
      <c r="S269">
        <v>1260.02</v>
      </c>
      <c r="T269">
        <v>-994.24</v>
      </c>
      <c r="U269">
        <v>-851.53</v>
      </c>
      <c r="V269">
        <v>3263.93</v>
      </c>
      <c r="W269">
        <v>0</v>
      </c>
    </row>
    <row r="270" spans="1:23">
      <c r="A270" t="s">
        <v>293</v>
      </c>
      <c r="B270" t="s">
        <v>24</v>
      </c>
      <c r="C270" t="s">
        <v>302</v>
      </c>
      <c r="E270">
        <v>2</v>
      </c>
      <c r="F270" t="s">
        <v>304</v>
      </c>
      <c r="G270" t="s">
        <v>304</v>
      </c>
      <c r="H270" t="s">
        <v>296</v>
      </c>
      <c r="I270">
        <v>-1272.4000000000001</v>
      </c>
      <c r="J270">
        <v>-73.36</v>
      </c>
      <c r="K270">
        <v>4215</v>
      </c>
      <c r="L270" t="s">
        <v>28</v>
      </c>
      <c r="M270" t="s">
        <v>28</v>
      </c>
      <c r="N270" t="s">
        <v>28</v>
      </c>
      <c r="O270">
        <v>-1944.13</v>
      </c>
      <c r="P270">
        <v>-318.11</v>
      </c>
      <c r="Q270">
        <v>4037.44</v>
      </c>
      <c r="R270">
        <v>737</v>
      </c>
      <c r="S270">
        <v>1390.3</v>
      </c>
      <c r="T270">
        <v>-1342.66</v>
      </c>
      <c r="U270">
        <v>16.03</v>
      </c>
      <c r="V270">
        <v>2829.33</v>
      </c>
      <c r="W270">
        <v>0</v>
      </c>
    </row>
    <row r="271" spans="1:23">
      <c r="A271" t="s">
        <v>293</v>
      </c>
      <c r="B271" t="s">
        <v>141</v>
      </c>
      <c r="E271">
        <v>1</v>
      </c>
      <c r="F271" t="s">
        <v>305</v>
      </c>
      <c r="G271" t="s">
        <v>305</v>
      </c>
      <c r="H271" t="s">
        <v>27</v>
      </c>
      <c r="I271">
        <v>1029.4100000000001</v>
      </c>
      <c r="J271">
        <v>37.39</v>
      </c>
      <c r="K271">
        <v>373.89</v>
      </c>
      <c r="L271" t="s">
        <v>28</v>
      </c>
      <c r="M271" t="s">
        <v>28</v>
      </c>
      <c r="N271" t="s">
        <v>28</v>
      </c>
      <c r="O271">
        <v>990.6</v>
      </c>
      <c r="P271">
        <v>76.2</v>
      </c>
      <c r="Q271">
        <v>762</v>
      </c>
      <c r="R271">
        <v>392</v>
      </c>
      <c r="S271" t="s">
        <v>28</v>
      </c>
      <c r="T271" t="s">
        <v>28</v>
      </c>
      <c r="U271" t="s">
        <v>28</v>
      </c>
      <c r="V271" t="s">
        <v>28</v>
      </c>
      <c r="W271">
        <v>6</v>
      </c>
    </row>
    <row r="272" spans="1:23">
      <c r="A272" t="s">
        <v>293</v>
      </c>
      <c r="B272" t="s">
        <v>141</v>
      </c>
      <c r="E272">
        <v>2</v>
      </c>
      <c r="F272" t="s">
        <v>306</v>
      </c>
      <c r="G272" t="s">
        <v>306</v>
      </c>
      <c r="H272" t="s">
        <v>296</v>
      </c>
      <c r="I272">
        <v>990.6</v>
      </c>
      <c r="J272">
        <v>76.2</v>
      </c>
      <c r="K272">
        <v>762</v>
      </c>
      <c r="L272" t="s">
        <v>28</v>
      </c>
      <c r="M272" t="s">
        <v>28</v>
      </c>
      <c r="N272" t="s">
        <v>28</v>
      </c>
      <c r="O272">
        <v>533.4</v>
      </c>
      <c r="P272">
        <v>-222.67</v>
      </c>
      <c r="Q272">
        <v>2540</v>
      </c>
      <c r="R272">
        <v>1860</v>
      </c>
      <c r="S272">
        <v>3132.73</v>
      </c>
      <c r="T272">
        <v>-605.53</v>
      </c>
      <c r="U272">
        <v>-2617.19</v>
      </c>
      <c r="V272">
        <v>871.73</v>
      </c>
      <c r="W272">
        <v>1</v>
      </c>
    </row>
    <row r="273" spans="1:23">
      <c r="A273" t="s">
        <v>293</v>
      </c>
      <c r="B273" t="s">
        <v>141</v>
      </c>
      <c r="E273">
        <v>3</v>
      </c>
      <c r="F273" t="s">
        <v>307</v>
      </c>
      <c r="G273" t="s">
        <v>307</v>
      </c>
      <c r="H273" t="s">
        <v>296</v>
      </c>
      <c r="I273">
        <v>533.4</v>
      </c>
      <c r="J273">
        <v>-222.67</v>
      </c>
      <c r="K273">
        <v>2540</v>
      </c>
      <c r="L273" t="s">
        <v>28</v>
      </c>
      <c r="M273" t="s">
        <v>28</v>
      </c>
      <c r="N273" t="s">
        <v>28</v>
      </c>
      <c r="O273">
        <v>345.81</v>
      </c>
      <c r="P273">
        <v>-360.84</v>
      </c>
      <c r="Q273">
        <v>2804.94</v>
      </c>
      <c r="R273">
        <v>353</v>
      </c>
      <c r="S273">
        <v>969.85</v>
      </c>
      <c r="T273">
        <v>-359.52</v>
      </c>
      <c r="U273">
        <v>-182.64</v>
      </c>
      <c r="V273">
        <v>2163.5500000000002</v>
      </c>
      <c r="W273">
        <v>9</v>
      </c>
    </row>
    <row r="274" spans="1:23">
      <c r="A274" t="s">
        <v>293</v>
      </c>
      <c r="B274" t="s">
        <v>141</v>
      </c>
      <c r="E274">
        <v>4</v>
      </c>
      <c r="F274" t="s">
        <v>308</v>
      </c>
      <c r="G274" t="s">
        <v>308</v>
      </c>
      <c r="H274" t="s">
        <v>296</v>
      </c>
      <c r="I274">
        <v>345.81</v>
      </c>
      <c r="J274">
        <v>-360.84</v>
      </c>
      <c r="K274">
        <v>2804.94</v>
      </c>
      <c r="L274" t="s">
        <v>28</v>
      </c>
      <c r="M274" t="s">
        <v>28</v>
      </c>
      <c r="N274" t="s">
        <v>28</v>
      </c>
      <c r="O274">
        <v>-167.52</v>
      </c>
      <c r="P274">
        <v>-414.61</v>
      </c>
      <c r="Q274">
        <v>3212.52</v>
      </c>
      <c r="R274">
        <v>658</v>
      </c>
      <c r="S274">
        <v>1100.55</v>
      </c>
      <c r="T274">
        <v>-155.6</v>
      </c>
      <c r="U274">
        <v>618.45000000000005</v>
      </c>
      <c r="V274">
        <v>2833.24</v>
      </c>
      <c r="W274">
        <v>7</v>
      </c>
    </row>
    <row r="275" spans="1:23">
      <c r="A275" t="s">
        <v>293</v>
      </c>
      <c r="B275" t="s">
        <v>141</v>
      </c>
      <c r="E275">
        <v>5</v>
      </c>
      <c r="F275" t="s">
        <v>309</v>
      </c>
      <c r="G275" t="s">
        <v>309</v>
      </c>
      <c r="H275" t="s">
        <v>296</v>
      </c>
      <c r="I275">
        <v>-167.52</v>
      </c>
      <c r="J275">
        <v>-414.61</v>
      </c>
      <c r="K275">
        <v>3212.52</v>
      </c>
      <c r="L275" t="s">
        <v>28</v>
      </c>
      <c r="M275" t="s">
        <v>28</v>
      </c>
      <c r="N275" t="s">
        <v>28</v>
      </c>
      <c r="O275">
        <v>-462.07</v>
      </c>
      <c r="P275">
        <v>-23.29</v>
      </c>
      <c r="Q275">
        <v>3428.48</v>
      </c>
      <c r="R275">
        <v>535</v>
      </c>
      <c r="S275">
        <v>466.3</v>
      </c>
      <c r="T275">
        <v>-72.7</v>
      </c>
      <c r="U275">
        <v>40.79</v>
      </c>
      <c r="V275">
        <v>3180.04</v>
      </c>
      <c r="W275">
        <v>7</v>
      </c>
    </row>
    <row r="276" spans="1:23">
      <c r="A276" t="s">
        <v>293</v>
      </c>
      <c r="B276" t="s">
        <v>141</v>
      </c>
      <c r="E276">
        <v>6</v>
      </c>
      <c r="F276" t="s">
        <v>310</v>
      </c>
      <c r="G276" t="s">
        <v>310</v>
      </c>
      <c r="H276" t="s">
        <v>296</v>
      </c>
      <c r="I276">
        <v>-462.07</v>
      </c>
      <c r="J276">
        <v>-23.29</v>
      </c>
      <c r="K276">
        <v>3428.48</v>
      </c>
      <c r="L276" t="s">
        <v>28</v>
      </c>
      <c r="M276" t="s">
        <v>28</v>
      </c>
      <c r="N276" t="s">
        <v>28</v>
      </c>
      <c r="O276">
        <v>219.73</v>
      </c>
      <c r="P276">
        <v>245.9</v>
      </c>
      <c r="Q276">
        <v>3931.58</v>
      </c>
      <c r="R276">
        <v>889</v>
      </c>
      <c r="S276">
        <v>466.07</v>
      </c>
      <c r="T276">
        <v>-74.61</v>
      </c>
      <c r="U276">
        <v>-20.56</v>
      </c>
      <c r="V276">
        <v>3687.49</v>
      </c>
      <c r="W276">
        <v>5</v>
      </c>
    </row>
    <row r="277" spans="1:23">
      <c r="A277" t="s">
        <v>293</v>
      </c>
      <c r="B277" t="s">
        <v>141</v>
      </c>
      <c r="E277">
        <v>7</v>
      </c>
      <c r="F277" t="s">
        <v>311</v>
      </c>
      <c r="G277" t="s">
        <v>311</v>
      </c>
      <c r="H277" t="s">
        <v>296</v>
      </c>
      <c r="I277">
        <v>219.73</v>
      </c>
      <c r="J277">
        <v>245.9</v>
      </c>
      <c r="K277">
        <v>3931.58</v>
      </c>
      <c r="L277" t="s">
        <v>28</v>
      </c>
      <c r="M277" t="s">
        <v>28</v>
      </c>
      <c r="N277" t="s">
        <v>28</v>
      </c>
      <c r="O277">
        <v>837.97</v>
      </c>
      <c r="P277">
        <v>-38.020000000000003</v>
      </c>
      <c r="Q277">
        <v>4142.5200000000004</v>
      </c>
      <c r="R277">
        <v>712</v>
      </c>
      <c r="S277">
        <v>703.48</v>
      </c>
      <c r="T277">
        <v>769.71</v>
      </c>
      <c r="U277">
        <v>659.21</v>
      </c>
      <c r="V277">
        <v>4078.48</v>
      </c>
      <c r="W277">
        <v>0</v>
      </c>
    </row>
    <row r="278" spans="1:23">
      <c r="A278" t="s">
        <v>293</v>
      </c>
      <c r="B278" t="s">
        <v>141</v>
      </c>
      <c r="C278" t="s">
        <v>302</v>
      </c>
      <c r="E278">
        <v>1</v>
      </c>
      <c r="F278" t="s">
        <v>312</v>
      </c>
      <c r="G278" t="s">
        <v>312</v>
      </c>
      <c r="H278" t="s">
        <v>296</v>
      </c>
      <c r="I278">
        <v>837.97</v>
      </c>
      <c r="J278">
        <v>-38.020000000000003</v>
      </c>
      <c r="K278">
        <v>4142.5200000000004</v>
      </c>
      <c r="L278" t="s">
        <v>28</v>
      </c>
      <c r="M278" t="s">
        <v>28</v>
      </c>
      <c r="N278" t="s">
        <v>28</v>
      </c>
      <c r="O278">
        <v>1272.4000000000001</v>
      </c>
      <c r="P278">
        <v>73.36</v>
      </c>
      <c r="Q278">
        <v>4215</v>
      </c>
      <c r="R278">
        <v>454</v>
      </c>
      <c r="S278">
        <v>1260.02</v>
      </c>
      <c r="T278">
        <v>994.24</v>
      </c>
      <c r="U278">
        <v>851.53</v>
      </c>
      <c r="V278">
        <v>3263.93</v>
      </c>
      <c r="W278">
        <v>0</v>
      </c>
    </row>
    <row r="279" spans="1:23">
      <c r="A279" t="s">
        <v>293</v>
      </c>
      <c r="B279" t="s">
        <v>141</v>
      </c>
      <c r="C279" t="s">
        <v>302</v>
      </c>
      <c r="E279">
        <v>2</v>
      </c>
      <c r="F279" t="s">
        <v>313</v>
      </c>
      <c r="G279" t="s">
        <v>313</v>
      </c>
      <c r="H279" t="s">
        <v>296</v>
      </c>
      <c r="I279">
        <v>1272.4000000000001</v>
      </c>
      <c r="J279">
        <v>73.36</v>
      </c>
      <c r="K279">
        <v>4215</v>
      </c>
      <c r="L279" t="s">
        <v>28</v>
      </c>
      <c r="M279" t="s">
        <v>28</v>
      </c>
      <c r="N279" t="s">
        <v>28</v>
      </c>
      <c r="O279">
        <v>1944.13</v>
      </c>
      <c r="P279">
        <v>318.11</v>
      </c>
      <c r="Q279">
        <v>4037.44</v>
      </c>
      <c r="R279">
        <v>737</v>
      </c>
      <c r="S279">
        <v>1390.3</v>
      </c>
      <c r="T279">
        <v>1342.66</v>
      </c>
      <c r="U279">
        <v>-16.03</v>
      </c>
      <c r="V279">
        <v>2829.33</v>
      </c>
      <c r="W27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7"/>
  <sheetViews>
    <sheetView tabSelected="1" workbookViewId="0">
      <selection activeCell="F21" sqref="F21"/>
    </sheetView>
  </sheetViews>
  <sheetFormatPr baseColWidth="10" defaultRowHeight="15" x14ac:dyDescent="0"/>
  <cols>
    <col min="1" max="1" width="16.5" bestFit="1" customWidth="1"/>
    <col min="15" max="15" width="27.5" bestFit="1" customWidth="1"/>
    <col min="18" max="18" width="14.5" customWidth="1"/>
    <col min="20" max="20" width="27.5" customWidth="1"/>
    <col min="21" max="22" width="16.33203125" customWidth="1"/>
    <col min="23" max="23" width="14.5" customWidth="1"/>
    <col min="24" max="24" width="16.33203125" customWidth="1"/>
    <col min="25" max="25" width="24.1640625" bestFit="1" customWidth="1"/>
    <col min="26" max="27" width="12.83203125" bestFit="1" customWidth="1"/>
    <col min="28" max="28" width="26.6640625" bestFit="1" customWidth="1"/>
    <col min="29" max="29" width="12.83203125" customWidth="1"/>
    <col min="30" max="30" width="21.83203125" bestFit="1" customWidth="1"/>
    <col min="31" max="31" width="17.5" customWidth="1"/>
    <col min="32" max="32" width="12.6640625" customWidth="1"/>
    <col min="33" max="33" width="26.6640625" bestFit="1" customWidth="1"/>
    <col min="34" max="34" width="26.6640625" customWidth="1"/>
    <col min="35" max="35" width="15.5" customWidth="1"/>
    <col min="36" max="38" width="17.1640625" customWidth="1"/>
    <col min="39" max="39" width="32" bestFit="1" customWidth="1"/>
    <col min="40" max="40" width="12.83203125" bestFit="1" customWidth="1"/>
    <col min="41" max="42" width="12.1640625" bestFit="1" customWidth="1"/>
    <col min="43" max="43" width="12.1640625" customWidth="1"/>
    <col min="44" max="44" width="29" bestFit="1" customWidth="1"/>
    <col min="49" max="49" width="28" bestFit="1" customWidth="1"/>
  </cols>
  <sheetData>
    <row r="1" spans="1:53">
      <c r="D1" t="s">
        <v>330</v>
      </c>
      <c r="E1" t="s">
        <v>337</v>
      </c>
      <c r="F1" t="s">
        <v>338</v>
      </c>
      <c r="G1" t="s">
        <v>331</v>
      </c>
      <c r="H1" t="s">
        <v>332</v>
      </c>
      <c r="I1" t="s">
        <v>333</v>
      </c>
      <c r="J1" t="s">
        <v>334</v>
      </c>
      <c r="K1" t="s">
        <v>339</v>
      </c>
      <c r="L1" t="s">
        <v>340</v>
      </c>
      <c r="M1" t="s">
        <v>335</v>
      </c>
      <c r="N1" t="s">
        <v>336</v>
      </c>
      <c r="O1" t="s">
        <v>326</v>
      </c>
      <c r="P1" t="s">
        <v>341</v>
      </c>
      <c r="Q1" t="s">
        <v>342</v>
      </c>
      <c r="R1" t="s">
        <v>344</v>
      </c>
      <c r="T1" t="s">
        <v>325</v>
      </c>
      <c r="U1" t="s">
        <v>341</v>
      </c>
      <c r="V1" t="s">
        <v>342</v>
      </c>
      <c r="W1" t="s">
        <v>344</v>
      </c>
      <c r="Y1" t="s">
        <v>343</v>
      </c>
      <c r="Z1" t="s">
        <v>341</v>
      </c>
      <c r="AA1" t="s">
        <v>342</v>
      </c>
      <c r="AB1" t="s">
        <v>344</v>
      </c>
      <c r="AD1" t="s">
        <v>323</v>
      </c>
      <c r="AE1" t="s">
        <v>341</v>
      </c>
      <c r="AF1" t="s">
        <v>342</v>
      </c>
      <c r="AG1" t="s">
        <v>344</v>
      </c>
      <c r="AI1" t="s">
        <v>327</v>
      </c>
      <c r="AJ1" t="s">
        <v>341</v>
      </c>
      <c r="AK1" t="s">
        <v>342</v>
      </c>
      <c r="AL1" t="s">
        <v>344</v>
      </c>
      <c r="AN1" t="s">
        <v>328</v>
      </c>
      <c r="AO1" t="s">
        <v>341</v>
      </c>
      <c r="AP1" t="s">
        <v>342</v>
      </c>
      <c r="AQ1" t="s">
        <v>344</v>
      </c>
      <c r="AS1" t="s">
        <v>329</v>
      </c>
      <c r="AT1" t="s">
        <v>341</v>
      </c>
      <c r="AU1" t="s">
        <v>342</v>
      </c>
      <c r="AV1" t="s">
        <v>344</v>
      </c>
      <c r="AY1" t="s">
        <v>318</v>
      </c>
      <c r="AZ1" t="s">
        <v>319</v>
      </c>
      <c r="BA1" t="s">
        <v>320</v>
      </c>
    </row>
    <row r="2" spans="1:53">
      <c r="A2" t="str">
        <f>LEDStripLocations.csv!A2</f>
        <v>heart</v>
      </c>
      <c r="B2" t="str">
        <f>LEDStripLocations.csv!B2</f>
        <v>left</v>
      </c>
      <c r="C2">
        <f>LEDStripLocations.csv!E2</f>
        <v>1</v>
      </c>
      <c r="D2">
        <f>LEDStripLocations.csv!R2+LEDStripLocations.csv!R58</f>
        <v>1018.8443370772164</v>
      </c>
      <c r="E2">
        <f>CEILING(LEDStripLocations.csv!R58/100*3,1)</f>
        <v>11</v>
      </c>
      <c r="F2">
        <f>CEILING(LEDStripLocations.csv!R2/100*3,1)</f>
        <v>21</v>
      </c>
      <c r="G2">
        <f>E2+F2</f>
        <v>32</v>
      </c>
      <c r="H2">
        <f>IF(G2&lt;31, 30, IF(G2 &lt; 39, 38, IF(G2&lt; 46, 45, IF(G2 &lt; 54, 53, IF(G2 &lt; 61, 60, IF(G2&lt; 69, 68, IF(G2&lt; 76, 75, 112)))))))</f>
        <v>38</v>
      </c>
      <c r="I2">
        <f>H2</f>
        <v>38</v>
      </c>
      <c r="J2">
        <v>1</v>
      </c>
      <c r="K2">
        <f>F2</f>
        <v>21</v>
      </c>
      <c r="L2">
        <f>H2-F2</f>
        <v>17</v>
      </c>
      <c r="M2">
        <f>H2-G2</f>
        <v>6</v>
      </c>
      <c r="N2">
        <f>M2+F2</f>
        <v>27</v>
      </c>
      <c r="O2">
        <f>SQRT((LEDStripLocations.csv!$I2-$AY$6)^2 + (LEDStripLocations.csv!$J2-$AZ$6)^2 + (LEDStripLocations.csv!$K2-$BA$6)^2)/25.4</f>
        <v>9.2966046317306414</v>
      </c>
      <c r="P2">
        <f>(LEDStripLocations.csv!$I2-$AY$6)/25.4</f>
        <v>-0.34133858267716538</v>
      </c>
      <c r="Q2">
        <f>(LEDStripLocations.csv!$J2-$AZ$6)/25.4</f>
        <v>0.9059055118110233</v>
      </c>
      <c r="R2">
        <f>(LEDStripLocations.csv!$K2-$BA$6)/25.4</f>
        <v>9.2460629921259994</v>
      </c>
      <c r="T2">
        <f>SQRT((LEDStripLocations.csv!I2-$AY$8)^2 + (LEDStripLocations.csv!J2-$AZ$8)^2 + (LEDStripLocations.csv!K2-$BA$8)^2)/25.4</f>
        <v>0.39111632022194798</v>
      </c>
      <c r="U2">
        <f>(LEDStripLocations.csv!$I2-$AY$8)/25.4</f>
        <v>-0.34133858267716538</v>
      </c>
      <c r="V2">
        <f>(LEDStripLocations.csv!$J2-$AZ$8)/25.4</f>
        <v>0</v>
      </c>
      <c r="W2">
        <f>(LEDStripLocations.csv!$K2-$BA$8)/25.4</f>
        <v>0.19094488188977812</v>
      </c>
      <c r="Y2">
        <f>SQRT((LEDStripLocations.csv!$O2-$AY$3)^2 + (LEDStripLocations.csv!$P2-$AZ$3)^2 + (LEDStripLocations.csv!$Q2-$BA$3)^2)/25.4</f>
        <v>65.302939665438174</v>
      </c>
      <c r="Z2">
        <f>(LEDStripLocations.csv!$O2-$AY$3)/25.4</f>
        <v>-1.8897637795275593</v>
      </c>
      <c r="AA2">
        <f>(LEDStripLocations.csv!$P2-$AZ$3)/25.4</f>
        <v>0</v>
      </c>
      <c r="AB2">
        <f>(LEDStripLocations.csv!$Q2-$BA$3)/25.4</f>
        <v>65.275590551181111</v>
      </c>
      <c r="AD2">
        <f>SQRT((LEDStripLocations.csv!$O2-$AY$5)^2 + (LEDStripLocations.csv!$P2-$AZ$5)^2 + (LEDStripLocations.csv!$Q2-$BA$5)^2)/25.4</f>
        <v>2.3387947622486847</v>
      </c>
      <c r="AE2">
        <f>(LEDStripLocations.csv!$O2-$AY$5)/25.4</f>
        <v>-1.8897637795275593</v>
      </c>
      <c r="AF2">
        <f>(LEDStripLocations.csv!$P2-$AZ$5)/25.4</f>
        <v>0</v>
      </c>
      <c r="AG2">
        <f>(LEDStripLocations.csv!$K58-$BA$5)/25.4</f>
        <v>-4.0944881889763778</v>
      </c>
      <c r="AI2">
        <f>SQRT((LEDStripLocations.csv!$I58-$AY$2)^2 + (LEDStripLocations.csv!$J58-$AZ$2)^2 + (LEDStripLocations.csv!$K58-$BA$2)^2)/25.4</f>
        <v>46.791963829014044</v>
      </c>
      <c r="AJ2">
        <f>(LEDStripLocations.csv!$I58-$AY$2)/25.4</f>
        <v>-1.3779527559055118</v>
      </c>
      <c r="AK2">
        <f>(LEDStripLocations.csv!$J58-$AZ$2)/25.4</f>
        <v>-3.937007874015748E-2</v>
      </c>
      <c r="AL2">
        <f>(LEDStripLocations.csv!$K58-$BA$2)/25.4</f>
        <v>46.771653543307089</v>
      </c>
      <c r="AN2">
        <f>SQRT((LEDStripLocations.csv!$I58-$AY$7)^2 + (LEDStripLocations.csv!$J58-$AZ$7)^2 + (LEDStripLocations.csv!$K58-$BA$7)^2)/25.4</f>
        <v>27.834228020343929</v>
      </c>
      <c r="AO2">
        <f>(LEDStripLocations.csv!$I58-$AY$7)/25.4</f>
        <v>11.692913385826772</v>
      </c>
      <c r="AP2">
        <f>(LEDStripLocations.csv!$J58-$AZ$7)/25.4</f>
        <v>-5.3543307086614176</v>
      </c>
      <c r="AQ2">
        <f>(LEDStripLocations.csv!$K58-$BA$7)/25.4</f>
        <v>24.685039370078741</v>
      </c>
      <c r="AS2">
        <f>SQRT((LEDStripLocations.csv!$I58-$AY$4)^2 + (LEDStripLocations.csv!$J58-$AZ$4)^2 + (LEDStripLocations.csv!$K58-$BA$4)^2)/25.4</f>
        <v>1.4465490606987275</v>
      </c>
      <c r="AT2">
        <f>(LEDStripLocations.csv!$I58-$AY$7)/25.4</f>
        <v>11.692913385826772</v>
      </c>
      <c r="AU2">
        <f>(LEDStripLocations.csv!$J58-$AY$2)/25.4</f>
        <v>11.653543307086615</v>
      </c>
      <c r="AV2">
        <f>(LEDStripLocations.csv!$K58-$AZ$2)/25.4</f>
        <v>213.81889763779529</v>
      </c>
      <c r="AX2" t="s">
        <v>314</v>
      </c>
      <c r="AY2">
        <v>0</v>
      </c>
      <c r="AZ2">
        <v>297</v>
      </c>
      <c r="BA2">
        <v>4540</v>
      </c>
    </row>
    <row r="3" spans="1:53">
      <c r="A3" t="str">
        <f>LEDStripLocations.csv!A3</f>
        <v>heart</v>
      </c>
      <c r="B3" t="str">
        <f>LEDStripLocations.csv!B3</f>
        <v>left</v>
      </c>
      <c r="C3">
        <f>LEDStripLocations.csv!E3</f>
        <v>2</v>
      </c>
      <c r="D3">
        <f>LEDStripLocations.csv!R3+LEDStripLocations.csv!R59</f>
        <v>1056.0665493180172</v>
      </c>
      <c r="E3">
        <f>CEILING(LEDStripLocations.csv!R59/100*3,1)</f>
        <v>11</v>
      </c>
      <c r="F3">
        <f>CEILING(LEDStripLocations.csv!R3/100*3,1)</f>
        <v>21</v>
      </c>
      <c r="G3">
        <f t="shared" ref="G3:G57" si="0">E3+F3</f>
        <v>32</v>
      </c>
      <c r="H3">
        <f t="shared" ref="H3:H56" si="1">IF(G3&lt;31, 30, IF(G3 &lt; 39, 38, IF(G3&lt; 46, 45, IF(G3 &lt; 54, 53, IF(G3 &lt; 61, 60, IF(G3&lt; 69, 68, IF(G3&lt; 76, 75, 112)))))))</f>
        <v>38</v>
      </c>
      <c r="I3">
        <f>I2+H3</f>
        <v>76</v>
      </c>
      <c r="J3">
        <v>1</v>
      </c>
      <c r="K3">
        <f>H3-E3</f>
        <v>27</v>
      </c>
      <c r="L3">
        <f>E3</f>
        <v>11</v>
      </c>
      <c r="M3">
        <f>N3+E3</f>
        <v>49</v>
      </c>
      <c r="N3">
        <f>I2</f>
        <v>38</v>
      </c>
      <c r="O3">
        <f>SQRT((LEDStripLocations.csv!I3-AY$6)^2 + (LEDStripLocations.csv!J3-AZ$6)^2 + (LEDStripLocations.csv!K3-BA$6)^2)/25.4</f>
        <v>9.6599604879975196</v>
      </c>
      <c r="P3">
        <f>(LEDStripLocations.csv!$I3-$AY$6)/25.4</f>
        <v>-0.9055118110236221</v>
      </c>
      <c r="Q3">
        <f>(LEDStripLocations.csv!$J3-$AZ$6)/25.4</f>
        <v>0.98425196850393704</v>
      </c>
      <c r="R3">
        <f>(LEDStripLocations.csv!$K3-$BA$6)/25.4</f>
        <v>9.5669291338582685</v>
      </c>
      <c r="T3">
        <f>SQRT((LEDStripLocations.csv!I3-$AY$8)^2 + (LEDStripLocations.csv!J3-$AZ$8)^2 + (LEDStripLocations.csv!K3-$BA$8)^2)/25.4</f>
        <v>1.0430917174825338</v>
      </c>
      <c r="U3">
        <f>(LEDStripLocations.csv!$I3-$AY$8)/25.4</f>
        <v>-0.9055118110236221</v>
      </c>
      <c r="V3">
        <f>(LEDStripLocations.csv!$J3-$AZ$8)/25.4</f>
        <v>7.8346456692913749E-2</v>
      </c>
      <c r="W3">
        <f>(LEDStripLocations.csv!$K3-$BA$8)/25.4</f>
        <v>0.51181102362204722</v>
      </c>
      <c r="Y3">
        <f>SQRT((LEDStripLocations.csv!$O3-$AY$3)^2 + (LEDStripLocations.csv!$P3-$AZ$3)^2 + (LEDStripLocations.csv!$Q3-$BA$3)^2)/25.4</f>
        <v>66.495736655563022</v>
      </c>
      <c r="Z3">
        <f>(LEDStripLocations.csv!$O3-$AY$3)/25.4</f>
        <v>-3.2283464566929134</v>
      </c>
      <c r="AA3">
        <f>(LEDStripLocations.csv!$P3-$AZ$3)/25.4</f>
        <v>0</v>
      </c>
      <c r="AB3">
        <f>(LEDStripLocations.csv!$Q3-$BA$3)/25.4</f>
        <v>66.417322834645674</v>
      </c>
      <c r="AD3">
        <f>SQRT((LEDStripLocations.csv!$O3-$AY$5)^2 + (LEDStripLocations.csv!$P3-$AZ$5)^2 + (LEDStripLocations.csv!$Q3-$BA$5)^2)/25.4</f>
        <v>4.0952452358884548</v>
      </c>
      <c r="AE3">
        <f>(LEDStripLocations.csv!$O3-$AY$5)/25.4</f>
        <v>-3.2283464566929134</v>
      </c>
      <c r="AF3">
        <f>(LEDStripLocations.csv!$P3-$AZ$5)/25.4</f>
        <v>0</v>
      </c>
      <c r="AG3">
        <f>(LEDStripLocations.csv!$K59-$BA$5)/25.4</f>
        <v>-3.8976377952755907</v>
      </c>
      <c r="AI3">
        <f>SQRT((LEDStripLocations.csv!$I59-$AY$2)^2 + (LEDStripLocations.csv!$J59-$AZ$2)^2 + (LEDStripLocations.csv!$K59-$BA$2)^2)/25.4</f>
        <v>47.031196815166716</v>
      </c>
      <c r="AJ3">
        <f>(LEDStripLocations.csv!$I59-$AY$2)/25.4</f>
        <v>-2.4015748031496065</v>
      </c>
      <c r="AK3">
        <f>(LEDStripLocations.csv!$J59-$AZ$2)/25.4</f>
        <v>0.35433070866141736</v>
      </c>
      <c r="AL3">
        <f>(LEDStripLocations.csv!$K59-$BA$2)/25.4</f>
        <v>46.968503937007874</v>
      </c>
      <c r="AN3">
        <f>SQRT((LEDStripLocations.csv!$I59-$AY$7)^2 + (LEDStripLocations.csv!$J59-$AZ$7)^2 + (LEDStripLocations.csv!$K59-$BA$7)^2)/25.4</f>
        <v>27.523627397204212</v>
      </c>
      <c r="AO3">
        <f>(LEDStripLocations.csv!$I59-$AY$7)/25.4</f>
        <v>10.669291338582678</v>
      </c>
      <c r="AP3">
        <f>(LEDStripLocations.csv!$J59-$AZ$7)/25.4</f>
        <v>-4.9606299212598426</v>
      </c>
      <c r="AQ3">
        <f>(LEDStripLocations.csv!$K59-$BA$7)/25.4</f>
        <v>24.88188976377953</v>
      </c>
      <c r="AS3">
        <f>SQRT((LEDStripLocations.csv!$I59-$AY$4)^2 + (LEDStripLocations.csv!$J59-$AZ$4)^2 + (LEDStripLocations.csv!$K59-$BA$4)^2)/25.4</f>
        <v>2.5578434442174469</v>
      </c>
      <c r="AT3">
        <f>(LEDStripLocations.csv!$I59-$AY$7)/25.4</f>
        <v>10.669291338582678</v>
      </c>
      <c r="AU3">
        <f>(LEDStripLocations.csv!$J59-$AY$2)/25.4</f>
        <v>12.047244094488189</v>
      </c>
      <c r="AV3">
        <f>(LEDStripLocations.csv!$K59-$AZ$2)/25.4</f>
        <v>214.01574803149609</v>
      </c>
      <c r="AX3" t="s">
        <v>321</v>
      </c>
      <c r="AY3">
        <v>0</v>
      </c>
      <c r="AZ3">
        <v>0</v>
      </c>
      <c r="BA3">
        <f>4259-50</f>
        <v>4209</v>
      </c>
    </row>
    <row r="4" spans="1:53">
      <c r="A4" t="str">
        <f>LEDStripLocations.csv!A4</f>
        <v>heart</v>
      </c>
      <c r="B4" t="str">
        <f>LEDStripLocations.csv!B4</f>
        <v>left</v>
      </c>
      <c r="C4">
        <f>LEDStripLocations.csv!E4</f>
        <v>3</v>
      </c>
      <c r="D4">
        <f>LEDStripLocations.csv!R4+LEDStripLocations.csv!R60</f>
        <v>1141.9049295155928</v>
      </c>
      <c r="E4">
        <v>14</v>
      </c>
      <c r="F4">
        <v>24</v>
      </c>
      <c r="G4">
        <f t="shared" si="0"/>
        <v>38</v>
      </c>
      <c r="H4">
        <f t="shared" si="1"/>
        <v>38</v>
      </c>
      <c r="I4">
        <f t="shared" ref="I4:I57" si="2">I3+H4</f>
        <v>114</v>
      </c>
      <c r="J4">
        <v>1</v>
      </c>
      <c r="K4">
        <f>F4</f>
        <v>24</v>
      </c>
      <c r="L4">
        <f>H4-F4</f>
        <v>14</v>
      </c>
      <c r="M4">
        <v>79</v>
      </c>
      <c r="N4">
        <v>100</v>
      </c>
      <c r="O4">
        <f>SQRT((LEDStripLocations.csv!I4-AY$6)^2 + (LEDStripLocations.csv!J4-AZ$6)^2 + (LEDStripLocations.csv!K4-BA$6)^2)/25.4</f>
        <v>9.99185917006937</v>
      </c>
      <c r="P4">
        <f>(LEDStripLocations.csv!$I4-$AY$6)/25.4</f>
        <v>-1.6141732283464567</v>
      </c>
      <c r="Q4">
        <f>(LEDStripLocations.csv!$J4-$AZ$6)/25.4</f>
        <v>1.0629921259842521</v>
      </c>
      <c r="R4">
        <f>(LEDStripLocations.csv!$K4-$BA$6)/25.4</f>
        <v>9.8031496062992129</v>
      </c>
      <c r="T4">
        <f>SQRT((LEDStripLocations.csv!I4-$AY$8)^2 + (LEDStripLocations.csv!J4-$AZ$8)^2 + (LEDStripLocations.csv!K4-$BA$8)^2)/25.4</f>
        <v>1.7859962302773962</v>
      </c>
      <c r="U4">
        <f>(LEDStripLocations.csv!$I4-$AY$8)/25.4</f>
        <v>-1.6141732283464567</v>
      </c>
      <c r="V4">
        <f>(LEDStripLocations.csv!$J4-$AZ$8)/25.4</f>
        <v>0.15708661417322872</v>
      </c>
      <c r="W4">
        <f>(LEDStripLocations.csv!$K4-$BA$8)/25.4</f>
        <v>0.74803149606299213</v>
      </c>
      <c r="Y4">
        <f>SQRT((LEDStripLocations.csv!$O4-$AY$3)^2 + (LEDStripLocations.csv!$P4-$AZ$3)^2 + (LEDStripLocations.csv!$Q4-$BA$3)^2)/25.4</f>
        <v>68.729040058492714</v>
      </c>
      <c r="Z4">
        <f>(LEDStripLocations.csv!$O4-$AY$3)/25.4</f>
        <v>-6.0236220472440944</v>
      </c>
      <c r="AA4">
        <f>(LEDStripLocations.csv!$P4-$AZ$3)/25.4</f>
        <v>0</v>
      </c>
      <c r="AB4">
        <f>(LEDStripLocations.csv!$Q4-$BA$3)/25.4</f>
        <v>68.464566929133866</v>
      </c>
      <c r="AD4">
        <f>SQRT((LEDStripLocations.csv!$O4-$AY$5)^2 + (LEDStripLocations.csv!$P4-$AZ$5)^2 + (LEDStripLocations.csv!$Q4-$BA$5)^2)/25.4</f>
        <v>7.5591576436616643</v>
      </c>
      <c r="AE4">
        <f>(LEDStripLocations.csv!$O4-$AY$5)/25.4</f>
        <v>-6.0236220472440944</v>
      </c>
      <c r="AF4">
        <f>(LEDStripLocations.csv!$P4-$AZ$5)/25.4</f>
        <v>0</v>
      </c>
      <c r="AG4">
        <f>(LEDStripLocations.csv!$K60-$BA$5)/25.4</f>
        <v>-3.6614173228346458</v>
      </c>
      <c r="AI4">
        <f>SQRT((LEDStripLocations.csv!$I60-$AY$2)^2 + (LEDStripLocations.csv!$J60-$AZ$2)^2 + (LEDStripLocations.csv!$K60-$BA$2)^2)/25.4</f>
        <v>47.399890754086002</v>
      </c>
      <c r="AJ4">
        <f>(LEDStripLocations.csv!$I60-$AY$2)/25.4</f>
        <v>-4.1732283464566935</v>
      </c>
      <c r="AK4">
        <f>(LEDStripLocations.csv!$J60-$AZ$2)/25.4</f>
        <v>1.0236220472440944</v>
      </c>
      <c r="AL4">
        <f>(LEDStripLocations.csv!$K60-$BA$2)/25.4</f>
        <v>47.204724409448822</v>
      </c>
      <c r="AN4">
        <f>SQRT((LEDStripLocations.csv!$I60-$AY$7)^2 + (LEDStripLocations.csv!$J60-$AZ$7)^2 + (LEDStripLocations.csv!$K60-$BA$7)^2)/25.4</f>
        <v>26.990794856876928</v>
      </c>
      <c r="AO4">
        <f>(LEDStripLocations.csv!$I60-$AY$7)/25.4</f>
        <v>8.8976377952755907</v>
      </c>
      <c r="AP4">
        <f>(LEDStripLocations.csv!$J60-$AZ$7)/25.4</f>
        <v>-4.2913385826771657</v>
      </c>
      <c r="AQ4">
        <f>(LEDStripLocations.csv!$K60-$BA$7)/25.4</f>
        <v>25.118110236220474</v>
      </c>
      <c r="AS4">
        <f>SQRT((LEDStripLocations.csv!$I60-$AY$4)^2 + (LEDStripLocations.csv!$J60-$AZ$4)^2 + (LEDStripLocations.csv!$K60-$BA$4)^2)/25.4</f>
        <v>4.4648168908903463</v>
      </c>
      <c r="AX4" t="s">
        <v>315</v>
      </c>
      <c r="AY4">
        <v>0</v>
      </c>
      <c r="AZ4">
        <v>286</v>
      </c>
      <c r="BA4">
        <v>5723</v>
      </c>
    </row>
    <row r="5" spans="1:53">
      <c r="A5" t="str">
        <f>LEDStripLocations.csv!A5</f>
        <v>heart</v>
      </c>
      <c r="B5" t="str">
        <f>LEDStripLocations.csv!B5</f>
        <v>left</v>
      </c>
      <c r="C5">
        <f>LEDStripLocations.csv!E5</f>
        <v>4</v>
      </c>
      <c r="D5">
        <f>LEDStripLocations.csv!R5+LEDStripLocations.csv!R61</f>
        <v>1212.1461626037069</v>
      </c>
      <c r="E5">
        <f>CEILING(LEDStripLocations.csv!R61/100*3,1)</f>
        <v>14</v>
      </c>
      <c r="F5">
        <f>CEILING(LEDStripLocations.csv!R5/100*3,1)</f>
        <v>24</v>
      </c>
      <c r="G5">
        <f t="shared" si="0"/>
        <v>38</v>
      </c>
      <c r="H5">
        <v>37</v>
      </c>
      <c r="I5">
        <f t="shared" si="2"/>
        <v>151</v>
      </c>
      <c r="J5">
        <v>1</v>
      </c>
      <c r="K5">
        <f>H5-E5</f>
        <v>23</v>
      </c>
      <c r="L5">
        <f>E5</f>
        <v>14</v>
      </c>
      <c r="M5">
        <f>N5+E5</f>
        <v>128</v>
      </c>
      <c r="N5">
        <f>I4</f>
        <v>114</v>
      </c>
      <c r="O5">
        <f>SQRT((LEDStripLocations.csv!I5-AY$6)^2 + (LEDStripLocations.csv!J5-AZ$6)^2 + (LEDStripLocations.csv!K5-BA$6)^2)/25.4</f>
        <v>10.142285528021358</v>
      </c>
      <c r="P5">
        <f>(LEDStripLocations.csv!$I5-$AY$6)/25.4</f>
        <v>-2.204724409448819</v>
      </c>
      <c r="Q5">
        <f>(LEDStripLocations.csv!$J5-$AZ$6)/25.4</f>
        <v>1.0629921259842521</v>
      </c>
      <c r="R5">
        <f>(LEDStripLocations.csv!$K5-$BA$6)/25.4</f>
        <v>9.8425196850393704</v>
      </c>
      <c r="T5">
        <f>SQRT((LEDStripLocations.csv!I5-$AY$8)^2 + (LEDStripLocations.csv!J5-$AZ$8)^2 + (LEDStripLocations.csv!K5-$BA$8)^2)/25.4</f>
        <v>2.3463774559891961</v>
      </c>
      <c r="U5">
        <f>(LEDStripLocations.csv!$I5-$AY$8)/25.4</f>
        <v>-2.204724409448819</v>
      </c>
      <c r="V5">
        <f>(LEDStripLocations.csv!$J5-$AZ$8)/25.4</f>
        <v>0.15708661417322872</v>
      </c>
      <c r="W5">
        <f>(LEDStripLocations.csv!$K5-$BA$8)/25.4</f>
        <v>0.78740157480314965</v>
      </c>
      <c r="Y5">
        <f>SQRT((LEDStripLocations.csv!$O5-$AY$3)^2 + (LEDStripLocations.csv!$P5-$AZ$3)^2 + (LEDStripLocations.csv!$Q5-$BA$3)^2)/25.4</f>
        <v>70.277277820014888</v>
      </c>
      <c r="Z5">
        <f>(LEDStripLocations.csv!$O5-$AY$3)/25.4</f>
        <v>-8.1496062992125982</v>
      </c>
      <c r="AA5">
        <f>(LEDStripLocations.csv!$P5-$AZ$3)/25.4</f>
        <v>0</v>
      </c>
      <c r="AB5">
        <f>(LEDStripLocations.csv!$Q5-$BA$3)/25.4</f>
        <v>69.803149606299215</v>
      </c>
      <c r="AD5">
        <f>SQRT((LEDStripLocations.csv!$O5-$AY$5)^2 + (LEDStripLocations.csv!$P5-$AZ$5)^2 + (LEDStripLocations.csv!$Q5-$BA$5)^2)/25.4</f>
        <v>10.064350579262687</v>
      </c>
      <c r="AE5">
        <f>(LEDStripLocations.csv!$O5-$AY$5)/25.4</f>
        <v>-8.1496062992125982</v>
      </c>
      <c r="AF5">
        <f>(LEDStripLocations.csv!$P5-$AZ$5)/25.4</f>
        <v>0</v>
      </c>
      <c r="AG5">
        <f>(LEDStripLocations.csv!$K61-$BA$5)/25.4</f>
        <v>-3.582677165354331</v>
      </c>
      <c r="AI5">
        <f>SQRT((LEDStripLocations.csv!$I61-$AY$2)^2 + (LEDStripLocations.csv!$J61-$AZ$2)^2 + (LEDStripLocations.csv!$K61-$BA$2)^2)/25.4</f>
        <v>47.616869224388005</v>
      </c>
      <c r="AJ5">
        <f>(LEDStripLocations.csv!$I61-$AY$2)/25.4</f>
        <v>-5.4330708661417324</v>
      </c>
      <c r="AK5">
        <f>(LEDStripLocations.csv!$J61-$AZ$2)/25.4</f>
        <v>1.4566929133858268</v>
      </c>
      <c r="AL5">
        <f>(LEDStripLocations.csv!$K61-$BA$2)/25.4</f>
        <v>47.283464566929133</v>
      </c>
      <c r="AN5">
        <f>SQRT((LEDStripLocations.csv!$I61-$AY$7)^2 + (LEDStripLocations.csv!$J61-$AZ$7)^2 + (LEDStripLocations.csv!$K61-$BA$7)^2)/25.4</f>
        <v>26.610212629868865</v>
      </c>
      <c r="AO5">
        <f>(LEDStripLocations.csv!$I61-$AY$7)/25.4</f>
        <v>7.6377952755905518</v>
      </c>
      <c r="AP5">
        <f>(LEDStripLocations.csv!$J61-$AZ$7)/25.4</f>
        <v>-3.8582677165354333</v>
      </c>
      <c r="AQ5">
        <f>(LEDStripLocations.csv!$K61-$BA$7)/25.4</f>
        <v>25.196850393700789</v>
      </c>
      <c r="AS5">
        <f>SQRT((LEDStripLocations.csv!$I61-$AY$4)^2 + (LEDStripLocations.csv!$J61-$AZ$4)^2 + (LEDStripLocations.csv!$K61-$BA$4)^2)/25.4</f>
        <v>5.795831880182031</v>
      </c>
      <c r="AX5" t="s">
        <v>316</v>
      </c>
      <c r="AY5">
        <v>0</v>
      </c>
      <c r="AZ5">
        <v>0</v>
      </c>
      <c r="BA5">
        <f>5867-35</f>
        <v>5832</v>
      </c>
    </row>
    <row r="6" spans="1:53">
      <c r="A6" t="str">
        <f>LEDStripLocations.csv!A6</f>
        <v>heart</v>
      </c>
      <c r="B6" t="str">
        <f>LEDStripLocations.csv!B6</f>
        <v>left</v>
      </c>
      <c r="C6">
        <f>LEDStripLocations.csv!E6</f>
        <v>5</v>
      </c>
      <c r="D6">
        <f>LEDStripLocations.csv!R6+LEDStripLocations.csv!R62</f>
        <v>1308.0000269160191</v>
      </c>
      <c r="E6">
        <v>13</v>
      </c>
      <c r="F6">
        <v>24</v>
      </c>
      <c r="G6">
        <f t="shared" si="0"/>
        <v>37</v>
      </c>
      <c r="H6" s="2">
        <v>38</v>
      </c>
      <c r="I6">
        <f t="shared" si="2"/>
        <v>189</v>
      </c>
      <c r="J6">
        <v>1</v>
      </c>
      <c r="K6">
        <f>F6</f>
        <v>24</v>
      </c>
      <c r="L6">
        <f>H6-F6</f>
        <v>14</v>
      </c>
      <c r="M6">
        <f>I5+H6-G6</f>
        <v>152</v>
      </c>
      <c r="N6">
        <v>174</v>
      </c>
      <c r="O6">
        <f>SQRT((LEDStripLocations.csv!I6-AY$6)^2 + (LEDStripLocations.csv!J6-AZ$6)^2 + (LEDStripLocations.csv!K6-BA$6)^2)/25.4</f>
        <v>10.26412006478497</v>
      </c>
      <c r="P6">
        <f>(LEDStripLocations.csv!$I6-$AY$6)/25.4</f>
        <v>-3.2283464566929134</v>
      </c>
      <c r="Q6">
        <f>(LEDStripLocations.csv!$J6-$AZ$6)/25.4</f>
        <v>1.0629921259842521</v>
      </c>
      <c r="R6">
        <f>(LEDStripLocations.csv!$K6-$BA$6)/25.4</f>
        <v>9.6850393700787407</v>
      </c>
      <c r="T6">
        <f>SQRT((LEDStripLocations.csv!I6-$AY$8)^2 + (LEDStripLocations.csv!J6-$AZ$8)^2 + (LEDStripLocations.csv!K6-$BA$8)^2)/25.4</f>
        <v>3.292977048568011</v>
      </c>
      <c r="U6">
        <f>(LEDStripLocations.csv!$I6-$AY$8)/25.4</f>
        <v>-3.2283464566929134</v>
      </c>
      <c r="V6">
        <f>(LEDStripLocations.csv!$J6-$AZ$8)/25.4</f>
        <v>0.15708661417322872</v>
      </c>
      <c r="W6">
        <f>(LEDStripLocations.csv!$K6-$BA$8)/25.4</f>
        <v>0.62992125984251968</v>
      </c>
      <c r="Y6">
        <f>SQRT((LEDStripLocations.csv!$O6-$AY$3)^2 + (LEDStripLocations.csv!$P6-$AZ$3)^2 + (LEDStripLocations.csv!$Q6-$BA$3)^2)/25.4</f>
        <v>72.24230296647994</v>
      </c>
      <c r="Z6">
        <f>(LEDStripLocations.csv!$O6-$AY$3)/25.4</f>
        <v>-11.141732283464567</v>
      </c>
      <c r="AA6">
        <f>(LEDStripLocations.csv!$P6-$AZ$3)/25.4</f>
        <v>0</v>
      </c>
      <c r="AB6">
        <f>(LEDStripLocations.csv!$Q6-$BA$3)/25.4</f>
        <v>71.377952755905511</v>
      </c>
      <c r="AD6">
        <f>SQRT((LEDStripLocations.csv!$O6-$AY$5)^2 + (LEDStripLocations.csv!$P6-$AZ$5)^2 + (LEDStripLocations.csv!$Q6-$BA$5)^2)/25.4</f>
        <v>13.419884879782702</v>
      </c>
      <c r="AE6">
        <f>(LEDStripLocations.csv!$O6-$AY$5)/25.4</f>
        <v>-11.141732283464567</v>
      </c>
      <c r="AF6">
        <f>(LEDStripLocations.csv!$P6-$AZ$5)/25.4</f>
        <v>0</v>
      </c>
      <c r="AG6">
        <f>(LEDStripLocations.csv!$K62-$BA$5)/25.4</f>
        <v>-3.5039370078740157</v>
      </c>
      <c r="AI6">
        <f>SQRT((LEDStripLocations.csv!$I62-$AY$2)^2 + (LEDStripLocations.csv!$J62-$AZ$2)^2 + (LEDStripLocations.csv!$K62-$BA$2)^2)/25.4</f>
        <v>47.954679117918189</v>
      </c>
      <c r="AJ6">
        <f>(LEDStripLocations.csv!$I62-$AY$2)/25.4</f>
        <v>-7.2834645669291342</v>
      </c>
      <c r="AK6">
        <f>(LEDStripLocations.csv!$J62-$AZ$2)/25.4</f>
        <v>1.8503937007874016</v>
      </c>
      <c r="AL6">
        <f>(LEDStripLocations.csv!$K62-$BA$2)/25.4</f>
        <v>47.362204724409452</v>
      </c>
      <c r="AN6">
        <f>SQRT((LEDStripLocations.csv!$I62-$AY$7)^2 + (LEDStripLocations.csv!$J62-$AZ$7)^2 + (LEDStripLocations.csv!$K62-$BA$7)^2)/25.4</f>
        <v>26.160136060529911</v>
      </c>
      <c r="AO6">
        <f>(LEDStripLocations.csv!$I62-$AY$7)/25.4</f>
        <v>5.78740157480315</v>
      </c>
      <c r="AP6">
        <f>(LEDStripLocations.csv!$J62-$AZ$7)/25.4</f>
        <v>-3.4645669291338583</v>
      </c>
      <c r="AQ6">
        <f>(LEDStripLocations.csv!$K62-$BA$7)/25.4</f>
        <v>25.275590551181104</v>
      </c>
      <c r="AS6">
        <f>SQRT((LEDStripLocations.csv!$I62-$AY$4)^2 + (LEDStripLocations.csv!$J62-$AZ$4)^2 + (LEDStripLocations.csv!$K62-$BA$4)^2)/25.4</f>
        <v>7.6735303326523407</v>
      </c>
      <c r="AX6" t="s">
        <v>317</v>
      </c>
      <c r="AY6">
        <v>0</v>
      </c>
      <c r="AZ6">
        <v>-497</v>
      </c>
      <c r="BA6">
        <v>5205</v>
      </c>
    </row>
    <row r="7" spans="1:53">
      <c r="A7" t="str">
        <f>LEDStripLocations.csv!A7</f>
        <v>heart</v>
      </c>
      <c r="B7" t="str">
        <f>LEDStripLocations.csv!B7</f>
        <v>left</v>
      </c>
      <c r="C7">
        <f>LEDStripLocations.csv!E7</f>
        <v>6</v>
      </c>
      <c r="D7">
        <f>LEDStripLocations.csv!R7+LEDStripLocations.csv!R63</f>
        <v>1145.7462942042325</v>
      </c>
      <c r="E7">
        <v>15</v>
      </c>
      <c r="F7">
        <f>CEILING(LEDStripLocations.csv!R7/100*3,1)</f>
        <v>19</v>
      </c>
      <c r="G7">
        <f t="shared" si="0"/>
        <v>34</v>
      </c>
      <c r="H7">
        <f t="shared" si="1"/>
        <v>38</v>
      </c>
      <c r="I7">
        <f t="shared" si="2"/>
        <v>227</v>
      </c>
      <c r="J7">
        <v>1</v>
      </c>
      <c r="K7">
        <f>H7-E7</f>
        <v>23</v>
      </c>
      <c r="L7">
        <f>E7</f>
        <v>15</v>
      </c>
      <c r="M7">
        <v>203</v>
      </c>
      <c r="N7">
        <f>I6</f>
        <v>189</v>
      </c>
      <c r="O7">
        <f>SQRT((LEDStripLocations.csv!I7-AY$6)^2 + (LEDStripLocations.csv!J7-AZ$6)^2 + (LEDStripLocations.csv!K7-BA$6)^2)/25.4</f>
        <v>19.93685393827948</v>
      </c>
      <c r="P7">
        <f>(LEDStripLocations.csv!$I7-$AY$6)/25.4</f>
        <v>-6.9685039370078741</v>
      </c>
      <c r="Q7">
        <f>(LEDStripLocations.csv!$J7-$AZ$6)/25.4</f>
        <v>3.0708661417322838</v>
      </c>
      <c r="R7">
        <f>(LEDStripLocations.csv!$K7-$BA$6)/25.4</f>
        <v>18.425196850393704</v>
      </c>
      <c r="T7">
        <f>SQRT((LEDStripLocations.csv!I7-$AY$8)^2 + (LEDStripLocations.csv!J7-$AZ$8)^2 + (LEDStripLocations.csv!K7-$BA$8)^2)/25.4</f>
        <v>11.876256870157134</v>
      </c>
      <c r="U7">
        <f>(LEDStripLocations.csv!$I7-$AY$8)/25.4</f>
        <v>-6.9685039370078741</v>
      </c>
      <c r="V7">
        <f>(LEDStripLocations.csv!$J7-$AZ$8)/25.4</f>
        <v>2.1649606299212603</v>
      </c>
      <c r="W7">
        <f>(LEDStripLocations.csv!$K7-$BA$8)/25.4</f>
        <v>9.3700787401574814</v>
      </c>
      <c r="Y7">
        <f>SQRT((LEDStripLocations.csv!$O7-$AY$3)^2 + (LEDStripLocations.csv!$P7-$AZ$3)^2 + (LEDStripLocations.csv!$Q7-$BA$3)^2)/25.4</f>
        <v>73.392331839700702</v>
      </c>
      <c r="Z7">
        <f>(LEDStripLocations.csv!$O7-$AY$3)/25.4</f>
        <v>-13.1496062992126</v>
      </c>
      <c r="AA7">
        <f>(LEDStripLocations.csv!$P7-$AZ$3)/25.4</f>
        <v>0</v>
      </c>
      <c r="AB7">
        <f>(LEDStripLocations.csv!$Q7-$BA$3)/25.4</f>
        <v>72.204724409448829</v>
      </c>
      <c r="AD7">
        <f>SQRT((LEDStripLocations.csv!$O7-$AY$5)^2 + (LEDStripLocations.csv!$P7-$AZ$5)^2 + (LEDStripLocations.csv!$Q7-$BA$5)^2)/25.4</f>
        <v>15.553772334699634</v>
      </c>
      <c r="AE7">
        <f>(LEDStripLocations.csv!$O7-$AY$5)/25.4</f>
        <v>-13.1496062992126</v>
      </c>
      <c r="AF7">
        <f>(LEDStripLocations.csv!$P7-$AZ$5)/25.4</f>
        <v>0</v>
      </c>
      <c r="AG7">
        <f>(LEDStripLocations.csv!$K63-$BA$5)/25.4</f>
        <v>-3.6220472440944884</v>
      </c>
      <c r="AI7">
        <f>SQRT((LEDStripLocations.csv!$I63-$AY$2)^2 + (LEDStripLocations.csv!$J63-$AZ$2)^2 + (LEDStripLocations.csv!$K63-$BA$2)^2)/25.4</f>
        <v>48.039788880079726</v>
      </c>
      <c r="AJ7">
        <f>(LEDStripLocations.csv!$I63-$AY$2)/25.4</f>
        <v>-8.0708661417322833</v>
      </c>
      <c r="AK7">
        <f>(LEDStripLocations.csv!$J63-$AZ$2)/25.4</f>
        <v>3.2677165354330708</v>
      </c>
      <c r="AL7">
        <f>(LEDStripLocations.csv!$K63-$BA$2)/25.4</f>
        <v>47.244094488188978</v>
      </c>
      <c r="AN7">
        <f>SQRT((LEDStripLocations.csv!$I63-$AY$7)^2 + (LEDStripLocations.csv!$J63-$AZ$7)^2 + (LEDStripLocations.csv!$K63-$BA$7)^2)/25.4</f>
        <v>25.7311100456247</v>
      </c>
      <c r="AO7">
        <f>(LEDStripLocations.csv!$I63-$AY$7)/25.4</f>
        <v>5</v>
      </c>
      <c r="AP7">
        <f>(LEDStripLocations.csv!$J63-$AZ$7)/25.4</f>
        <v>-2.0472440944881889</v>
      </c>
      <c r="AQ7">
        <f>(LEDStripLocations.csv!$K63-$BA$7)/25.4</f>
        <v>25.15748031496063</v>
      </c>
      <c r="AS7">
        <f>SQRT((LEDStripLocations.csv!$I63-$AY$4)^2 + (LEDStripLocations.csv!$J63-$AZ$4)^2 + (LEDStripLocations.csv!$K63-$BA$4)^2)/25.4</f>
        <v>8.9040810062194033</v>
      </c>
      <c r="AX7" t="s">
        <v>322</v>
      </c>
      <c r="AY7">
        <v>-332</v>
      </c>
      <c r="AZ7">
        <v>432</v>
      </c>
      <c r="BA7">
        <v>5101</v>
      </c>
    </row>
    <row r="8" spans="1:53">
      <c r="A8" t="str">
        <f>LEDStripLocations.csv!A8</f>
        <v>heart</v>
      </c>
      <c r="B8" t="str">
        <f>LEDStripLocations.csv!B8</f>
        <v>left</v>
      </c>
      <c r="C8">
        <f>LEDStripLocations.csv!E8</f>
        <v>7</v>
      </c>
      <c r="D8">
        <f>LEDStripLocations.csv!R8+LEDStripLocations.csv!R64</f>
        <v>1433.56518693259</v>
      </c>
      <c r="E8">
        <v>14</v>
      </c>
      <c r="F8">
        <v>26</v>
      </c>
      <c r="G8">
        <f t="shared" si="0"/>
        <v>40</v>
      </c>
      <c r="H8">
        <f t="shared" si="1"/>
        <v>45</v>
      </c>
      <c r="I8">
        <f t="shared" si="2"/>
        <v>272</v>
      </c>
      <c r="J8">
        <v>1</v>
      </c>
      <c r="K8">
        <f>F8</f>
        <v>26</v>
      </c>
      <c r="L8">
        <f>H8-F8</f>
        <v>19</v>
      </c>
      <c r="M8">
        <f>I7+H8-G8</f>
        <v>232</v>
      </c>
      <c r="N8">
        <v>255</v>
      </c>
      <c r="O8">
        <f>SQRT((LEDStripLocations.csv!I8-AY$6)^2 + (LEDStripLocations.csv!J8-AZ$6)^2 + (LEDStripLocations.csv!K8-BA$6)^2)/25.4</f>
        <v>10.184910773532332</v>
      </c>
      <c r="P8">
        <f>(LEDStripLocations.csv!$I8-$AY$6)/25.4</f>
        <v>-3.8582677165354333</v>
      </c>
      <c r="Q8">
        <f>(LEDStripLocations.csv!$J8-$AZ$6)/25.4</f>
        <v>1.0236220472440944</v>
      </c>
      <c r="R8">
        <f>(LEDStripLocations.csv!$K8-$BA$6)/25.4</f>
        <v>9.3700787401574814</v>
      </c>
      <c r="T8">
        <f>SQRT((LEDStripLocations.csv!I8-$AY$8)^2 + (LEDStripLocations.csv!J8-$AZ$8)^2 + (LEDStripLocations.csv!K8-$BA$8)^2)/25.4</f>
        <v>3.8728913170361894</v>
      </c>
      <c r="U8">
        <f>(LEDStripLocations.csv!$I8-$AY$8)/25.4</f>
        <v>-3.8582677165354333</v>
      </c>
      <c r="V8">
        <f>(LEDStripLocations.csv!$J8-$AZ$8)/25.4</f>
        <v>0.11771653543307123</v>
      </c>
      <c r="W8">
        <f>(LEDStripLocations.csv!$K8-$BA$8)/25.4</f>
        <v>0.31496062992125984</v>
      </c>
      <c r="Y8">
        <f>SQRT((LEDStripLocations.csv!$O8-$AY$3)^2 + (LEDStripLocations.csv!$P8-$AZ$3)^2 + (LEDStripLocations.csv!$Q8-$BA$3)^2)/25.4</f>
        <v>74.356582477967052</v>
      </c>
      <c r="Z8">
        <f>(LEDStripLocations.csv!$O8-$AY$3)/25.4</f>
        <v>-15.157480314960631</v>
      </c>
      <c r="AA8">
        <f>(LEDStripLocations.csv!$P8-$AZ$3)/25.4</f>
        <v>0</v>
      </c>
      <c r="AB8">
        <f>(LEDStripLocations.csv!$Q8-$BA$3)/25.4</f>
        <v>72.795275590551185</v>
      </c>
      <c r="AD8">
        <f>SQRT((LEDStripLocations.csv!$O8-$AY$5)^2 + (LEDStripLocations.csv!$P8-$AZ$5)^2 + (LEDStripLocations.csv!$Q8-$BA$5)^2)/25.4</f>
        <v>17.576039594696404</v>
      </c>
      <c r="AE8">
        <f>(LEDStripLocations.csv!$O8-$AY$5)/25.4</f>
        <v>-15.157480314960631</v>
      </c>
      <c r="AF8">
        <f>(LEDStripLocations.csv!$P8-$AZ$5)/25.4</f>
        <v>0</v>
      </c>
      <c r="AG8">
        <f>(LEDStripLocations.csv!$K64-$BA$5)/25.4</f>
        <v>-3.7401574803149606</v>
      </c>
      <c r="AI8">
        <f>SQRT((LEDStripLocations.csv!$I64-$AY$2)^2 + (LEDStripLocations.csv!$J64-$AZ$2)^2 + (LEDStripLocations.csv!$K64-$BA$2)^2)/25.4</f>
        <v>48.069205540522951</v>
      </c>
      <c r="AJ8">
        <f>(LEDStripLocations.csv!$I64-$AY$2)/25.4</f>
        <v>-9.2519685039370092</v>
      </c>
      <c r="AK8">
        <f>(LEDStripLocations.csv!$J64-$AZ$2)/25.4</f>
        <v>2.0472440944881889</v>
      </c>
      <c r="AL8">
        <f>(LEDStripLocations.csv!$K64-$BA$2)/25.4</f>
        <v>47.125984251968504</v>
      </c>
      <c r="AN8">
        <f>SQRT((LEDStripLocations.csv!$I64-$AY$7)^2 + (LEDStripLocations.csv!$J64-$AZ$7)^2 + (LEDStripLocations.csv!$K64-$BA$7)^2)/25.4</f>
        <v>25.538833263561767</v>
      </c>
      <c r="AO8">
        <f>(LEDStripLocations.csv!$I64-$AY$7)/25.4</f>
        <v>3.8188976377952759</v>
      </c>
      <c r="AP8">
        <f>(LEDStripLocations.csv!$J64-$AZ$7)/25.4</f>
        <v>-3.2677165354330708</v>
      </c>
      <c r="AQ8">
        <f>(LEDStripLocations.csv!$K64-$BA$7)/25.4</f>
        <v>25.039370078740159</v>
      </c>
      <c r="AS8">
        <f>SQRT((LEDStripLocations.csv!$I64-$AY$4)^2 + (LEDStripLocations.csv!$J64-$AZ$4)^2 + (LEDStripLocations.csv!$K64-$BA$4)^2)/25.4</f>
        <v>9.5945132294123301</v>
      </c>
      <c r="AX8" t="s">
        <v>324</v>
      </c>
      <c r="AY8" s="1">
        <v>0</v>
      </c>
      <c r="AZ8" s="1">
        <v>-473.99</v>
      </c>
      <c r="BA8" s="1">
        <v>5435</v>
      </c>
    </row>
    <row r="9" spans="1:53">
      <c r="A9" t="str">
        <f>LEDStripLocations.csv!A9</f>
        <v>heart</v>
      </c>
      <c r="B9" t="str">
        <f>LEDStripLocations.csv!B9</f>
        <v>left</v>
      </c>
      <c r="C9">
        <f>LEDStripLocations.csv!E9</f>
        <v>8</v>
      </c>
      <c r="D9">
        <f>LEDStripLocations.csv!R9+LEDStripLocations.csv!R65</f>
        <v>1296.5602405192069</v>
      </c>
      <c r="E9">
        <f>CEILING(LEDStripLocations.csv!R65/100*3,1)</f>
        <v>18</v>
      </c>
      <c r="F9">
        <v>19</v>
      </c>
      <c r="G9">
        <f t="shared" si="0"/>
        <v>37</v>
      </c>
      <c r="H9">
        <f t="shared" si="1"/>
        <v>38</v>
      </c>
      <c r="I9">
        <f t="shared" si="2"/>
        <v>310</v>
      </c>
      <c r="J9">
        <v>1</v>
      </c>
      <c r="K9">
        <f>H9-E9</f>
        <v>20</v>
      </c>
      <c r="L9">
        <f>E9</f>
        <v>18</v>
      </c>
      <c r="M9">
        <f>N9+E9</f>
        <v>288</v>
      </c>
      <c r="N9">
        <v>270</v>
      </c>
      <c r="O9">
        <f>SQRT((LEDStripLocations.csv!I9-AY$6)^2 + (LEDStripLocations.csv!J9-AZ$6)^2 + (LEDStripLocations.csv!K9-BA$6)^2)/25.4</f>
        <v>19.756327609780147</v>
      </c>
      <c r="P9">
        <f>(LEDStripLocations.csv!$I9-$AY$6)/25.4</f>
        <v>-8.8976377952755907</v>
      </c>
      <c r="Q9">
        <f>(LEDStripLocations.csv!$J9-$AZ$6)/25.4</f>
        <v>2.6377952755905514</v>
      </c>
      <c r="R9">
        <f>(LEDStripLocations.csv!$K9-$BA$6)/25.4</f>
        <v>17.440944881889763</v>
      </c>
      <c r="T9">
        <f>SQRT((LEDStripLocations.csv!I9-$AY$8)^2 + (LEDStripLocations.csv!J9-$AZ$8)^2 + (LEDStripLocations.csv!K9-$BA$8)^2)/25.4</f>
        <v>12.34866353635009</v>
      </c>
      <c r="U9">
        <f>(LEDStripLocations.csv!$I9-$AY$8)/25.4</f>
        <v>-8.8976377952755907</v>
      </c>
      <c r="V9">
        <f>(LEDStripLocations.csv!$J9-$AZ$8)/25.4</f>
        <v>1.7318897637795281</v>
      </c>
      <c r="W9">
        <f>(LEDStripLocations.csv!$K9-$BA$8)/25.4</f>
        <v>8.3858267716535444</v>
      </c>
      <c r="Y9">
        <f>SQRT((LEDStripLocations.csv!$O9-$AY$3)^2 + (LEDStripLocations.csv!$P9-$AZ$3)^2 + (LEDStripLocations.csv!$Q9-$BA$3)^2)/25.4</f>
        <v>75.587147233069032</v>
      </c>
      <c r="Z9">
        <f>(LEDStripLocations.csv!$O9-$AY$3)/25.4</f>
        <v>-18.425196850393704</v>
      </c>
      <c r="AA9">
        <f>(LEDStripLocations.csv!$P9-$AZ$3)/25.4</f>
        <v>0</v>
      </c>
      <c r="AB9">
        <f>(LEDStripLocations.csv!$Q9-$BA$3)/25.4</f>
        <v>73.30708661417323</v>
      </c>
      <c r="AD9">
        <f>SQRT((LEDStripLocations.csv!$O9-$AY$5)^2 + (LEDStripLocations.csv!$P9-$AZ$5)^2 + (LEDStripLocations.csv!$Q9-$BA$5)^2)/25.4</f>
        <v>20.688779713922525</v>
      </c>
      <c r="AE9">
        <f>(LEDStripLocations.csv!$O9-$AY$5)/25.4</f>
        <v>-18.425196850393704</v>
      </c>
      <c r="AF9">
        <f>(LEDStripLocations.csv!$P9-$AZ$5)/25.4</f>
        <v>0</v>
      </c>
      <c r="AG9">
        <f>(LEDStripLocations.csv!$K65-$BA$5)/25.4</f>
        <v>-4.2125984251968509</v>
      </c>
      <c r="AI9">
        <f>SQRT((LEDStripLocations.csv!$I65-$AY$2)^2 + (LEDStripLocations.csv!$J65-$AZ$2)^2 + (LEDStripLocations.csv!$K65-$BA$2)^2)/25.4</f>
        <v>47.980400730274326</v>
      </c>
      <c r="AJ9">
        <f>(LEDStripLocations.csv!$I65-$AY$2)/25.4</f>
        <v>-10.590551181102363</v>
      </c>
      <c r="AK9">
        <f>(LEDStripLocations.csv!$J65-$AZ$2)/25.4</f>
        <v>3.6614173228346458</v>
      </c>
      <c r="AL9">
        <f>(LEDStripLocations.csv!$K65-$BA$2)/25.4</f>
        <v>46.653543307086615</v>
      </c>
      <c r="AN9">
        <f>SQRT((LEDStripLocations.csv!$I65-$AY$7)^2 + (LEDStripLocations.csv!$J65-$AZ$7)^2 + (LEDStripLocations.csv!$K65-$BA$7)^2)/25.4</f>
        <v>24.747124577218052</v>
      </c>
      <c r="AO9">
        <f>(LEDStripLocations.csv!$I65-$AY$7)/25.4</f>
        <v>2.4803149606299213</v>
      </c>
      <c r="AP9">
        <f>(LEDStripLocations.csv!$J65-$AZ$7)/25.4</f>
        <v>-1.6535433070866143</v>
      </c>
      <c r="AQ9">
        <f>(LEDStripLocations.csv!$K65-$BA$7)/25.4</f>
        <v>24.56692913385827</v>
      </c>
      <c r="AS9">
        <f>SQRT((LEDStripLocations.csv!$I65-$AY$4)^2 + (LEDStripLocations.csv!$J65-$AZ$4)^2 + (LEDStripLocations.csv!$K65-$BA$4)^2)/25.4</f>
        <v>11.354770268993368</v>
      </c>
    </row>
    <row r="10" spans="1:53">
      <c r="A10" t="str">
        <f>LEDStripLocations.csv!A10</f>
        <v>heart</v>
      </c>
      <c r="B10" t="str">
        <f>LEDStripLocations.csv!B10</f>
        <v>left</v>
      </c>
      <c r="C10">
        <f>LEDStripLocations.csv!E10</f>
        <v>9</v>
      </c>
      <c r="D10">
        <f>LEDStripLocations.csv!R10+LEDStripLocations.csv!R66</f>
        <v>1586.7536054911834</v>
      </c>
      <c r="E10">
        <f>CEILING(LEDStripLocations.csv!R66/100*3,1)</f>
        <v>19</v>
      </c>
      <c r="F10">
        <f>CEILING(LEDStripLocations.csv!R10/100*3,1)</f>
        <v>30</v>
      </c>
      <c r="G10">
        <f t="shared" si="0"/>
        <v>49</v>
      </c>
      <c r="H10">
        <f t="shared" si="1"/>
        <v>53</v>
      </c>
      <c r="I10">
        <f t="shared" si="2"/>
        <v>363</v>
      </c>
      <c r="J10">
        <v>1</v>
      </c>
      <c r="K10">
        <f>F10</f>
        <v>30</v>
      </c>
      <c r="L10">
        <f>H10-F10</f>
        <v>23</v>
      </c>
      <c r="M10">
        <v>308</v>
      </c>
      <c r="N10">
        <f>M10+F10</f>
        <v>338</v>
      </c>
      <c r="O10">
        <f>SQRT((LEDStripLocations.csv!I10-AY$6)^2 + (LEDStripLocations.csv!J10-AZ$6)^2 + (LEDStripLocations.csv!K10-BA$6)^2)/25.4</f>
        <v>10.010302213834546</v>
      </c>
      <c r="P10">
        <f>(LEDStripLocations.csv!$I10-$AY$6)/25.4</f>
        <v>-4.409448818897638</v>
      </c>
      <c r="Q10">
        <f>(LEDStripLocations.csv!$J10-$AZ$6)/25.4</f>
        <v>0.94488188976377963</v>
      </c>
      <c r="R10">
        <f>(LEDStripLocations.csv!$K10-$BA$6)/25.4</f>
        <v>8.9370078740157481</v>
      </c>
      <c r="T10">
        <f>SQRT((LEDStripLocations.csv!I10-$AY$8)^2 + (LEDStripLocations.csv!J10-$AZ$8)^2 + (LEDStripLocations.csv!K10-$BA$8)^2)/25.4</f>
        <v>4.4112025653347802</v>
      </c>
      <c r="U10">
        <f>(LEDStripLocations.csv!$I10-$AY$8)/25.4</f>
        <v>-4.409448818897638</v>
      </c>
      <c r="V10">
        <f>(LEDStripLocations.csv!$J10-$AZ$8)/25.4</f>
        <v>3.8976377952756262E-2</v>
      </c>
      <c r="W10">
        <f>(LEDStripLocations.csv!$K10-$BA$8)/25.4</f>
        <v>-0.11811023622047245</v>
      </c>
      <c r="Y10">
        <f>SQRT((LEDStripLocations.csv!$O10-$AY$3)^2 + (LEDStripLocations.csv!$P10-$AZ$3)^2 + (LEDStripLocations.csv!$Q10-$BA$3)^2)/25.4</f>
        <v>76.170440158055456</v>
      </c>
      <c r="Z10">
        <f>(LEDStripLocations.csv!$O10-$AY$3)/25.4</f>
        <v>-21.102362204724411</v>
      </c>
      <c r="AA10">
        <f>(LEDStripLocations.csv!$P10-$AZ$3)/25.4</f>
        <v>0</v>
      </c>
      <c r="AB10">
        <f>(LEDStripLocations.csv!$Q10-$BA$3)/25.4</f>
        <v>73.188976377952756</v>
      </c>
      <c r="AD10">
        <f>SQRT((LEDStripLocations.csv!$O10-$AY$5)^2 + (LEDStripLocations.csv!$P10-$AZ$5)^2 + (LEDStripLocations.csv!$Q10-$BA$5)^2)/25.4</f>
        <v>23.057290891978756</v>
      </c>
      <c r="AE10">
        <f>(LEDStripLocations.csv!$O10-$AY$5)/25.4</f>
        <v>-21.102362204724411</v>
      </c>
      <c r="AF10">
        <f>(LEDStripLocations.csv!$P10-$AZ$5)/25.4</f>
        <v>0</v>
      </c>
      <c r="AG10">
        <f>(LEDStripLocations.csv!$K66-$BA$5)/25.4</f>
        <v>-4.7637795275590555</v>
      </c>
      <c r="AI10">
        <f>SQRT((LEDStripLocations.csv!$I66-$AY$2)^2 + (LEDStripLocations.csv!$J66-$AZ$2)^2 + (LEDStripLocations.csv!$K66-$BA$2)^2)/25.4</f>
        <v>47.656760720108593</v>
      </c>
      <c r="AJ10">
        <f>(LEDStripLocations.csv!$I66-$AY$2)/25.4</f>
        <v>-11.771653543307087</v>
      </c>
      <c r="AK10">
        <f>(LEDStripLocations.csv!$J66-$AZ$2)/25.4</f>
        <v>2.6771653543307088</v>
      </c>
      <c r="AL10">
        <f>(LEDStripLocations.csv!$K66-$BA$2)/25.4</f>
        <v>46.102362204724415</v>
      </c>
      <c r="AN10">
        <f>SQRT((LEDStripLocations.csv!$I66-$AY$7)^2 + (LEDStripLocations.csv!$J66-$AZ$7)^2 + (LEDStripLocations.csv!$K66-$BA$7)^2)/25.4</f>
        <v>24.195083608124641</v>
      </c>
      <c r="AO10">
        <f>(LEDStripLocations.csv!$I66-$AY$7)/25.4</f>
        <v>1.299212598425197</v>
      </c>
      <c r="AP10">
        <f>(LEDStripLocations.csv!$J66-$AZ$7)/25.4</f>
        <v>-2.6377952755905514</v>
      </c>
      <c r="AQ10">
        <f>(LEDStripLocations.csv!$K66-$BA$7)/25.4</f>
        <v>24.015748031496063</v>
      </c>
      <c r="AS10">
        <f>SQRT((LEDStripLocations.csv!$I66-$AY$4)^2 + (LEDStripLocations.csv!$J66-$AZ$4)^2 + (LEDStripLocations.csv!$K66-$BA$4)^2)/25.4</f>
        <v>12.184769055554311</v>
      </c>
    </row>
    <row r="11" spans="1:53">
      <c r="A11" t="str">
        <f>LEDStripLocations.csv!A11</f>
        <v>heart</v>
      </c>
      <c r="B11" t="str">
        <f>LEDStripLocations.csv!B11</f>
        <v>left</v>
      </c>
      <c r="C11">
        <f>LEDStripLocations.csv!E11</f>
        <v>10</v>
      </c>
      <c r="D11">
        <f>LEDStripLocations.csv!R11+LEDStripLocations.csv!R67</f>
        <v>1393.9300131842674</v>
      </c>
      <c r="E11">
        <f>CEILING(LEDStripLocations.csv!R67/100*3,1)</f>
        <v>20</v>
      </c>
      <c r="F11">
        <f>CEILING(LEDStripLocations.csv!R11/100*3,1)</f>
        <v>23</v>
      </c>
      <c r="G11">
        <f t="shared" si="0"/>
        <v>43</v>
      </c>
      <c r="H11">
        <f t="shared" si="1"/>
        <v>45</v>
      </c>
      <c r="I11">
        <f>H11</f>
        <v>45</v>
      </c>
      <c r="J11">
        <v>2</v>
      </c>
      <c r="K11">
        <f>F11</f>
        <v>23</v>
      </c>
      <c r="L11">
        <f>H11-F11</f>
        <v>22</v>
      </c>
      <c r="M11" s="2">
        <f>H11-G11</f>
        <v>2</v>
      </c>
      <c r="N11">
        <f>M11+F11</f>
        <v>25</v>
      </c>
      <c r="O11">
        <f>SQRT((LEDStripLocations.csv!I11-AY$6)^2 + (LEDStripLocations.csv!J11-AZ$6)^2 + (LEDStripLocations.csv!K11-BA$6)^2)/25.4</f>
        <v>19.919120049406981</v>
      </c>
      <c r="P11">
        <f>(LEDStripLocations.csv!$I11-$AY$6)/25.4</f>
        <v>-10.590551181102363</v>
      </c>
      <c r="Q11">
        <f>(LEDStripLocations.csv!$J11-$AZ$6)/25.4</f>
        <v>2.4409448818897639</v>
      </c>
      <c r="R11">
        <f>(LEDStripLocations.csv!$K11-$BA$6)/25.4</f>
        <v>16.692913385826774</v>
      </c>
      <c r="T11">
        <f>SQRT((LEDStripLocations.csv!I11-$AY$8)^2 + (LEDStripLocations.csv!J11-$AZ$8)^2 + (LEDStripLocations.csv!K11-$BA$8)^2)/25.4</f>
        <v>13.147320520131611</v>
      </c>
      <c r="U11">
        <f>(LEDStripLocations.csv!$I11-$AY$8)/25.4</f>
        <v>-10.590551181102363</v>
      </c>
      <c r="V11">
        <f>(LEDStripLocations.csv!$J11-$AZ$8)/25.4</f>
        <v>1.5350393700787406</v>
      </c>
      <c r="W11">
        <f>(LEDStripLocations.csv!$K11-$BA$8)/25.4</f>
        <v>7.6377952755905518</v>
      </c>
      <c r="Y11">
        <f>SQRT((LEDStripLocations.csv!$O11-$AY$3)^2 + (LEDStripLocations.csv!$P11-$AZ$3)^2 + (LEDStripLocations.csv!$Q11-$BA$3)^2)/25.4</f>
        <v>76.420740511062576</v>
      </c>
      <c r="Z11">
        <f>(LEDStripLocations.csv!$O11-$AY$3)/25.4</f>
        <v>-23.503937007874018</v>
      </c>
      <c r="AA11">
        <f>(LEDStripLocations.csv!$P11-$AZ$3)/25.4</f>
        <v>0</v>
      </c>
      <c r="AB11">
        <f>(LEDStripLocations.csv!$Q11-$BA$3)/25.4</f>
        <v>72.716535433070874</v>
      </c>
      <c r="AD11">
        <f>SQRT((LEDStripLocations.csv!$O11-$AY$5)^2 + (LEDStripLocations.csv!$P11-$AZ$5)^2 + (LEDStripLocations.csv!$Q11-$BA$5)^2)/25.4</f>
        <v>25.103944120715791</v>
      </c>
      <c r="AE11">
        <f>(LEDStripLocations.csv!$O11-$AY$5)/25.4</f>
        <v>-23.503937007874018</v>
      </c>
      <c r="AF11">
        <f>(LEDStripLocations.csv!$P11-$AZ$5)/25.4</f>
        <v>0</v>
      </c>
      <c r="AG11">
        <f>(LEDStripLocations.csv!$K67-$BA$5)/25.4</f>
        <v>-5.4330708661417324</v>
      </c>
      <c r="AI11">
        <f>SQRT((LEDStripLocations.csv!$I67-$AY$2)^2 + (LEDStripLocations.csv!$J67-$AZ$2)^2 + (LEDStripLocations.csv!$K67-$BA$2)^2)/25.4</f>
        <v>47.314465307316482</v>
      </c>
      <c r="AJ11">
        <f>(LEDStripLocations.csv!$I67-$AY$2)/25.4</f>
        <v>-12.559055118110237</v>
      </c>
      <c r="AK11">
        <f>(LEDStripLocations.csv!$J67-$AZ$2)/25.4</f>
        <v>4.0944881889763778</v>
      </c>
      <c r="AL11">
        <f>(LEDStripLocations.csv!$K67-$BA$2)/25.4</f>
        <v>45.433070866141733</v>
      </c>
      <c r="AN11">
        <f>SQRT((LEDStripLocations.csv!$I67-$AY$7)^2 + (LEDStripLocations.csv!$J67-$AZ$7)^2 + (LEDStripLocations.csv!$K67-$BA$7)^2)/25.4</f>
        <v>23.383937726933144</v>
      </c>
      <c r="AO11">
        <f>(LEDStripLocations.csv!$I67-$AY$7)/25.4</f>
        <v>0.51181102362204722</v>
      </c>
      <c r="AP11">
        <f>(LEDStripLocations.csv!$J67-$AZ$7)/25.4</f>
        <v>-1.2204724409448819</v>
      </c>
      <c r="AQ11">
        <f>(LEDStripLocations.csv!$K67-$BA$7)/25.4</f>
        <v>23.346456692913389</v>
      </c>
      <c r="AS11">
        <f>SQRT((LEDStripLocations.csv!$I67-$AY$4)^2 + (LEDStripLocations.csv!$J67-$AZ$4)^2 + (LEDStripLocations.csv!$K67-$BA$4)^2)/25.4</f>
        <v>13.398962984664825</v>
      </c>
    </row>
    <row r="12" spans="1:53">
      <c r="A12" t="str">
        <f>LEDStripLocations.csv!A12</f>
        <v>heart</v>
      </c>
      <c r="B12" t="str">
        <f>LEDStripLocations.csv!B12</f>
        <v>left</v>
      </c>
      <c r="C12">
        <f>LEDStripLocations.csv!E12</f>
        <v>11</v>
      </c>
      <c r="D12">
        <f>LEDStripLocations.csv!R12+LEDStripLocations.csv!R68</f>
        <v>1668.1935344408093</v>
      </c>
      <c r="E12">
        <f>CEILING(LEDStripLocations.csv!R68/100*3,1)</f>
        <v>20</v>
      </c>
      <c r="F12">
        <f>CEILING(LEDStripLocations.csv!R12/100*3,1)</f>
        <v>31</v>
      </c>
      <c r="G12">
        <f t="shared" si="0"/>
        <v>51</v>
      </c>
      <c r="H12">
        <f t="shared" si="1"/>
        <v>53</v>
      </c>
      <c r="I12">
        <f t="shared" si="2"/>
        <v>98</v>
      </c>
      <c r="J12">
        <v>2</v>
      </c>
      <c r="K12">
        <f>H12-E12</f>
        <v>33</v>
      </c>
      <c r="L12">
        <f>E12</f>
        <v>20</v>
      </c>
      <c r="M12">
        <f>N12+E12</f>
        <v>65</v>
      </c>
      <c r="N12">
        <f>I11</f>
        <v>45</v>
      </c>
      <c r="O12">
        <f>SQRT((LEDStripLocations.csv!I12-AY$6)^2 + (LEDStripLocations.csv!J12-AZ$6)^2 + (LEDStripLocations.csv!K12-BA$6)^2)/25.4</f>
        <v>9.8278631031260488</v>
      </c>
      <c r="P12">
        <f>(LEDStripLocations.csv!$I12-$AY$6)/25.4</f>
        <v>-4.8425196850393704</v>
      </c>
      <c r="Q12">
        <f>(LEDStripLocations.csv!$J12-$AZ$6)/25.4</f>
        <v>0.9055118110236221</v>
      </c>
      <c r="R12">
        <f>(LEDStripLocations.csv!$K12-$BA$6)/25.4</f>
        <v>8.5039370078740166</v>
      </c>
      <c r="T12">
        <f>SQRT((LEDStripLocations.csv!I12-$AY$8)^2 + (LEDStripLocations.csv!J12-$AZ$8)^2 + (LEDStripLocations.csv!K12-$BA$8)^2)/25.4</f>
        <v>4.8737867887911683</v>
      </c>
      <c r="U12">
        <f>(LEDStripLocations.csv!$I12-$AY$8)/25.4</f>
        <v>-4.8425196850393704</v>
      </c>
      <c r="V12">
        <f>(LEDStripLocations.csv!$J12-$AZ$8)/25.4</f>
        <v>-3.9370078740121674E-4</v>
      </c>
      <c r="W12">
        <f>(LEDStripLocations.csv!$K12-$BA$8)/25.4</f>
        <v>-0.55118110236220474</v>
      </c>
      <c r="Y12">
        <f>SQRT((LEDStripLocations.csv!$O12-$AY$3)^2 + (LEDStripLocations.csv!$P12-$AZ$3)^2 + (LEDStripLocations.csv!$Q12-$BA$3)^2)/25.4</f>
        <v>76.441618485234031</v>
      </c>
      <c r="Z12">
        <f>(LEDStripLocations.csv!$O12-$AY$3)/25.4</f>
        <v>-25.433070866141733</v>
      </c>
      <c r="AA12">
        <f>(LEDStripLocations.csv!$P12-$AZ$3)/25.4</f>
        <v>0</v>
      </c>
      <c r="AB12">
        <f>(LEDStripLocations.csv!$Q12-$BA$3)/25.4</f>
        <v>72.086614173228355</v>
      </c>
      <c r="AD12">
        <f>SQRT((LEDStripLocations.csv!$O12-$AY$5)^2 + (LEDStripLocations.csv!$P12-$AZ$5)^2 + (LEDStripLocations.csv!$Q12-$BA$5)^2)/25.4</f>
        <v>26.718915168862221</v>
      </c>
      <c r="AE12">
        <f>(LEDStripLocations.csv!$O12-$AY$5)/25.4</f>
        <v>-25.433070866141733</v>
      </c>
      <c r="AF12">
        <f>(LEDStripLocations.csv!$P12-$AZ$5)/25.4</f>
        <v>0</v>
      </c>
      <c r="AG12">
        <f>(LEDStripLocations.csv!$K68-$BA$5)/25.4</f>
        <v>-6.1023622047244102</v>
      </c>
      <c r="AI12">
        <f>SQRT((LEDStripLocations.csv!$I68-$AY$2)^2 + (LEDStripLocations.csv!$J68-$AZ$2)^2 + (LEDStripLocations.csv!$K68-$BA$2)^2)/25.4</f>
        <v>46.790622230577974</v>
      </c>
      <c r="AJ12">
        <f>(LEDStripLocations.csv!$I68-$AY$2)/25.4</f>
        <v>-13.30708661417323</v>
      </c>
      <c r="AK12">
        <f>(LEDStripLocations.csv!$J68-$AZ$2)/25.4</f>
        <v>2.9133858267716537</v>
      </c>
      <c r="AL12">
        <f>(LEDStripLocations.csv!$K68-$BA$2)/25.4</f>
        <v>44.763779527559059</v>
      </c>
      <c r="AN12">
        <f>SQRT((LEDStripLocations.csv!$I68-$AY$7)^2 + (LEDStripLocations.csv!$J68-$AZ$7)^2 + (LEDStripLocations.csv!$K68-$BA$7)^2)/25.4</f>
        <v>22.805200945275189</v>
      </c>
      <c r="AO12">
        <f>(LEDStripLocations.csv!$I68-$AY$7)/25.4</f>
        <v>-0.23622047244094491</v>
      </c>
      <c r="AP12">
        <f>(LEDStripLocations.csv!$J68-$AZ$7)/25.4</f>
        <v>-2.4015748031496065</v>
      </c>
      <c r="AQ12">
        <f>(LEDStripLocations.csv!$K68-$BA$7)/25.4</f>
        <v>22.677165354330711</v>
      </c>
      <c r="AS12">
        <f>SQRT((LEDStripLocations.csv!$I68-$AY$4)^2 + (LEDStripLocations.csv!$J68-$AZ$4)^2 + (LEDStripLocations.csv!$K68-$BA$4)^2)/25.4</f>
        <v>13.840416652480743</v>
      </c>
    </row>
    <row r="13" spans="1:53">
      <c r="A13" t="str">
        <f>LEDStripLocations.csv!A13</f>
        <v>heart</v>
      </c>
      <c r="B13" t="str">
        <f>LEDStripLocations.csv!B13</f>
        <v>left</v>
      </c>
      <c r="C13">
        <f>LEDStripLocations.csv!E13</f>
        <v>12</v>
      </c>
      <c r="D13">
        <f>LEDStripLocations.csv!R13+LEDStripLocations.csv!R69</f>
        <v>1680.9769495686919</v>
      </c>
      <c r="E13">
        <v>20</v>
      </c>
      <c r="F13">
        <f>CEILING(LEDStripLocations.csv!R13/100*3,1)</f>
        <v>31</v>
      </c>
      <c r="G13">
        <f t="shared" si="0"/>
        <v>51</v>
      </c>
      <c r="H13">
        <f t="shared" si="1"/>
        <v>53</v>
      </c>
      <c r="I13">
        <f t="shared" si="2"/>
        <v>151</v>
      </c>
      <c r="J13">
        <v>2</v>
      </c>
      <c r="K13">
        <f>F13</f>
        <v>31</v>
      </c>
      <c r="L13">
        <f>H13-F13</f>
        <v>22</v>
      </c>
      <c r="M13">
        <v>97</v>
      </c>
      <c r="N13">
        <f>M13+F13</f>
        <v>128</v>
      </c>
      <c r="O13">
        <f>SQRT((LEDStripLocations.csv!I13-AY$6)^2 + (LEDStripLocations.csv!J13-AZ$6)^2 + (LEDStripLocations.csv!K13-BA$6)^2)/25.4</f>
        <v>10.782083866612474</v>
      </c>
      <c r="P13">
        <f>(LEDStripLocations.csv!$I13-$AY$6)/25.4</f>
        <v>-5.6299212598425203</v>
      </c>
      <c r="Q13">
        <f>(LEDStripLocations.csv!$J13-$AZ$6)/25.4</f>
        <v>1.0629921259842521</v>
      </c>
      <c r="R13">
        <f>(LEDStripLocations.csv!$K13-$BA$6)/25.4</f>
        <v>9.1338582677165352</v>
      </c>
      <c r="T13">
        <f>SQRT((LEDStripLocations.csv!I13-$AY$8)^2 + (LEDStripLocations.csv!J13-$AZ$8)^2 + (LEDStripLocations.csv!K13-$BA$8)^2)/25.4</f>
        <v>5.6326627458759884</v>
      </c>
      <c r="U13">
        <f>(LEDStripLocations.csv!$I13-$AY$8)/25.4</f>
        <v>-5.6299212598425203</v>
      </c>
      <c r="V13">
        <f>(LEDStripLocations.csv!$J13-$AZ$8)/25.4</f>
        <v>0.15708661417322872</v>
      </c>
      <c r="W13">
        <f>(LEDStripLocations.csv!$K13-$BA$8)/25.4</f>
        <v>7.874015748031496E-2</v>
      </c>
      <c r="Y13">
        <f>SQRT((LEDStripLocations.csv!$O13-$AY$3)^2 + (LEDStripLocations.csv!$P13-$AZ$3)^2 + (LEDStripLocations.csv!$Q13-$BA$3)^2)/25.4</f>
        <v>76.222831355441258</v>
      </c>
      <c r="Z13">
        <f>(LEDStripLocations.csv!$O13-$AY$3)/25.4</f>
        <v>-28.267716535433074</v>
      </c>
      <c r="AA13">
        <f>(LEDStripLocations.csv!$P13-$AZ$3)/25.4</f>
        <v>0</v>
      </c>
      <c r="AB13">
        <f>(LEDStripLocations.csv!$Q13-$BA$3)/25.4</f>
        <v>70.787401574803155</v>
      </c>
      <c r="AD13">
        <f>SQRT((LEDStripLocations.csv!$O13-$AY$5)^2 + (LEDStripLocations.csv!$P13-$AZ$5)^2 + (LEDStripLocations.csv!$Q13-$BA$5)^2)/25.4</f>
        <v>29.095234026645777</v>
      </c>
      <c r="AE13">
        <f>(LEDStripLocations.csv!$O13-$AY$5)/25.4</f>
        <v>-28.267716535433074</v>
      </c>
      <c r="AF13">
        <f>(LEDStripLocations.csv!$P13-$AZ$5)/25.4</f>
        <v>0</v>
      </c>
      <c r="AG13">
        <f>(LEDStripLocations.csv!$K69-$BA$5)/25.4</f>
        <v>-6.9291338582677167</v>
      </c>
      <c r="AI13">
        <f>SQRT((LEDStripLocations.csv!$I69-$AY$2)^2 + (LEDStripLocations.csv!$J69-$AZ$2)^2 + (LEDStripLocations.csv!$K69-$BA$2)^2)/25.4</f>
        <v>46.29214821031718</v>
      </c>
      <c r="AJ13">
        <f>(LEDStripLocations.csv!$I69-$AY$2)/25.4</f>
        <v>-14.291338582677167</v>
      </c>
      <c r="AK13">
        <f>(LEDStripLocations.csv!$J69-$AZ$2)/25.4</f>
        <v>2.8740157480314963</v>
      </c>
      <c r="AL13">
        <f>(LEDStripLocations.csv!$K69-$BA$2)/25.4</f>
        <v>43.937007874015748</v>
      </c>
      <c r="AN13">
        <f>SQRT((LEDStripLocations.csv!$I69-$AY$7)^2 + (LEDStripLocations.csv!$J69-$AZ$7)^2 + (LEDStripLocations.csv!$K69-$BA$7)^2)/25.4</f>
        <v>22.020160530180963</v>
      </c>
      <c r="AO13">
        <f>(LEDStripLocations.csv!$I69-$AY$7)/25.4</f>
        <v>-1.2204724409448819</v>
      </c>
      <c r="AP13">
        <f>(LEDStripLocations.csv!$J69-$AZ$7)/25.4</f>
        <v>-2.4409448818897639</v>
      </c>
      <c r="AQ13">
        <f>(LEDStripLocations.csv!$K69-$BA$7)/25.4</f>
        <v>21.850393700787404</v>
      </c>
      <c r="AS13">
        <f>SQRT((LEDStripLocations.csv!$I69-$AY$4)^2 + (LEDStripLocations.csv!$J69-$AZ$4)^2 + (LEDStripLocations.csv!$K69-$BA$4)^2)/25.4</f>
        <v>14.904265975695971</v>
      </c>
    </row>
    <row r="14" spans="1:53">
      <c r="A14" t="str">
        <f>LEDStripLocations.csv!A14</f>
        <v>heart</v>
      </c>
      <c r="B14" t="str">
        <f>LEDStripLocations.csv!B14</f>
        <v>left</v>
      </c>
      <c r="C14">
        <f>LEDStripLocations.csv!E14</f>
        <v>13</v>
      </c>
      <c r="D14">
        <f>LEDStripLocations.csv!R14+LEDStripLocations.csv!R70</f>
        <v>1666.7411857030615</v>
      </c>
      <c r="E14">
        <f>CEILING(LEDStripLocations.csv!R70/100*3,1)</f>
        <v>22</v>
      </c>
      <c r="F14">
        <f>CEILING(LEDStripLocations.csv!R14/100*3,1)</f>
        <v>29</v>
      </c>
      <c r="G14">
        <f t="shared" si="0"/>
        <v>51</v>
      </c>
      <c r="H14">
        <f t="shared" si="1"/>
        <v>53</v>
      </c>
      <c r="I14">
        <f t="shared" si="2"/>
        <v>204</v>
      </c>
      <c r="J14">
        <v>2</v>
      </c>
      <c r="K14">
        <f>H14-E14</f>
        <v>31</v>
      </c>
      <c r="L14">
        <f>E14</f>
        <v>22</v>
      </c>
      <c r="M14">
        <v>170</v>
      </c>
      <c r="N14">
        <v>149</v>
      </c>
      <c r="O14">
        <f>SQRT((LEDStripLocations.csv!I14-AY$6)^2 + (LEDStripLocations.csv!J14-AZ$6)^2 + (LEDStripLocations.csv!K14-BA$6)^2)/25.4</f>
        <v>12.943658102583296</v>
      </c>
      <c r="P14">
        <f>(LEDStripLocations.csv!$I14-$AY$6)/25.4</f>
        <v>-7.3622047244094491</v>
      </c>
      <c r="Q14">
        <f>(LEDStripLocations.csv!$J14-$AZ$6)/25.4</f>
        <v>1.4173228346456694</v>
      </c>
      <c r="R14">
        <f>(LEDStripLocations.csv!$K14-$BA$6)/25.4</f>
        <v>10.551181102362206</v>
      </c>
      <c r="T14">
        <f>SQRT((LEDStripLocations.csv!I14-$AY$8)^2 + (LEDStripLocations.csv!J14-$AZ$8)^2 + (LEDStripLocations.csv!K14-$BA$8)^2)/25.4</f>
        <v>7.5300604618170981</v>
      </c>
      <c r="U14">
        <f>(LEDStripLocations.csv!$I14-$AY$8)/25.4</f>
        <v>-7.3622047244094491</v>
      </c>
      <c r="V14">
        <f>(LEDStripLocations.csv!$J14-$AZ$8)/25.4</f>
        <v>0.51141732283464603</v>
      </c>
      <c r="W14">
        <f>(LEDStripLocations.csv!$K14-$BA$8)/25.4</f>
        <v>1.4960629921259843</v>
      </c>
      <c r="Y14">
        <f>SQRT((LEDStripLocations.csv!$O14-$AY$3)^2 + (LEDStripLocations.csv!$P14-$AZ$3)^2 + (LEDStripLocations.csv!$Q14-$BA$3)^2)/25.4</f>
        <v>75.716451091965027</v>
      </c>
      <c r="Z14">
        <f>(LEDStripLocations.csv!$O14-$AY$3)/25.4</f>
        <v>-31.14173228346457</v>
      </c>
      <c r="AA14">
        <f>(LEDStripLocations.csv!$P14-$AZ$3)/25.4</f>
        <v>0</v>
      </c>
      <c r="AB14">
        <f>(LEDStripLocations.csv!$Q14-$BA$3)/25.4</f>
        <v>69.015748031496074</v>
      </c>
      <c r="AD14">
        <f>SQRT((LEDStripLocations.csv!$O14-$AY$5)^2 + (LEDStripLocations.csv!$P14-$AZ$5)^2 + (LEDStripLocations.csv!$Q14-$BA$5)^2)/25.4</f>
        <v>31.559507949349975</v>
      </c>
      <c r="AE14">
        <f>(LEDStripLocations.csv!$O14-$AY$5)/25.4</f>
        <v>-31.14173228346457</v>
      </c>
      <c r="AF14">
        <f>(LEDStripLocations.csv!$P14-$AZ$5)/25.4</f>
        <v>0</v>
      </c>
      <c r="AG14">
        <f>(LEDStripLocations.csv!$K70-$BA$5)/25.4</f>
        <v>-7.8740157480314963</v>
      </c>
      <c r="AI14">
        <f>SQRT((LEDStripLocations.csv!$I70-$AY$2)^2 + (LEDStripLocations.csv!$J70-$AZ$2)^2 + (LEDStripLocations.csv!$K70-$BA$2)^2)/25.4</f>
        <v>45.66579541330406</v>
      </c>
      <c r="AJ14">
        <f>(LEDStripLocations.csv!$I70-$AY$2)/25.4</f>
        <v>-15.078740157480317</v>
      </c>
      <c r="AK14">
        <f>(LEDStripLocations.csv!$J70-$AZ$2)/25.4</f>
        <v>3.1102362204724412</v>
      </c>
      <c r="AL14">
        <f>(LEDStripLocations.csv!$K70-$BA$2)/25.4</f>
        <v>42.99212598425197</v>
      </c>
      <c r="AN14">
        <f>SQRT((LEDStripLocations.csv!$I70-$AY$7)^2 + (LEDStripLocations.csv!$J70-$AZ$7)^2 + (LEDStripLocations.csv!$K70-$BA$7)^2)/25.4</f>
        <v>21.117120823293689</v>
      </c>
      <c r="AO14">
        <f>(LEDStripLocations.csv!$I70-$AY$7)/25.4</f>
        <v>-2.0078740157480315</v>
      </c>
      <c r="AP14">
        <f>(LEDStripLocations.csv!$J70-$AZ$7)/25.4</f>
        <v>-2.204724409448819</v>
      </c>
      <c r="AQ14">
        <f>(LEDStripLocations.csv!$K70-$BA$7)/25.4</f>
        <v>20.905511811023622</v>
      </c>
      <c r="AS14">
        <f>SQRT((LEDStripLocations.csv!$I70-$AY$4)^2 + (LEDStripLocations.csv!$J70-$AZ$4)^2 + (LEDStripLocations.csv!$K70-$BA$4)^2)/25.4</f>
        <v>15.898396319063474</v>
      </c>
    </row>
    <row r="15" spans="1:53">
      <c r="A15" t="str">
        <f>LEDStripLocations.csv!A15</f>
        <v>heart</v>
      </c>
      <c r="B15" t="str">
        <f>LEDStripLocations.csv!B15</f>
        <v>left</v>
      </c>
      <c r="C15">
        <f>LEDStripLocations.csv!E15</f>
        <v>14</v>
      </c>
      <c r="D15">
        <f>LEDStripLocations.csv!R15+LEDStripLocations.csv!R71</f>
        <v>1700.0583582640411</v>
      </c>
      <c r="E15">
        <f>CEILING(LEDStripLocations.csv!R71/100*3,1)</f>
        <v>22</v>
      </c>
      <c r="F15">
        <f>CEILING(LEDStripLocations.csv!R15/100*3,1)</f>
        <v>30</v>
      </c>
      <c r="G15">
        <f t="shared" si="0"/>
        <v>52</v>
      </c>
      <c r="H15">
        <f t="shared" si="1"/>
        <v>53</v>
      </c>
      <c r="I15">
        <f t="shared" si="2"/>
        <v>257</v>
      </c>
      <c r="J15">
        <v>2</v>
      </c>
      <c r="K15">
        <f>F15</f>
        <v>30</v>
      </c>
      <c r="L15">
        <f>H15-F15</f>
        <v>23</v>
      </c>
      <c r="M15">
        <v>201</v>
      </c>
      <c r="N15">
        <v>230</v>
      </c>
      <c r="O15">
        <f>SQRT((LEDStripLocations.csv!I15-AY$6)^2 + (LEDStripLocations.csv!J15-AZ$6)^2 + (LEDStripLocations.csv!K15-BA$6)^2)/25.4</f>
        <v>12.414628800170245</v>
      </c>
      <c r="P15">
        <f>(LEDStripLocations.csv!$I15-$AY$6)/25.4</f>
        <v>-7.4015748031496065</v>
      </c>
      <c r="Q15">
        <f>(LEDStripLocations.csv!$J15-$AZ$6)/25.4</f>
        <v>1.299212598425197</v>
      </c>
      <c r="R15">
        <f>(LEDStripLocations.csv!$K15-$BA$6)/25.4</f>
        <v>9.8818897637795278</v>
      </c>
      <c r="T15">
        <f>SQRT((LEDStripLocations.csv!I15-$AY$8)^2 + (LEDStripLocations.csv!J15-$AZ$8)^2 + (LEDStripLocations.csv!K15-$BA$8)^2)/25.4</f>
        <v>7.4579857467082089</v>
      </c>
      <c r="U15">
        <f>(LEDStripLocations.csv!$I15-$AY$8)/25.4</f>
        <v>-7.4015748031496065</v>
      </c>
      <c r="V15">
        <f>(LEDStripLocations.csv!$J15-$AZ$8)/25.4</f>
        <v>0.39330708661417363</v>
      </c>
      <c r="W15">
        <f>(LEDStripLocations.csv!$K15-$BA$8)/25.4</f>
        <v>0.82677165354330717</v>
      </c>
      <c r="Y15">
        <f>SQRT((LEDStripLocations.csv!$O15-$AY$3)^2 + (LEDStripLocations.csv!$P15-$AZ$3)^2 + (LEDStripLocations.csv!$Q15-$BA$3)^2)/25.4</f>
        <v>75.274365374011396</v>
      </c>
      <c r="Z15">
        <f>(LEDStripLocations.csv!$O15-$AY$3)/25.4</f>
        <v>-32.874015748031496</v>
      </c>
      <c r="AA15">
        <f>(LEDStripLocations.csv!$P15-$AZ$3)/25.4</f>
        <v>0</v>
      </c>
      <c r="AB15">
        <f>(LEDStripLocations.csv!$Q15-$BA$3)/25.4</f>
        <v>67.716535433070874</v>
      </c>
      <c r="AD15">
        <f>SQRT((LEDStripLocations.csv!$O15-$AY$5)^2 + (LEDStripLocations.csv!$P15-$AZ$5)^2 + (LEDStripLocations.csv!$Q15-$BA$5)^2)/25.4</f>
        <v>33.095088617040766</v>
      </c>
      <c r="AE15">
        <f>(LEDStripLocations.csv!$O15-$AY$5)/25.4</f>
        <v>-32.874015748031496</v>
      </c>
      <c r="AF15">
        <f>(LEDStripLocations.csv!$P15-$AZ$5)/25.4</f>
        <v>0</v>
      </c>
      <c r="AG15">
        <f>(LEDStripLocations.csv!$K71-$BA$5)/25.4</f>
        <v>-8.6614173228346463</v>
      </c>
      <c r="AI15">
        <f>SQRT((LEDStripLocations.csv!$I71-$AY$2)^2 + (LEDStripLocations.csv!$J71-$AZ$2)^2 + (LEDStripLocations.csv!$K71-$BA$2)^2)/25.4</f>
        <v>45.162611520182921</v>
      </c>
      <c r="AJ15">
        <f>(LEDStripLocations.csv!$I71-$AY$2)/25.4</f>
        <v>-15.748031496062993</v>
      </c>
      <c r="AK15">
        <f>(LEDStripLocations.csv!$J71-$AZ$2)/25.4</f>
        <v>3.2283464566929134</v>
      </c>
      <c r="AL15">
        <f>(LEDStripLocations.csv!$K71-$BA$2)/25.4</f>
        <v>42.204724409448822</v>
      </c>
      <c r="AN15">
        <f>SQRT((LEDStripLocations.csv!$I71-$AY$7)^2 + (LEDStripLocations.csv!$J71-$AZ$7)^2 + (LEDStripLocations.csv!$K71-$BA$7)^2)/25.4</f>
        <v>20.40243937667908</v>
      </c>
      <c r="AO15">
        <f>(LEDStripLocations.csv!$I71-$AY$7)/25.4</f>
        <v>-2.6771653543307088</v>
      </c>
      <c r="AP15">
        <f>(LEDStripLocations.csv!$J71-$AZ$7)/25.4</f>
        <v>-2.0866141732283467</v>
      </c>
      <c r="AQ15">
        <f>(LEDStripLocations.csv!$K71-$BA$7)/25.4</f>
        <v>20.118110236220474</v>
      </c>
      <c r="AS15">
        <f>SQRT((LEDStripLocations.csv!$I71-$AY$4)^2 + (LEDStripLocations.csv!$J71-$AZ$4)^2 + (LEDStripLocations.csv!$K71-$BA$4)^2)/25.4</f>
        <v>16.748255461633075</v>
      </c>
    </row>
    <row r="16" spans="1:53">
      <c r="A16" t="str">
        <f>LEDStripLocations.csv!A16</f>
        <v>heart</v>
      </c>
      <c r="B16" t="str">
        <f>LEDStripLocations.csv!B16</f>
        <v>left</v>
      </c>
      <c r="C16">
        <f>LEDStripLocations.csv!E16</f>
        <v>15</v>
      </c>
      <c r="D16">
        <f>LEDStripLocations.csv!R16+LEDStripLocations.csv!R72</f>
        <v>1750.6595618125154</v>
      </c>
      <c r="E16">
        <f>CEILING(LEDStripLocations.csv!R72/100*3,1)</f>
        <v>23</v>
      </c>
      <c r="F16">
        <f>CEILING(LEDStripLocations.csv!R16/100*3,1)</f>
        <v>30</v>
      </c>
      <c r="G16">
        <f t="shared" si="0"/>
        <v>53</v>
      </c>
      <c r="H16">
        <f t="shared" si="1"/>
        <v>53</v>
      </c>
      <c r="I16">
        <f t="shared" si="2"/>
        <v>310</v>
      </c>
      <c r="J16">
        <v>2</v>
      </c>
      <c r="K16">
        <f>H16-E16</f>
        <v>30</v>
      </c>
      <c r="L16">
        <f>E16</f>
        <v>23</v>
      </c>
      <c r="M16">
        <v>275</v>
      </c>
      <c r="N16">
        <v>253</v>
      </c>
      <c r="O16">
        <f>SQRT((LEDStripLocations.csv!I16-AY$6)^2 + (LEDStripLocations.csv!J16-AZ$6)^2 + (LEDStripLocations.csv!K16-BA$6)^2)/25.4</f>
        <v>12.405261294346667</v>
      </c>
      <c r="P16">
        <f>(LEDStripLocations.csv!$I16-$AY$6)/25.4</f>
        <v>-8.0314960629921259</v>
      </c>
      <c r="Q16">
        <f>(LEDStripLocations.csv!$J16-$AZ$6)/25.4</f>
        <v>1.2598425196850394</v>
      </c>
      <c r="R16">
        <f>(LEDStripLocations.csv!$K16-$BA$6)/25.4</f>
        <v>9.3700787401574814</v>
      </c>
      <c r="T16">
        <f>SQRT((LEDStripLocations.csv!I16-$AY$8)^2 + (LEDStripLocations.csv!J16-$AZ$8)^2 + (LEDStripLocations.csv!K16-$BA$8)^2)/25.4</f>
        <v>8.0454583843185237</v>
      </c>
      <c r="U16">
        <f>(LEDStripLocations.csv!$I16-$AY$8)/25.4</f>
        <v>-8.0314960629921259</v>
      </c>
      <c r="V16">
        <f>(LEDStripLocations.csv!$J16-$AZ$8)/25.4</f>
        <v>0.35393700787401611</v>
      </c>
      <c r="W16">
        <f>(LEDStripLocations.csv!$K16-$BA$8)/25.4</f>
        <v>0.31496062992125984</v>
      </c>
      <c r="Y16">
        <f>SQRT((LEDStripLocations.csv!$O16-$AY$3)^2 + (LEDStripLocations.csv!$P16-$AZ$3)^2 + (LEDStripLocations.csv!$Q16-$BA$3)^2)/25.4</f>
        <v>74.748477741488813</v>
      </c>
      <c r="Z16">
        <f>(LEDStripLocations.csv!$O16-$AY$3)/25.4</f>
        <v>-34.370078740157481</v>
      </c>
      <c r="AA16">
        <f>(LEDStripLocations.csv!$P16-$AZ$3)/25.4</f>
        <v>0</v>
      </c>
      <c r="AB16">
        <f>(LEDStripLocations.csv!$Q16-$BA$3)/25.4</f>
        <v>66.377952755905511</v>
      </c>
      <c r="AD16">
        <f>SQRT((LEDStripLocations.csv!$O16-$AY$5)^2 + (LEDStripLocations.csv!$P16-$AZ$5)^2 + (LEDStripLocations.csv!$Q16-$BA$5)^2)/25.4</f>
        <v>34.45945842448122</v>
      </c>
      <c r="AE16">
        <f>(LEDStripLocations.csv!$O16-$AY$5)/25.4</f>
        <v>-34.370078740157481</v>
      </c>
      <c r="AF16">
        <f>(LEDStripLocations.csv!$P16-$AZ$5)/25.4</f>
        <v>0</v>
      </c>
      <c r="AG16">
        <f>(LEDStripLocations.csv!$K72-$BA$5)/25.4</f>
        <v>-9.1338582677165352</v>
      </c>
      <c r="AI16">
        <f>SQRT((LEDStripLocations.csv!$I72-$AY$2)^2 + (LEDStripLocations.csv!$J72-$AZ$2)^2 + (LEDStripLocations.csv!$K72-$BA$2)^2)/25.4</f>
        <v>45.120034038494957</v>
      </c>
      <c r="AJ16">
        <f>(LEDStripLocations.csv!$I72-$AY$2)/25.4</f>
        <v>-15.826771653543307</v>
      </c>
      <c r="AK16">
        <f>(LEDStripLocations.csv!$J72-$AZ$2)/25.4</f>
        <v>6.6141732283464574</v>
      </c>
      <c r="AL16">
        <f>(LEDStripLocations.csv!$K72-$BA$2)/25.4</f>
        <v>41.732283464566933</v>
      </c>
      <c r="AN16">
        <f>SQRT((LEDStripLocations.csv!$I72-$AY$7)^2 + (LEDStripLocations.csv!$J72-$AZ$7)^2 + (LEDStripLocations.csv!$K72-$BA$7)^2)/25.4</f>
        <v>19.880525407307047</v>
      </c>
      <c r="AO16">
        <f>(LEDStripLocations.csv!$I72-$AY$7)/25.4</f>
        <v>-2.7559055118110236</v>
      </c>
      <c r="AP16">
        <f>(LEDStripLocations.csv!$J72-$AZ$7)/25.4</f>
        <v>1.299212598425197</v>
      </c>
      <c r="AQ16">
        <f>(LEDStripLocations.csv!$K72-$BA$7)/25.4</f>
        <v>19.645669291338585</v>
      </c>
      <c r="AS16">
        <f>SQRT((LEDStripLocations.csv!$I72-$AY$4)^2 + (LEDStripLocations.csv!$J72-$AZ$4)^2 + (LEDStripLocations.csv!$K72-$BA$4)^2)/25.4</f>
        <v>17.988895107835123</v>
      </c>
    </row>
    <row r="17" spans="1:45">
      <c r="A17" t="str">
        <f>LEDStripLocations.csv!A17</f>
        <v>heart</v>
      </c>
      <c r="B17" t="str">
        <f>LEDStripLocations.csv!B17</f>
        <v>left</v>
      </c>
      <c r="C17">
        <f>LEDStripLocations.csv!E17</f>
        <v>16</v>
      </c>
      <c r="D17">
        <f>LEDStripLocations.csv!R17+LEDStripLocations.csv!R73</f>
        <v>1544.5482288108503</v>
      </c>
      <c r="E17">
        <f>CEILING(LEDStripLocations.csv!R73/100*3,1)</f>
        <v>23</v>
      </c>
      <c r="F17">
        <f>CEILING(LEDStripLocations.csv!R17/100*3,1)</f>
        <v>25</v>
      </c>
      <c r="G17">
        <f t="shared" si="0"/>
        <v>48</v>
      </c>
      <c r="H17">
        <f t="shared" si="1"/>
        <v>53</v>
      </c>
      <c r="I17">
        <f t="shared" si="2"/>
        <v>363</v>
      </c>
      <c r="J17">
        <v>2</v>
      </c>
      <c r="K17">
        <f>F17</f>
        <v>25</v>
      </c>
      <c r="L17">
        <f>H17-F17</f>
        <v>28</v>
      </c>
      <c r="M17">
        <v>306</v>
      </c>
      <c r="N17">
        <v>330</v>
      </c>
      <c r="O17">
        <f>SQRT((LEDStripLocations.csv!I17-AY$6)^2 + (LEDStripLocations.csv!J17-AZ$6)^2 + (LEDStripLocations.csv!K17-BA$6)^2)/25.4</f>
        <v>20.008213329960309</v>
      </c>
      <c r="P17">
        <f>(LEDStripLocations.csv!$I17-$AY$6)/25.4</f>
        <v>-14.488188976377954</v>
      </c>
      <c r="Q17">
        <f>(LEDStripLocations.csv!$J17-$AZ$6)/25.4</f>
        <v>2.204724409448819</v>
      </c>
      <c r="R17">
        <f>(LEDStripLocations.csv!$K17-$BA$6)/25.4</f>
        <v>13.622047244094489</v>
      </c>
      <c r="T17">
        <f>SQRT((LEDStripLocations.csv!I17-$AY$8)^2 + (LEDStripLocations.csv!J17-$AZ$8)^2 + (LEDStripLocations.csv!K17-$BA$8)^2)/25.4</f>
        <v>15.246356681443082</v>
      </c>
      <c r="U17">
        <f>(LEDStripLocations.csv!$I17-$AY$8)/25.4</f>
        <v>-14.488188976377954</v>
      </c>
      <c r="V17">
        <f>(LEDStripLocations.csv!$J17-$AZ$8)/25.4</f>
        <v>1.2988188976377957</v>
      </c>
      <c r="W17">
        <f>(LEDStripLocations.csv!$K17-$BA$8)/25.4</f>
        <v>4.5669291338582676</v>
      </c>
      <c r="Y17">
        <f>SQRT((LEDStripLocations.csv!$O17-$AY$3)^2 + (LEDStripLocations.csv!$P17-$AZ$3)^2 + (LEDStripLocations.csv!$Q17-$BA$3)^2)/25.4</f>
        <v>74.171807332125908</v>
      </c>
      <c r="Z17">
        <f>(LEDStripLocations.csv!$O17-$AY$3)/25.4</f>
        <v>-35.511811023622052</v>
      </c>
      <c r="AA17">
        <f>(LEDStripLocations.csv!$P17-$AZ$3)/25.4</f>
        <v>0</v>
      </c>
      <c r="AB17">
        <f>(LEDStripLocations.csv!$Q17-$BA$3)/25.4</f>
        <v>65.118110236220474</v>
      </c>
      <c r="AD17">
        <f>SQRT((LEDStripLocations.csv!$O17-$AY$5)^2 + (LEDStripLocations.csv!$P17-$AZ$5)^2 + (LEDStripLocations.csv!$Q17-$BA$5)^2)/25.4</f>
        <v>35.532777475966476</v>
      </c>
      <c r="AE17">
        <f>(LEDStripLocations.csv!$O17-$AY$5)/25.4</f>
        <v>-35.511811023622052</v>
      </c>
      <c r="AF17">
        <f>(LEDStripLocations.csv!$P17-$AZ$5)/25.4</f>
        <v>0</v>
      </c>
      <c r="AG17">
        <f>(LEDStripLocations.csv!$K73-$BA$5)/25.4</f>
        <v>-9.8818897637795278</v>
      </c>
      <c r="AI17">
        <f>SQRT((LEDStripLocations.csv!$I73-$AY$2)^2 + (LEDStripLocations.csv!$J73-$AZ$2)^2 + (LEDStripLocations.csv!$K73-$BA$2)^2)/25.4</f>
        <v>44.446029079086493</v>
      </c>
      <c r="AJ17">
        <f>(LEDStripLocations.csv!$I73-$AY$2)/25.4</f>
        <v>-16.535433070866144</v>
      </c>
      <c r="AK17">
        <f>(LEDStripLocations.csv!$J73-$AZ$2)/25.4</f>
        <v>4.7244094488188981</v>
      </c>
      <c r="AL17">
        <f>(LEDStripLocations.csv!$K73-$BA$2)/25.4</f>
        <v>40.984251968503941</v>
      </c>
      <c r="AN17">
        <f>SQRT((LEDStripLocations.csv!$I73-$AY$7)^2 + (LEDStripLocations.csv!$J73-$AZ$7)^2 + (LEDStripLocations.csv!$K73-$BA$7)^2)/25.4</f>
        <v>19.221672376392693</v>
      </c>
      <c r="AO17">
        <f>(LEDStripLocations.csv!$I73-$AY$7)/25.4</f>
        <v>-3.4645669291338583</v>
      </c>
      <c r="AP17">
        <f>(LEDStripLocations.csv!$J73-$AZ$7)/25.4</f>
        <v>-0.59055118110236227</v>
      </c>
      <c r="AQ17">
        <f>(LEDStripLocations.csv!$K73-$BA$7)/25.4</f>
        <v>18.897637795275593</v>
      </c>
      <c r="AS17">
        <f>SQRT((LEDStripLocations.csv!$I73-$AY$4)^2 + (LEDStripLocations.csv!$J73-$AZ$4)^2 + (LEDStripLocations.csv!$K73-$BA$4)^2)/25.4</f>
        <v>18.20094537513986</v>
      </c>
    </row>
    <row r="18" spans="1:45">
      <c r="A18" t="str">
        <f>LEDStripLocations.csv!A18</f>
        <v>heart</v>
      </c>
      <c r="B18" t="str">
        <f>LEDStripLocations.csv!B18</f>
        <v>left</v>
      </c>
      <c r="C18">
        <f>LEDStripLocations.csv!E18</f>
        <v>17</v>
      </c>
      <c r="D18">
        <f>LEDStripLocations.csv!R18+LEDStripLocations.csv!R74</f>
        <v>1656.3584867359468</v>
      </c>
      <c r="E18">
        <f>CEILING(LEDStripLocations.csv!R74/100*3,1)</f>
        <v>23</v>
      </c>
      <c r="F18">
        <f>CEILING(LEDStripLocations.csv!R18/100*3,1)</f>
        <v>28</v>
      </c>
      <c r="G18">
        <f t="shared" si="0"/>
        <v>51</v>
      </c>
      <c r="H18">
        <f t="shared" si="1"/>
        <v>53</v>
      </c>
      <c r="I18">
        <f>H18</f>
        <v>53</v>
      </c>
      <c r="J18">
        <v>3</v>
      </c>
      <c r="K18">
        <f>F18</f>
        <v>28</v>
      </c>
      <c r="L18">
        <f>H18-F18</f>
        <v>25</v>
      </c>
      <c r="M18">
        <f>H18-G18</f>
        <v>2</v>
      </c>
      <c r="N18">
        <v>29</v>
      </c>
      <c r="O18">
        <f>SQRT((LEDStripLocations.csv!I18-AY$6)^2 + (LEDStripLocations.csv!J18-AZ$6)^2 + (LEDStripLocations.csv!K18-BA$6)^2)/25.4</f>
        <v>15.626152384809151</v>
      </c>
      <c r="P18">
        <f>(LEDStripLocations.csv!$I18-$AY$6)/25.4</f>
        <v>-11.023622047244094</v>
      </c>
      <c r="Q18">
        <f>(LEDStripLocations.csv!$J18-$AZ$6)/25.4</f>
        <v>1.6929133858267718</v>
      </c>
      <c r="R18">
        <f>(LEDStripLocations.csv!$K18-$BA$6)/25.4</f>
        <v>10.94488188976378</v>
      </c>
      <c r="T18">
        <f>SQRT((LEDStripLocations.csv!I18-$AY$8)^2 + (LEDStripLocations.csv!J18-$AZ$8)^2 + (LEDStripLocations.csv!K18-$BA$8)^2)/25.4</f>
        <v>11.212084176310091</v>
      </c>
      <c r="U18">
        <f>(LEDStripLocations.csv!$I18-$AY$8)/25.4</f>
        <v>-11.023622047244094</v>
      </c>
      <c r="V18">
        <f>(LEDStripLocations.csv!$J18-$AZ$8)/25.4</f>
        <v>0.78700787401574845</v>
      </c>
      <c r="W18">
        <f>(LEDStripLocations.csv!$K18-$BA$8)/25.4</f>
        <v>1.8897637795275593</v>
      </c>
      <c r="Y18">
        <f>SQRT((LEDStripLocations.csv!$O18-$AY$3)^2 + (LEDStripLocations.csv!$P18-$AZ$3)^2 + (LEDStripLocations.csv!$Q18-$BA$3)^2)/25.4</f>
        <v>73.473723172138165</v>
      </c>
      <c r="Z18">
        <f>(LEDStripLocations.csv!$O18-$AY$3)/25.4</f>
        <v>-36.614173228346459</v>
      </c>
      <c r="AA18">
        <f>(LEDStripLocations.csv!$P18-$AZ$3)/25.4</f>
        <v>0</v>
      </c>
      <c r="AB18">
        <f>(LEDStripLocations.csv!$Q18-$BA$3)/25.4</f>
        <v>63.700787401574807</v>
      </c>
      <c r="AD18">
        <f>SQRT((LEDStripLocations.csv!$O18-$AY$5)^2 + (LEDStripLocations.csv!$P18-$AZ$5)^2 + (LEDStripLocations.csv!$Q18-$BA$5)^2)/25.4</f>
        <v>36.614702392247608</v>
      </c>
      <c r="AE18">
        <f>(LEDStripLocations.csv!$O18-$AY$5)/25.4</f>
        <v>-36.614173228346459</v>
      </c>
      <c r="AF18">
        <f>(LEDStripLocations.csv!$P18-$AZ$5)/25.4</f>
        <v>0</v>
      </c>
      <c r="AG18">
        <f>(LEDStripLocations.csv!$K74-$BA$5)/25.4</f>
        <v>-10.590551181102363</v>
      </c>
      <c r="AI18">
        <f>SQRT((LEDStripLocations.csv!$I74-$AY$2)^2 + (LEDStripLocations.csv!$J74-$AZ$2)^2 + (LEDStripLocations.csv!$K74-$BA$2)^2)/25.4</f>
        <v>43.862402440138816</v>
      </c>
      <c r="AJ18">
        <f>(LEDStripLocations.csv!$I74-$AY$2)/25.4</f>
        <v>-16.929133858267718</v>
      </c>
      <c r="AK18">
        <f>(LEDStripLocations.csv!$J74-$AZ$2)/25.4</f>
        <v>3.8976377952755907</v>
      </c>
      <c r="AL18">
        <f>(LEDStripLocations.csv!$K74-$BA$2)/25.4</f>
        <v>40.275590551181104</v>
      </c>
      <c r="AN18">
        <f>SQRT((LEDStripLocations.csv!$I74-$AY$7)^2 + (LEDStripLocations.csv!$J74-$AZ$7)^2 + (LEDStripLocations.csv!$K74-$BA$7)^2)/25.4</f>
        <v>18.647624392071794</v>
      </c>
      <c r="AO18">
        <f>(LEDStripLocations.csv!$I74-$AY$7)/25.4</f>
        <v>-3.8582677165354333</v>
      </c>
      <c r="AP18">
        <f>(LEDStripLocations.csv!$J74-$AZ$7)/25.4</f>
        <v>-1.4173228346456694</v>
      </c>
      <c r="AQ18">
        <f>(LEDStripLocations.csv!$K74-$BA$7)/25.4</f>
        <v>18.188976377952756</v>
      </c>
      <c r="AS18">
        <f>SQRT((LEDStripLocations.csv!$I74-$AY$4)^2 + (LEDStripLocations.csv!$J74-$AZ$4)^2 + (LEDStripLocations.csv!$K74-$BA$4)^2)/25.4</f>
        <v>18.575001751315671</v>
      </c>
    </row>
    <row r="19" spans="1:45">
      <c r="A19" t="str">
        <f>LEDStripLocations.csv!A19</f>
        <v>heart</v>
      </c>
      <c r="B19" t="str">
        <f>LEDStripLocations.csv!B19</f>
        <v>left</v>
      </c>
      <c r="C19">
        <f>LEDStripLocations.csv!E19</f>
        <v>18</v>
      </c>
      <c r="D19">
        <f>LEDStripLocations.csv!R19+LEDStripLocations.csv!R75</f>
        <v>1594.1509694754441</v>
      </c>
      <c r="E19">
        <f>CEILING(LEDStripLocations.csv!R75/100*3,1)</f>
        <v>23</v>
      </c>
      <c r="F19">
        <v>22</v>
      </c>
      <c r="G19">
        <f t="shared" si="0"/>
        <v>45</v>
      </c>
      <c r="H19">
        <f t="shared" si="1"/>
        <v>45</v>
      </c>
      <c r="I19">
        <f t="shared" si="2"/>
        <v>98</v>
      </c>
      <c r="J19">
        <v>3</v>
      </c>
      <c r="K19">
        <f>H19-E19</f>
        <v>22</v>
      </c>
      <c r="L19">
        <f>E19</f>
        <v>23</v>
      </c>
      <c r="M19">
        <v>74</v>
      </c>
      <c r="N19">
        <v>52</v>
      </c>
      <c r="O19">
        <f>SQRT((LEDStripLocations.csv!I19-AY$6)^2 + (LEDStripLocations.csv!J19-AZ$6)^2 + (LEDStripLocations.csv!K19-BA$6)^2)/25.4</f>
        <v>18.638021481683335</v>
      </c>
      <c r="P19">
        <f>(LEDStripLocations.csv!$I19-$AY$6)/25.4</f>
        <v>-14.173228346456694</v>
      </c>
      <c r="Q19">
        <f>(LEDStripLocations.csv!$J19-$AZ$6)/25.4</f>
        <v>2.0472440944881889</v>
      </c>
      <c r="R19">
        <f>(LEDStripLocations.csv!$K19-$BA$6)/25.4</f>
        <v>11.929133858267717</v>
      </c>
      <c r="T19">
        <f>SQRT((LEDStripLocations.csv!I19-$AY$8)^2 + (LEDStripLocations.csv!J19-$AZ$8)^2 + (LEDStripLocations.csv!K19-$BA$8)^2)/25.4</f>
        <v>14.506654405514874</v>
      </c>
      <c r="U19">
        <f>(LEDStripLocations.csv!$I19-$AY$8)/25.4</f>
        <v>-14.173228346456694</v>
      </c>
      <c r="V19">
        <f>(LEDStripLocations.csv!$J19-$AZ$8)/25.4</f>
        <v>1.1413385826771658</v>
      </c>
      <c r="W19">
        <f>(LEDStripLocations.csv!$K19-$BA$8)/25.4</f>
        <v>2.8740157480314963</v>
      </c>
      <c r="Y19">
        <f>SQRT((LEDStripLocations.csv!$O19-$AY$3)^2 + (LEDStripLocations.csv!$P19-$AZ$3)^2 + (LEDStripLocations.csv!$Q19-$BA$3)^2)/25.4</f>
        <v>72.298141082896507</v>
      </c>
      <c r="Z19">
        <f>(LEDStripLocations.csv!$O19-$AY$3)/25.4</f>
        <v>-37.952755905511815</v>
      </c>
      <c r="AA19">
        <f>(LEDStripLocations.csv!$P19-$AZ$3)/25.4</f>
        <v>0</v>
      </c>
      <c r="AB19">
        <f>(LEDStripLocations.csv!$Q19-$BA$3)/25.4</f>
        <v>61.535433070866148</v>
      </c>
      <c r="AD19">
        <f>SQRT((LEDStripLocations.csv!$O19-$AY$5)^2 + (LEDStripLocations.csv!$P19-$AZ$5)^2 + (LEDStripLocations.csv!$Q19-$BA$5)^2)/25.4</f>
        <v>38.026197443123131</v>
      </c>
      <c r="AE19">
        <f>(LEDStripLocations.csv!$O19-$AY$5)/25.4</f>
        <v>-37.952755905511815</v>
      </c>
      <c r="AF19">
        <f>(LEDStripLocations.csv!$P19-$AZ$5)/25.4</f>
        <v>0</v>
      </c>
      <c r="AG19">
        <f>(LEDStripLocations.csv!$K75-$BA$5)/25.4</f>
        <v>-11.41732283464567</v>
      </c>
      <c r="AI19">
        <f>SQRT((LEDStripLocations.csv!$I75-$AY$2)^2 + (LEDStripLocations.csv!$J75-$AZ$2)^2 + (LEDStripLocations.csv!$K75-$BA$2)^2)/25.4</f>
        <v>43.314494713558702</v>
      </c>
      <c r="AJ19">
        <f>(LEDStripLocations.csv!$I75-$AY$2)/25.4</f>
        <v>-17.283464566929133</v>
      </c>
      <c r="AK19">
        <f>(LEDStripLocations.csv!$J75-$AZ$2)/25.4</f>
        <v>4.6062992125984259</v>
      </c>
      <c r="AL19">
        <f>(LEDStripLocations.csv!$K75-$BA$2)/25.4</f>
        <v>39.4488188976378</v>
      </c>
      <c r="AN19">
        <f>SQRT((LEDStripLocations.csv!$I75-$AY$7)^2 + (LEDStripLocations.csv!$J75-$AZ$7)^2 + (LEDStripLocations.csv!$K75-$BA$7)^2)/25.4</f>
        <v>17.87999830505246</v>
      </c>
      <c r="AO19">
        <f>(LEDStripLocations.csv!$I75-$AY$7)/25.4</f>
        <v>-4.2125984251968509</v>
      </c>
      <c r="AP19">
        <f>(LEDStripLocations.csv!$J75-$AZ$7)/25.4</f>
        <v>-0.70866141732283472</v>
      </c>
      <c r="AQ19">
        <f>(LEDStripLocations.csv!$K75-$BA$7)/25.4</f>
        <v>17.362204724409448</v>
      </c>
      <c r="AS19">
        <f>SQRT((LEDStripLocations.csv!$I75-$AY$4)^2 + (LEDStripLocations.csv!$J75-$AZ$4)^2 + (LEDStripLocations.csv!$K75-$BA$4)^2)/25.4</f>
        <v>19.362155091469017</v>
      </c>
    </row>
    <row r="20" spans="1:45">
      <c r="A20" t="str">
        <f>LEDStripLocations.csv!A20</f>
        <v>heart</v>
      </c>
      <c r="B20" t="str">
        <f>LEDStripLocations.csv!B20</f>
        <v>left</v>
      </c>
      <c r="C20">
        <f>LEDStripLocations.csv!E20</f>
        <v>19</v>
      </c>
      <c r="D20">
        <f>LEDStripLocations.csv!R20+LEDStripLocations.csv!R76</f>
        <v>1839.1526202271662</v>
      </c>
      <c r="E20">
        <v>22</v>
      </c>
      <c r="F20" s="2">
        <v>30</v>
      </c>
      <c r="G20">
        <f t="shared" si="0"/>
        <v>52</v>
      </c>
      <c r="H20">
        <f t="shared" si="1"/>
        <v>53</v>
      </c>
      <c r="I20">
        <f t="shared" si="2"/>
        <v>151</v>
      </c>
      <c r="J20">
        <v>3</v>
      </c>
      <c r="K20">
        <f>F20</f>
        <v>30</v>
      </c>
      <c r="L20">
        <f>H20-F20</f>
        <v>23</v>
      </c>
      <c r="M20">
        <v>97</v>
      </c>
      <c r="N20">
        <v>126</v>
      </c>
      <c r="O20">
        <f>SQRT((LEDStripLocations.csv!I20-AY$6)^2 + (LEDStripLocations.csv!J20-AZ$6)^2 + (LEDStripLocations.csv!K20-BA$6)^2)/25.4</f>
        <v>9.472247856077189</v>
      </c>
      <c r="P20">
        <f>(LEDStripLocations.csv!$I20-$AY$6)/25.4</f>
        <v>-5.0787401574803148</v>
      </c>
      <c r="Q20">
        <f>(LEDStripLocations.csv!$J20-$AZ$6)/25.4</f>
        <v>0.82677165354330717</v>
      </c>
      <c r="R20">
        <f>(LEDStripLocations.csv!$K20-$BA$6)/25.4</f>
        <v>7.9527559055118111</v>
      </c>
      <c r="T20">
        <f>SQRT((LEDStripLocations.csv!I20-$AY$8)^2 + (LEDStripLocations.csv!J20-$AZ$8)^2 + (LEDStripLocations.csv!K20-$BA$8)^2)/25.4</f>
        <v>5.1976019648615228</v>
      </c>
      <c r="U20">
        <f>(LEDStripLocations.csv!$I20-$AY$8)/25.4</f>
        <v>-5.0787401574803148</v>
      </c>
      <c r="V20">
        <f>(LEDStripLocations.csv!$J20-$AZ$8)/25.4</f>
        <v>-7.9133858267716184E-2</v>
      </c>
      <c r="W20">
        <f>(LEDStripLocations.csv!$K20-$BA$8)/25.4</f>
        <v>-1.1023622047244095</v>
      </c>
      <c r="Y20">
        <f>SQRT((LEDStripLocations.csv!$O20-$AY$3)^2 + (LEDStripLocations.csv!$P20-$AZ$3)^2 + (LEDStripLocations.csv!$Q20-$BA$3)^2)/25.4</f>
        <v>71.110918033205891</v>
      </c>
      <c r="Z20">
        <f>(LEDStripLocations.csv!$O20-$AY$3)/25.4</f>
        <v>-38.779527559055119</v>
      </c>
      <c r="AA20">
        <f>(LEDStripLocations.csv!$P20-$AZ$3)/25.4</f>
        <v>0</v>
      </c>
      <c r="AB20">
        <f>(LEDStripLocations.csv!$Q20-$BA$3)/25.4</f>
        <v>59.606299212598429</v>
      </c>
      <c r="AD20">
        <f>SQRT((LEDStripLocations.csv!$O20-$AY$5)^2 + (LEDStripLocations.csv!$P20-$AZ$5)^2 + (LEDStripLocations.csv!$Q20-$BA$5)^2)/25.4</f>
        <v>39.016244623678084</v>
      </c>
      <c r="AE20">
        <f>(LEDStripLocations.csv!$O20-$AY$5)/25.4</f>
        <v>-38.779527559055119</v>
      </c>
      <c r="AF20">
        <f>(LEDStripLocations.csv!$P20-$AZ$5)/25.4</f>
        <v>0</v>
      </c>
      <c r="AG20">
        <f>(LEDStripLocations.csv!$K76-$BA$5)/25.4</f>
        <v>-12.165354330708663</v>
      </c>
      <c r="AI20">
        <f>SQRT((LEDStripLocations.csv!$I76-$AY$2)^2 + (LEDStripLocations.csv!$J76-$AZ$2)^2 + (LEDStripLocations.csv!$K76-$BA$2)^2)/25.4</f>
        <v>42.565919744732966</v>
      </c>
      <c r="AJ20">
        <f>(LEDStripLocations.csv!$I76-$AY$2)/25.4</f>
        <v>-17.440944881889763</v>
      </c>
      <c r="AK20">
        <f>(LEDStripLocations.csv!$J76-$AZ$2)/25.4</f>
        <v>3.1496062992125986</v>
      </c>
      <c r="AL20">
        <f>(LEDStripLocations.csv!$K76-$BA$2)/25.4</f>
        <v>38.700787401574807</v>
      </c>
      <c r="AN20">
        <f>SQRT((LEDStripLocations.csv!$I76-$AY$7)^2 + (LEDStripLocations.csv!$J76-$AZ$7)^2 + (LEDStripLocations.csv!$K76-$BA$7)^2)/25.4</f>
        <v>17.315227391928737</v>
      </c>
      <c r="AO20">
        <f>(LEDStripLocations.csv!$I76-$AY$7)/25.4</f>
        <v>-4.3700787401574805</v>
      </c>
      <c r="AP20">
        <f>(LEDStripLocations.csv!$J76-$AZ$7)/25.4</f>
        <v>-2.1653543307086616</v>
      </c>
      <c r="AQ20">
        <f>(LEDStripLocations.csv!$K76-$BA$7)/25.4</f>
        <v>16.614173228346459</v>
      </c>
      <c r="AS20">
        <f>SQRT((LEDStripLocations.csv!$I76-$AY$4)^2 + (LEDStripLocations.csv!$J76-$AZ$4)^2 + (LEDStripLocations.csv!$K76-$BA$4)^2)/25.4</f>
        <v>19.468493985013737</v>
      </c>
    </row>
    <row r="21" spans="1:45">
      <c r="A21" t="str">
        <f>LEDStripLocations.csv!A21</f>
        <v>heart</v>
      </c>
      <c r="B21" t="str">
        <f>LEDStripLocations.csv!B21</f>
        <v>left</v>
      </c>
      <c r="C21">
        <f>LEDStripLocations.csv!E21</f>
        <v>20</v>
      </c>
      <c r="D21">
        <f>LEDStripLocations.csv!R21+LEDStripLocations.csv!R77</f>
        <v>1497.6375278689093</v>
      </c>
      <c r="E21">
        <v>21</v>
      </c>
      <c r="F21">
        <v>23</v>
      </c>
      <c r="G21">
        <f t="shared" si="0"/>
        <v>44</v>
      </c>
      <c r="H21">
        <f t="shared" si="1"/>
        <v>45</v>
      </c>
      <c r="I21">
        <f t="shared" si="2"/>
        <v>196</v>
      </c>
      <c r="J21">
        <v>3</v>
      </c>
      <c r="K21">
        <f>H21-E21</f>
        <v>24</v>
      </c>
      <c r="L21">
        <f>E21</f>
        <v>21</v>
      </c>
      <c r="M21">
        <v>169</v>
      </c>
      <c r="N21">
        <v>149</v>
      </c>
      <c r="O21">
        <f>SQRT((LEDStripLocations.csv!I21-AY$6)^2 + (LEDStripLocations.csv!J21-AZ$6)^2 + (LEDStripLocations.csv!K21-BA$6)^2)/25.4</f>
        <v>22.72557442405947</v>
      </c>
      <c r="P21">
        <f>(LEDStripLocations.csv!$I21-$AY$6)/25.4</f>
        <v>-18.937007874015748</v>
      </c>
      <c r="Q21">
        <f>(LEDStripLocations.csv!$J21-$AZ$6)/25.4</f>
        <v>2.6377952755905514</v>
      </c>
      <c r="R21">
        <f>(LEDStripLocations.csv!$K21-$BA$6)/25.4</f>
        <v>12.283464566929135</v>
      </c>
      <c r="T21">
        <f>SQRT((LEDStripLocations.csv!I21-$AY$8)^2 + (LEDStripLocations.csv!J21-$AZ$8)^2 + (LEDStripLocations.csv!K21-$BA$8)^2)/25.4</f>
        <v>19.288129256588377</v>
      </c>
      <c r="U21">
        <f>(LEDStripLocations.csv!$I21-$AY$8)/25.4</f>
        <v>-18.937007874015748</v>
      </c>
      <c r="V21">
        <f>(LEDStripLocations.csv!$J21-$AZ$8)/25.4</f>
        <v>1.7318897637795281</v>
      </c>
      <c r="W21">
        <f>(LEDStripLocations.csv!$K21-$BA$8)/25.4</f>
        <v>3.2283464566929134</v>
      </c>
      <c r="Y21">
        <f>SQRT((LEDStripLocations.csv!$O21-$AY$3)^2 + (LEDStripLocations.csv!$P21-$AZ$3)^2 + (LEDStripLocations.csv!$Q21-$BA$3)^2)/25.4</f>
        <v>70.385861565651226</v>
      </c>
      <c r="Z21">
        <f>(LEDStripLocations.csv!$O21-$AY$3)/25.4</f>
        <v>-39.133858267716541</v>
      </c>
      <c r="AA21">
        <f>(LEDStripLocations.csv!$P21-$AZ$3)/25.4</f>
        <v>0</v>
      </c>
      <c r="AB21">
        <f>(LEDStripLocations.csv!$Q21-$BA$3)/25.4</f>
        <v>58.503937007874022</v>
      </c>
      <c r="AD21">
        <f>SQRT((LEDStripLocations.csv!$O21-$AY$5)^2 + (LEDStripLocations.csv!$P21-$AZ$5)^2 + (LEDStripLocations.csv!$Q21-$BA$5)^2)/25.4</f>
        <v>39.503808311373504</v>
      </c>
      <c r="AE21">
        <f>(LEDStripLocations.csv!$O21-$AY$5)/25.4</f>
        <v>-39.133858267716541</v>
      </c>
      <c r="AF21">
        <f>(LEDStripLocations.csv!$P21-$AZ$5)/25.4</f>
        <v>0</v>
      </c>
      <c r="AG21">
        <f>(LEDStripLocations.csv!$K77-$BA$5)/25.4</f>
        <v>-12.834645669291339</v>
      </c>
      <c r="AI21">
        <f>SQRT((LEDStripLocations.csv!$I77-$AY$2)^2 + (LEDStripLocations.csv!$J77-$AZ$2)^2 + (LEDStripLocations.csv!$K77-$BA$2)^2)/25.4</f>
        <v>42.331623332122142</v>
      </c>
      <c r="AJ21">
        <f>(LEDStripLocations.csv!$I77-$AY$2)/25.4</f>
        <v>-17.716535433070867</v>
      </c>
      <c r="AK21">
        <f>(LEDStripLocations.csv!$J77-$AZ$2)/25.4</f>
        <v>5.6299212598425203</v>
      </c>
      <c r="AL21">
        <f>(LEDStripLocations.csv!$K77-$BA$2)/25.4</f>
        <v>38.031496062992126</v>
      </c>
      <c r="AN21">
        <f>SQRT((LEDStripLocations.csv!$I77-$AY$7)^2 + (LEDStripLocations.csv!$J77-$AZ$7)^2 + (LEDStripLocations.csv!$K77-$BA$7)^2)/25.4</f>
        <v>16.610860960269452</v>
      </c>
      <c r="AO21">
        <f>(LEDStripLocations.csv!$I77-$AY$7)/25.4</f>
        <v>-4.6456692913385833</v>
      </c>
      <c r="AP21">
        <f>(LEDStripLocations.csv!$J77-$AZ$7)/25.4</f>
        <v>0.31496062992125984</v>
      </c>
      <c r="AQ21">
        <f>(LEDStripLocations.csv!$K77-$BA$7)/25.4</f>
        <v>15.94488188976378</v>
      </c>
      <c r="AS21">
        <f>SQRT((LEDStripLocations.csv!$I77-$AY$4)^2 + (LEDStripLocations.csv!$J77-$AZ$4)^2 + (LEDStripLocations.csv!$K77-$BA$4)^2)/25.4</f>
        <v>20.58211838580263</v>
      </c>
    </row>
    <row r="22" spans="1:45">
      <c r="A22" t="str">
        <f>LEDStripLocations.csv!A22</f>
        <v>heart</v>
      </c>
      <c r="B22" t="str">
        <f>LEDStripLocations.csv!B22</f>
        <v>left</v>
      </c>
      <c r="C22">
        <f>LEDStripLocations.csv!E22</f>
        <v>21</v>
      </c>
      <c r="D22">
        <f>LEDStripLocations.csv!R22+LEDStripLocations.csv!R78</f>
        <v>1755.5469727998898</v>
      </c>
      <c r="E22">
        <v>22</v>
      </c>
      <c r="F22">
        <v>30</v>
      </c>
      <c r="G22">
        <f t="shared" si="0"/>
        <v>52</v>
      </c>
      <c r="H22">
        <f t="shared" si="1"/>
        <v>53</v>
      </c>
      <c r="I22">
        <f t="shared" si="2"/>
        <v>249</v>
      </c>
      <c r="J22">
        <v>3</v>
      </c>
      <c r="K22">
        <f>F22</f>
        <v>30</v>
      </c>
      <c r="L22">
        <f>H22-F22</f>
        <v>23</v>
      </c>
      <c r="M22">
        <v>194</v>
      </c>
      <c r="N22">
        <v>223</v>
      </c>
      <c r="O22">
        <f>SQRT((LEDStripLocations.csv!I22-AY$6)^2 + (LEDStripLocations.csv!J22-AZ$6)^2 + (LEDStripLocations.csv!K22-BA$6)^2)/25.4</f>
        <v>11.956194457316753</v>
      </c>
      <c r="P22">
        <f>(LEDStripLocations.csv!$I22-$AY$6)/25.4</f>
        <v>-8.8188976377952759</v>
      </c>
      <c r="Q22">
        <f>(LEDStripLocations.csv!$J22-$AZ$6)/25.4</f>
        <v>1.1417322834645669</v>
      </c>
      <c r="R22">
        <f>(LEDStripLocations.csv!$K22-$BA$6)/25.4</f>
        <v>7.9921259842519685</v>
      </c>
      <c r="T22">
        <f>SQRT((LEDStripLocations.csv!I22-$AY$8)^2 + (LEDStripLocations.csv!J22-$AZ$8)^2 + (LEDStripLocations.csv!K22-$BA$8)^2)/25.4</f>
        <v>8.8858607952209194</v>
      </c>
      <c r="U22">
        <f>(LEDStripLocations.csv!$I22-$AY$8)/25.4</f>
        <v>-8.8188976377952759</v>
      </c>
      <c r="V22">
        <f>(LEDStripLocations.csv!$J22-$AZ$8)/25.4</f>
        <v>0.23582677165354368</v>
      </c>
      <c r="W22">
        <f>(LEDStripLocations.csv!$K22-$BA$8)/25.4</f>
        <v>-1.0629921259842521</v>
      </c>
      <c r="Y22">
        <f>SQRT((LEDStripLocations.csv!$O22-$AY$3)^2 + (LEDStripLocations.csv!$P22-$AZ$3)^2 + (LEDStripLocations.csv!$Q22-$BA$3)^2)/25.4</f>
        <v>70.385861565651226</v>
      </c>
      <c r="Z22">
        <f>(LEDStripLocations.csv!$O22-$AY$3)/25.4</f>
        <v>-39.133858267716541</v>
      </c>
      <c r="AA22">
        <f>(LEDStripLocations.csv!$P22-$AZ$3)/25.4</f>
        <v>0</v>
      </c>
      <c r="AB22">
        <f>(LEDStripLocations.csv!$Q22-$BA$3)/25.4</f>
        <v>58.503937007874022</v>
      </c>
      <c r="AD22">
        <f>SQRT((LEDStripLocations.csv!$O22-$AY$5)^2 + (LEDStripLocations.csv!$P22-$AZ$5)^2 + (LEDStripLocations.csv!$Q22-$BA$5)^2)/25.4</f>
        <v>39.503808311373504</v>
      </c>
      <c r="AE22">
        <f>(LEDStripLocations.csv!$O22-$AY$5)/25.4</f>
        <v>-39.133858267716541</v>
      </c>
      <c r="AF22">
        <f>(LEDStripLocations.csv!$P22-$AZ$5)/25.4</f>
        <v>0</v>
      </c>
      <c r="AG22">
        <f>(LEDStripLocations.csv!$K78-$BA$5)/25.4</f>
        <v>-13.740157480314961</v>
      </c>
      <c r="AI22">
        <f>SQRT((LEDStripLocations.csv!$I78-$AY$2)^2 + (LEDStripLocations.csv!$J78-$AZ$2)^2 + (LEDStripLocations.csv!$K78-$BA$2)^2)/25.4</f>
        <v>41.394150878493136</v>
      </c>
      <c r="AJ22">
        <f>(LEDStripLocations.csv!$I78-$AY$2)/25.4</f>
        <v>-17.952755905511811</v>
      </c>
      <c r="AK22">
        <f>(LEDStripLocations.csv!$J78-$AZ$2)/25.4</f>
        <v>3.582677165354331</v>
      </c>
      <c r="AL22">
        <f>(LEDStripLocations.csv!$K78-$BA$2)/25.4</f>
        <v>37.125984251968504</v>
      </c>
      <c r="AN22">
        <f>SQRT((LEDStripLocations.csv!$I78-$AY$7)^2 + (LEDStripLocations.csv!$J78-$AZ$7)^2 + (LEDStripLocations.csv!$K78-$BA$7)^2)/25.4</f>
        <v>15.906486288071671</v>
      </c>
      <c r="AO22">
        <f>(LEDStripLocations.csv!$I78-$AY$7)/25.4</f>
        <v>-4.8818897637795278</v>
      </c>
      <c r="AP22">
        <f>(LEDStripLocations.csv!$J78-$AZ$7)/25.4</f>
        <v>-1.7322834645669292</v>
      </c>
      <c r="AQ22">
        <f>(LEDStripLocations.csv!$K78-$BA$7)/25.4</f>
        <v>15.039370078740159</v>
      </c>
      <c r="AS22">
        <f>SQRT((LEDStripLocations.csv!$I78-$AY$4)^2 + (LEDStripLocations.csv!$J78-$AZ$4)^2 + (LEDStripLocations.csv!$K78-$BA$4)^2)/25.4</f>
        <v>20.681098989553501</v>
      </c>
    </row>
    <row r="23" spans="1:45">
      <c r="A23" t="str">
        <f>LEDStripLocations.csv!A23</f>
        <v>heart</v>
      </c>
      <c r="B23" t="str">
        <f>LEDStripLocations.csv!B23</f>
        <v>left</v>
      </c>
      <c r="C23">
        <f>LEDStripLocations.csv!E23</f>
        <v>22</v>
      </c>
      <c r="D23">
        <f>LEDStripLocations.csv!R23+LEDStripLocations.csv!R79</f>
        <v>1760.8465372346586</v>
      </c>
      <c r="E23">
        <f>CEILING(LEDStripLocations.csv!R79/100*3,1)</f>
        <v>23</v>
      </c>
      <c r="F23">
        <v>29</v>
      </c>
      <c r="G23">
        <f t="shared" si="0"/>
        <v>52</v>
      </c>
      <c r="H23">
        <f t="shared" si="1"/>
        <v>53</v>
      </c>
      <c r="I23">
        <f t="shared" si="2"/>
        <v>302</v>
      </c>
      <c r="J23">
        <v>3</v>
      </c>
      <c r="K23">
        <f>H23-E23</f>
        <v>30</v>
      </c>
      <c r="L23">
        <f>E23</f>
        <v>23</v>
      </c>
      <c r="M23">
        <v>268</v>
      </c>
      <c r="N23">
        <v>246</v>
      </c>
      <c r="O23">
        <f>SQRT((LEDStripLocations.csv!I23-AY$6)^2 + (LEDStripLocations.csv!J23-AZ$6)^2 + (LEDStripLocations.csv!K23-BA$6)^2)/25.4</f>
        <v>11.956194457316753</v>
      </c>
      <c r="P23">
        <f>(LEDStripLocations.csv!$I23-$AY$6)/25.4</f>
        <v>-8.8188976377952759</v>
      </c>
      <c r="Q23">
        <f>(LEDStripLocations.csv!$J23-$AZ$6)/25.4</f>
        <v>1.1417322834645669</v>
      </c>
      <c r="R23">
        <f>(LEDStripLocations.csv!$K23-$BA$6)/25.4</f>
        <v>7.9921259842519685</v>
      </c>
      <c r="T23">
        <f>SQRT((LEDStripLocations.csv!I23-$AY$8)^2 + (LEDStripLocations.csv!J23-$AZ$8)^2 + (LEDStripLocations.csv!K23-$BA$8)^2)/25.4</f>
        <v>8.8858607952209194</v>
      </c>
      <c r="U23">
        <f>(LEDStripLocations.csv!$I23-$AY$8)/25.4</f>
        <v>-8.8188976377952759</v>
      </c>
      <c r="V23">
        <f>(LEDStripLocations.csv!$J23-$AZ$8)/25.4</f>
        <v>0.23582677165354368</v>
      </c>
      <c r="W23">
        <f>(LEDStripLocations.csv!$K23-$BA$8)/25.4</f>
        <v>-1.0629921259842521</v>
      </c>
      <c r="Y23">
        <f>SQRT((LEDStripLocations.csv!$O23-$AY$3)^2 + (LEDStripLocations.csv!$P23-$AZ$3)^2 + (LEDStripLocations.csv!$Q23-$BA$3)^2)/25.4</f>
        <v>69.445627258959149</v>
      </c>
      <c r="Z23">
        <f>(LEDStripLocations.csv!$O23-$AY$3)/25.4</f>
        <v>-39.488188976377955</v>
      </c>
      <c r="AA23">
        <f>(LEDStripLocations.csv!$P23-$AZ$3)/25.4</f>
        <v>0</v>
      </c>
      <c r="AB23">
        <f>(LEDStripLocations.csv!$Q23-$BA$3)/25.4</f>
        <v>57.125984251968504</v>
      </c>
      <c r="AD23">
        <f>SQRT((LEDStripLocations.csv!$O23-$AY$5)^2 + (LEDStripLocations.csv!$P23-$AZ$5)^2 + (LEDStripLocations.csv!$Q23-$BA$5)^2)/25.4</f>
        <v>40.064602336036245</v>
      </c>
      <c r="AE23">
        <f>(LEDStripLocations.csv!$O23-$AY$5)/25.4</f>
        <v>-39.488188976377955</v>
      </c>
      <c r="AF23">
        <f>(LEDStripLocations.csv!$P23-$AZ$5)/25.4</f>
        <v>0</v>
      </c>
      <c r="AG23">
        <f>(LEDStripLocations.csv!$K79-$BA$5)/25.4</f>
        <v>-14.173228346456694</v>
      </c>
      <c r="AI23">
        <f>SQRT((LEDStripLocations.csv!$I79-$AY$2)^2 + (LEDStripLocations.csv!$J79-$AZ$2)^2 + (LEDStripLocations.csv!$K79-$BA$2)^2)/25.4</f>
        <v>41.152600003802611</v>
      </c>
      <c r="AJ23">
        <f>(LEDStripLocations.csv!$I79-$AY$2)/25.4</f>
        <v>-17.99212598425197</v>
      </c>
      <c r="AK23">
        <f>(LEDStripLocations.csv!$J79-$AZ$2)/25.4</f>
        <v>4.8425196850393704</v>
      </c>
      <c r="AL23">
        <f>(LEDStripLocations.csv!$K79-$BA$2)/25.4</f>
        <v>36.69291338582677</v>
      </c>
      <c r="AN23">
        <f>SQRT((LEDStripLocations.csv!$I79-$AY$7)^2 + (LEDStripLocations.csv!$J79-$AZ$7)^2 + (LEDStripLocations.csv!$K79-$BA$7)^2)/25.4</f>
        <v>15.420310488830994</v>
      </c>
      <c r="AO23">
        <f>(LEDStripLocations.csv!$I79-$AY$7)/25.4</f>
        <v>-4.9212598425196852</v>
      </c>
      <c r="AP23">
        <f>(LEDStripLocations.csv!$J79-$AZ$7)/25.4</f>
        <v>-0.47244094488188981</v>
      </c>
      <c r="AQ23">
        <f>(LEDStripLocations.csv!$K79-$BA$7)/25.4</f>
        <v>14.606299212598426</v>
      </c>
      <c r="AS23">
        <f>SQRT((LEDStripLocations.csv!$I79-$AY$4)^2 + (LEDStripLocations.csv!$J79-$AZ$4)^2 + (LEDStripLocations.csv!$K79-$BA$4)^2)/25.4</f>
        <v>21.194343547286309</v>
      </c>
    </row>
    <row r="24" spans="1:45">
      <c r="A24" t="str">
        <f>LEDStripLocations.csv!A24</f>
        <v>heart</v>
      </c>
      <c r="B24" t="str">
        <f>LEDStripLocations.csv!B24</f>
        <v>left</v>
      </c>
      <c r="C24">
        <f>LEDStripLocations.csv!E24</f>
        <v>23</v>
      </c>
      <c r="D24">
        <f>LEDStripLocations.csv!R24+LEDStripLocations.csv!R80</f>
        <v>1577.1615490144397</v>
      </c>
      <c r="E24">
        <f>CEILING(LEDStripLocations.csv!R80/100*3,1)</f>
        <v>23</v>
      </c>
      <c r="F24">
        <f>CEILING(LEDStripLocations.csv!R24/100*3,1)</f>
        <v>25</v>
      </c>
      <c r="G24">
        <f t="shared" si="0"/>
        <v>48</v>
      </c>
      <c r="H24">
        <f t="shared" si="1"/>
        <v>53</v>
      </c>
      <c r="I24">
        <f t="shared" si="2"/>
        <v>355</v>
      </c>
      <c r="J24">
        <v>3</v>
      </c>
      <c r="K24">
        <f>F24</f>
        <v>25</v>
      </c>
      <c r="L24">
        <f>H24-F24</f>
        <v>28</v>
      </c>
      <c r="M24">
        <v>298</v>
      </c>
      <c r="N24">
        <v>322</v>
      </c>
      <c r="O24">
        <f>SQRT((LEDStripLocations.csv!I24-AY$6)^2 + (LEDStripLocations.csv!J24-AZ$6)^2 + (LEDStripLocations.csv!K24-BA$6)^2)/25.4</f>
        <v>18.637855153941121</v>
      </c>
      <c r="P24">
        <f>(LEDStripLocations.csv!$I24-$AY$6)/25.4</f>
        <v>-15.669291338582678</v>
      </c>
      <c r="Q24">
        <f>(LEDStripLocations.csv!$J24-$AZ$6)/25.4</f>
        <v>2.0472440944881889</v>
      </c>
      <c r="R24">
        <f>(LEDStripLocations.csv!$K24-$BA$6)/25.4</f>
        <v>9.8818897637795278</v>
      </c>
      <c r="T24">
        <f>SQRT((LEDStripLocations.csv!I24-$AY$8)^2 + (LEDStripLocations.csv!J24-$AZ$8)^2 + (LEDStripLocations.csv!K24-$BA$8)^2)/25.4</f>
        <v>15.732542584744285</v>
      </c>
      <c r="U24">
        <f>(LEDStripLocations.csv!$I24-$AY$8)/25.4</f>
        <v>-15.669291338582678</v>
      </c>
      <c r="V24">
        <f>(LEDStripLocations.csv!$J24-$AZ$8)/25.4</f>
        <v>1.1413385826771658</v>
      </c>
      <c r="W24">
        <f>(LEDStripLocations.csv!$K24-$BA$8)/25.4</f>
        <v>0.82677165354330717</v>
      </c>
      <c r="Y24">
        <f>SQRT((LEDStripLocations.csv!$O24-$AY$3)^2 + (LEDStripLocations.csv!$P24-$AZ$3)^2 + (LEDStripLocations.csv!$Q24-$BA$3)^2)/25.4</f>
        <v>68.453427392231021</v>
      </c>
      <c r="Z24">
        <f>(LEDStripLocations.csv!$O24-$AY$3)/25.4</f>
        <v>-39.724409448818896</v>
      </c>
      <c r="AA24">
        <f>(LEDStripLocations.csv!$P24-$AZ$3)/25.4</f>
        <v>0</v>
      </c>
      <c r="AB24">
        <f>(LEDStripLocations.csv!$Q24-$BA$3)/25.4</f>
        <v>55.748031496062993</v>
      </c>
      <c r="AD24">
        <f>SQRT((LEDStripLocations.csv!$O24-$AY$5)^2 + (LEDStripLocations.csv!$P24-$AZ$5)^2 + (LEDStripLocations.csv!$Q24-$BA$5)^2)/25.4</f>
        <v>40.551754448970243</v>
      </c>
      <c r="AE24">
        <f>(LEDStripLocations.csv!$O24-$AY$5)/25.4</f>
        <v>-39.724409448818896</v>
      </c>
      <c r="AF24">
        <f>(LEDStripLocations.csv!$P24-$AZ$5)/25.4</f>
        <v>0</v>
      </c>
      <c r="AG24">
        <f>(LEDStripLocations.csv!$K80-$BA$5)/25.4</f>
        <v>-14.921259842519685</v>
      </c>
      <c r="AI24">
        <f>SQRT((LEDStripLocations.csv!$I80-$AY$2)^2 + (LEDStripLocations.csv!$J80-$AZ$2)^2 + (LEDStripLocations.csv!$K80-$BA$2)^2)/25.4</f>
        <v>40.517415802614643</v>
      </c>
      <c r="AJ24">
        <f>(LEDStripLocations.csv!$I80-$AY$2)/25.4</f>
        <v>-18.070866141732285</v>
      </c>
      <c r="AK24">
        <f>(LEDStripLocations.csv!$J80-$AZ$2)/25.4</f>
        <v>4.8031496062992129</v>
      </c>
      <c r="AL24">
        <f>(LEDStripLocations.csv!$K80-$BA$2)/25.4</f>
        <v>35.944881889763785</v>
      </c>
      <c r="AN24">
        <f>SQRT((LEDStripLocations.csv!$I80-$AY$7)^2 + (LEDStripLocations.csv!$J80-$AZ$7)^2 + (LEDStripLocations.csv!$K80-$BA$7)^2)/25.4</f>
        <v>14.741558080035817</v>
      </c>
      <c r="AO24">
        <f>(LEDStripLocations.csv!$I80-$AY$7)/25.4</f>
        <v>-5</v>
      </c>
      <c r="AP24">
        <f>(LEDStripLocations.csv!$J80-$AZ$7)/25.4</f>
        <v>-0.51181102362204722</v>
      </c>
      <c r="AQ24">
        <f>(LEDStripLocations.csv!$K80-$BA$7)/25.4</f>
        <v>13.858267716535433</v>
      </c>
      <c r="AS24">
        <f>SQRT((LEDStripLocations.csv!$I80-$AY$4)^2 + (LEDStripLocations.csv!$J80-$AZ$4)^2 + (LEDStripLocations.csv!$K80-$BA$4)^2)/25.4</f>
        <v>21.60947555908907</v>
      </c>
    </row>
    <row r="25" spans="1:45">
      <c r="A25" t="str">
        <f>LEDStripLocations.csv!A25</f>
        <v>heart</v>
      </c>
      <c r="B25" t="str">
        <f>LEDStripLocations.csv!B25</f>
        <v>left</v>
      </c>
      <c r="C25">
        <f>LEDStripLocations.csv!E25</f>
        <v>24</v>
      </c>
      <c r="D25">
        <f>LEDStripLocations.csv!R25+LEDStripLocations.csv!R81</f>
        <v>1563.223753505463</v>
      </c>
      <c r="E25">
        <v>22</v>
      </c>
      <c r="F25">
        <v>23</v>
      </c>
      <c r="G25">
        <f t="shared" si="0"/>
        <v>45</v>
      </c>
      <c r="H25">
        <f t="shared" si="1"/>
        <v>45</v>
      </c>
      <c r="I25">
        <f>H25</f>
        <v>45</v>
      </c>
      <c r="J25">
        <v>4</v>
      </c>
      <c r="K25">
        <f>F25</f>
        <v>23</v>
      </c>
      <c r="L25">
        <f>H25-F25</f>
        <v>22</v>
      </c>
      <c r="M25">
        <v>0</v>
      </c>
      <c r="N25">
        <v>22</v>
      </c>
      <c r="O25">
        <f>SQRT((LEDStripLocations.csv!I25-AY$6)^2 + (LEDStripLocations.csv!J25-AZ$6)^2 + (LEDStripLocations.csv!K25-BA$6)^2)/25.4</f>
        <v>18.132731663814891</v>
      </c>
      <c r="P25">
        <f>(LEDStripLocations.csv!$I25-$AY$6)/25.4</f>
        <v>-15.511811023622048</v>
      </c>
      <c r="Q25">
        <f>(LEDStripLocations.csv!$J25-$AZ$6)/25.4</f>
        <v>2.0078740157480315</v>
      </c>
      <c r="R25">
        <f>(LEDStripLocations.csv!$K25-$BA$6)/25.4</f>
        <v>9.1732283464566926</v>
      </c>
      <c r="T25">
        <f>SQRT((LEDStripLocations.csv!I25-$AY$8)^2 + (LEDStripLocations.csv!J25-$AZ$8)^2 + (LEDStripLocations.csv!K25-$BA$8)^2)/25.4</f>
        <v>15.5513525406677</v>
      </c>
      <c r="U25">
        <f>(LEDStripLocations.csv!$I25-$AY$8)/25.4</f>
        <v>-15.511811023622048</v>
      </c>
      <c r="V25">
        <f>(LEDStripLocations.csv!$J25-$AZ$8)/25.4</f>
        <v>1.1019685039370084</v>
      </c>
      <c r="W25">
        <f>(LEDStripLocations.csv!$K25-$BA$8)/25.4</f>
        <v>0.11811023622047245</v>
      </c>
      <c r="Y25">
        <f>SQRT((LEDStripLocations.csv!$O25-$AY$3)^2 + (LEDStripLocations.csv!$P25-$AZ$3)^2 + (LEDStripLocations.csv!$Q25-$BA$3)^2)/25.4</f>
        <v>67.230355047711001</v>
      </c>
      <c r="Z25">
        <f>(LEDStripLocations.csv!$O25-$AY$3)/25.4</f>
        <v>-39.921259842519689</v>
      </c>
      <c r="AA25">
        <f>(LEDStripLocations.csv!$P25-$AZ$3)/25.4</f>
        <v>0</v>
      </c>
      <c r="AB25">
        <f>(LEDStripLocations.csv!$Q25-$BA$3)/25.4</f>
        <v>54.094488188976378</v>
      </c>
      <c r="AD25">
        <f>SQRT((LEDStripLocations.csv!$O25-$AY$5)^2 + (LEDStripLocations.csv!$P25-$AZ$5)^2 + (LEDStripLocations.csv!$Q25-$BA$5)^2)/25.4</f>
        <v>41.107283169986545</v>
      </c>
      <c r="AE25">
        <f>(LEDStripLocations.csv!$O25-$AY$5)/25.4</f>
        <v>-39.921259842519689</v>
      </c>
      <c r="AF25">
        <f>(LEDStripLocations.csv!$P25-$AZ$5)/25.4</f>
        <v>0</v>
      </c>
      <c r="AG25">
        <f>(LEDStripLocations.csv!$K81-$BA$5)/25.4</f>
        <v>-15.590551181102363</v>
      </c>
      <c r="AI25">
        <f>SQRT((LEDStripLocations.csv!$I81-$AY$2)^2 + (LEDStripLocations.csv!$J81-$AZ$2)^2 + (LEDStripLocations.csv!$K81-$BA$2)^2)/25.4</f>
        <v>39.784044107409841</v>
      </c>
      <c r="AJ25">
        <f>(LEDStripLocations.csv!$I81-$AY$2)/25.4</f>
        <v>-18.110236220472441</v>
      </c>
      <c r="AK25">
        <f>(LEDStripLocations.csv!$J81-$AZ$2)/25.4</f>
        <v>3.2283464566929134</v>
      </c>
      <c r="AL25">
        <f>(LEDStripLocations.csv!$K81-$BA$2)/25.4</f>
        <v>35.275590551181104</v>
      </c>
      <c r="AN25">
        <f>SQRT((LEDStripLocations.csv!$I81-$AY$7)^2 + (LEDStripLocations.csv!$J81-$AZ$7)^2 + (LEDStripLocations.csv!$K81-$BA$7)^2)/25.4</f>
        <v>14.272291595837538</v>
      </c>
      <c r="AO25">
        <f>(LEDStripLocations.csv!$I81-$AY$7)/25.4</f>
        <v>-5.0393700787401574</v>
      </c>
      <c r="AP25">
        <f>(LEDStripLocations.csv!$J81-$AZ$7)/25.4</f>
        <v>-2.0866141732283467</v>
      </c>
      <c r="AQ25">
        <f>(LEDStripLocations.csv!$K81-$BA$7)/25.4</f>
        <v>13.188976377952757</v>
      </c>
      <c r="AS25">
        <f>SQRT((LEDStripLocations.csv!$I81-$AY$4)^2 + (LEDStripLocations.csv!$J81-$AZ$4)^2 + (LEDStripLocations.csv!$K81-$BA$4)^2)/25.4</f>
        <v>21.657766231023835</v>
      </c>
    </row>
    <row r="26" spans="1:45">
      <c r="A26" t="str">
        <f>LEDStripLocations.csv!A26</f>
        <v>heart</v>
      </c>
      <c r="B26" t="str">
        <f>LEDStripLocations.csv!B26</f>
        <v>left</v>
      </c>
      <c r="C26">
        <f>LEDStripLocations.csv!E26</f>
        <v>25</v>
      </c>
      <c r="D26">
        <f>LEDStripLocations.csv!R26+LEDStripLocations.csv!R82</f>
        <v>1810.8958178029516</v>
      </c>
      <c r="E26">
        <f>CEILING(LEDStripLocations.csv!R82/100*3,1)</f>
        <v>23</v>
      </c>
      <c r="F26">
        <v>29</v>
      </c>
      <c r="G26">
        <f t="shared" si="0"/>
        <v>52</v>
      </c>
      <c r="H26">
        <f t="shared" si="1"/>
        <v>53</v>
      </c>
      <c r="I26">
        <f t="shared" si="2"/>
        <v>98</v>
      </c>
      <c r="J26">
        <v>4</v>
      </c>
      <c r="K26">
        <f>H26-E26</f>
        <v>30</v>
      </c>
      <c r="L26">
        <f>E26</f>
        <v>23</v>
      </c>
      <c r="M26">
        <v>67</v>
      </c>
      <c r="N26">
        <f>I25</f>
        <v>45</v>
      </c>
      <c r="O26">
        <f>SQRT((LEDStripLocations.csv!I26-AY$6)^2 + (LEDStripLocations.csv!J26-AZ$6)^2 + (LEDStripLocations.csv!K26-BA$6)^2)/25.4</f>
        <v>8.9526901153407863</v>
      </c>
      <c r="P26">
        <f>(LEDStripLocations.csv!$I26-$AY$6)/25.4</f>
        <v>-5.3149606299212602</v>
      </c>
      <c r="Q26">
        <f>(LEDStripLocations.csv!$J26-$AZ$6)/25.4</f>
        <v>0.74803149606299213</v>
      </c>
      <c r="R26">
        <f>(LEDStripLocations.csv!$K26-$BA$6)/25.4</f>
        <v>7.165354330708662</v>
      </c>
      <c r="T26">
        <f>SQRT((LEDStripLocations.csv!I26-$AY$8)^2 + (LEDStripLocations.csv!J26-$AZ$8)^2 + (LEDStripLocations.csv!K26-$BA$8)^2)/25.4</f>
        <v>5.6431319180819877</v>
      </c>
      <c r="U26">
        <f>(LEDStripLocations.csv!$I26-$AY$8)/25.4</f>
        <v>-5.3149606299212602</v>
      </c>
      <c r="V26">
        <f>(LEDStripLocations.csv!$J26-$AZ$8)/25.4</f>
        <v>-0.15787401574803114</v>
      </c>
      <c r="W26">
        <f>(LEDStripLocations.csv!$K26-$BA$8)/25.4</f>
        <v>-1.8897637795275593</v>
      </c>
      <c r="Y26">
        <f>SQRT((LEDStripLocations.csv!$O26-$AY$3)^2 + (LEDStripLocations.csv!$P26-$AZ$3)^2 + (LEDStripLocations.csv!$Q26-$BA$3)^2)/25.4</f>
        <v>65.292507045012087</v>
      </c>
      <c r="Z26">
        <f>(LEDStripLocations.csv!$O26-$AY$3)/25.4</f>
        <v>-40.039370078740163</v>
      </c>
      <c r="AA26">
        <f>(LEDStripLocations.csv!$P26-$AZ$3)/25.4</f>
        <v>0</v>
      </c>
      <c r="AB26">
        <f>(LEDStripLocations.csv!$Q26-$BA$3)/25.4</f>
        <v>51.574803149606304</v>
      </c>
      <c r="AD26">
        <f>SQRT((LEDStripLocations.csv!$O26-$AY$5)^2 + (LEDStripLocations.csv!$P26-$AZ$5)^2 + (LEDStripLocations.csv!$Q26-$BA$5)^2)/25.4</f>
        <v>41.892760830563795</v>
      </c>
      <c r="AE26">
        <f>(LEDStripLocations.csv!$O26-$AY$5)/25.4</f>
        <v>-40.039370078740163</v>
      </c>
      <c r="AF26">
        <f>(LEDStripLocations.csv!$P26-$AZ$5)/25.4</f>
        <v>0</v>
      </c>
      <c r="AG26">
        <f>(LEDStripLocations.csv!$K82-$BA$5)/25.4</f>
        <v>-16.496062992125985</v>
      </c>
      <c r="AI26">
        <f>SQRT((LEDStripLocations.csv!$I82-$AY$2)^2 + (LEDStripLocations.csv!$J82-$AZ$2)^2 + (LEDStripLocations.csv!$K82-$BA$2)^2)/25.4</f>
        <v>39.043646715089224</v>
      </c>
      <c r="AJ26">
        <f>(LEDStripLocations.csv!$I82-$AY$2)/25.4</f>
        <v>-18.1496062992126</v>
      </c>
      <c r="AK26">
        <f>(LEDStripLocations.csv!$J82-$AZ$2)/25.4</f>
        <v>3.7007874015748032</v>
      </c>
      <c r="AL26">
        <f>(LEDStripLocations.csv!$K82-$BA$2)/25.4</f>
        <v>34.370078740157481</v>
      </c>
      <c r="AN26">
        <f>SQRT((LEDStripLocations.csv!$I82-$AY$7)^2 + (LEDStripLocations.csv!$J82-$AZ$7)^2 + (LEDStripLocations.csv!$K82-$BA$7)^2)/25.4</f>
        <v>13.389647439918541</v>
      </c>
      <c r="AO26">
        <f>(LEDStripLocations.csv!$I82-$AY$7)/25.4</f>
        <v>-5.0787401574803148</v>
      </c>
      <c r="AP26">
        <f>(LEDStripLocations.csv!$J82-$AZ$7)/25.4</f>
        <v>-1.6141732283464567</v>
      </c>
      <c r="AQ26">
        <f>(LEDStripLocations.csv!$K82-$BA$7)/25.4</f>
        <v>12.283464566929135</v>
      </c>
      <c r="AS26">
        <f>SQRT((LEDStripLocations.csv!$I82-$AY$4)^2 + (LEDStripLocations.csv!$J82-$AZ$4)^2 + (LEDStripLocations.csv!$K82-$BA$4)^2)/25.4</f>
        <v>22.258757622665776</v>
      </c>
    </row>
    <row r="27" spans="1:45">
      <c r="A27" t="str">
        <f>LEDStripLocations.csv!A27</f>
        <v>heart</v>
      </c>
      <c r="B27" t="str">
        <f>LEDStripLocations.csv!B27</f>
        <v>left</v>
      </c>
      <c r="C27">
        <f>LEDStripLocations.csv!E27</f>
        <v>26</v>
      </c>
      <c r="D27">
        <f>LEDStripLocations.csv!R27+LEDStripLocations.csv!R83</f>
        <v>1726.2961332128293</v>
      </c>
      <c r="E27">
        <v>22</v>
      </c>
      <c r="F27">
        <f>CEILING(LEDStripLocations.csv!R27/100*3,1)</f>
        <v>30</v>
      </c>
      <c r="G27">
        <f t="shared" si="0"/>
        <v>52</v>
      </c>
      <c r="H27">
        <f t="shared" si="1"/>
        <v>53</v>
      </c>
      <c r="I27">
        <f t="shared" si="2"/>
        <v>151</v>
      </c>
      <c r="J27">
        <v>4</v>
      </c>
      <c r="K27">
        <f>F27</f>
        <v>30</v>
      </c>
      <c r="L27">
        <f>H27-F27</f>
        <v>23</v>
      </c>
      <c r="M27">
        <v>97</v>
      </c>
      <c r="N27">
        <v>126</v>
      </c>
      <c r="O27">
        <f>SQRT((LEDStripLocations.csv!I27-AY$6)^2 + (LEDStripLocations.csv!J27-AZ$6)^2 + (LEDStripLocations.csv!K27-BA$6)^2)/25.4</f>
        <v>11.329077927881572</v>
      </c>
      <c r="P27">
        <f>(LEDStripLocations.csv!$I27-$AY$6)/25.4</f>
        <v>-8.7795275590551185</v>
      </c>
      <c r="Q27">
        <f>(LEDStripLocations.csv!$J27-$AZ$6)/25.4</f>
        <v>1.0236220472440944</v>
      </c>
      <c r="R27">
        <f>(LEDStripLocations.csv!$K27-$BA$6)/25.4</f>
        <v>7.0866141732283472</v>
      </c>
      <c r="T27">
        <f>SQRT((LEDStripLocations.csv!I27-$AY$8)^2 + (LEDStripLocations.csv!J27-$AZ$8)^2 + (LEDStripLocations.csv!K27-$BA$8)^2)/25.4</f>
        <v>8.9982758955778976</v>
      </c>
      <c r="U27">
        <f>(LEDStripLocations.csv!$I27-$AY$8)/25.4</f>
        <v>-8.7795275590551185</v>
      </c>
      <c r="V27">
        <f>(LEDStripLocations.csv!$J27-$AZ$8)/25.4</f>
        <v>0.11771653543307123</v>
      </c>
      <c r="W27">
        <f>(LEDStripLocations.csv!$K27-$BA$8)/25.4</f>
        <v>-1.9685039370078741</v>
      </c>
      <c r="Y27">
        <f>SQRT((LEDStripLocations.csv!$O27-$AY$3)^2 + (LEDStripLocations.csv!$P27-$AZ$3)^2 + (LEDStripLocations.csv!$Q27-$BA$3)^2)/25.4</f>
        <v>64.000504233397137</v>
      </c>
      <c r="Z27">
        <f>(LEDStripLocations.csv!$O27-$AY$3)/25.4</f>
        <v>-40</v>
      </c>
      <c r="AA27">
        <f>(LEDStripLocations.csv!$P27-$AZ$3)/25.4</f>
        <v>0</v>
      </c>
      <c r="AB27">
        <f>(LEDStripLocations.csv!$Q27-$BA$3)/25.4</f>
        <v>49.960629921259844</v>
      </c>
      <c r="AD27">
        <f>SQRT((LEDStripLocations.csv!$O27-$AY$5)^2 + (LEDStripLocations.csv!$P27-$AZ$5)^2 + (LEDStripLocations.csv!$Q27-$BA$5)^2)/25.4</f>
        <v>42.358472452159759</v>
      </c>
      <c r="AE27">
        <f>(LEDStripLocations.csv!$O27-$AY$5)/25.4</f>
        <v>-40</v>
      </c>
      <c r="AF27">
        <f>(LEDStripLocations.csv!$P27-$AZ$5)/25.4</f>
        <v>0</v>
      </c>
      <c r="AG27">
        <f>(LEDStripLocations.csv!$K83-$BA$5)/25.4</f>
        <v>-17.204724409448819</v>
      </c>
      <c r="AI27">
        <f>SQRT((LEDStripLocations.csv!$I83-$AY$2)^2 + (LEDStripLocations.csv!$J83-$AZ$2)^2 + (LEDStripLocations.csv!$K83-$BA$2)^2)/25.4</f>
        <v>38.557982616263097</v>
      </c>
      <c r="AJ27">
        <f>(LEDStripLocations.csv!$I83-$AY$2)/25.4</f>
        <v>-18.1496062992126</v>
      </c>
      <c r="AK27">
        <f>(LEDStripLocations.csv!$J83-$AZ$2)/25.4</f>
        <v>4.9212598425196852</v>
      </c>
      <c r="AL27">
        <f>(LEDStripLocations.csv!$K83-$BA$2)/25.4</f>
        <v>33.661417322834644</v>
      </c>
      <c r="AN27">
        <f>SQRT((LEDStripLocations.csv!$I83-$AY$7)^2 + (LEDStripLocations.csv!$J83-$AZ$7)^2 + (LEDStripLocations.csv!$K83-$BA$7)^2)/25.4</f>
        <v>12.646132604450251</v>
      </c>
      <c r="AO27">
        <f>(LEDStripLocations.csv!$I83-$AY$7)/25.4</f>
        <v>-5.0787401574803148</v>
      </c>
      <c r="AP27">
        <f>(LEDStripLocations.csv!$J83-$AZ$7)/25.4</f>
        <v>-0.39370078740157483</v>
      </c>
      <c r="AQ27">
        <f>(LEDStripLocations.csv!$K83-$BA$7)/25.4</f>
        <v>11.5748031496063</v>
      </c>
      <c r="AS27">
        <f>SQRT((LEDStripLocations.csv!$I83-$AY$4)^2 + (LEDStripLocations.csv!$J83-$AZ$4)^2 + (LEDStripLocations.csv!$K83-$BA$4)^2)/25.4</f>
        <v>22.909225208749408</v>
      </c>
    </row>
    <row r="28" spans="1:45">
      <c r="A28" t="str">
        <f>LEDStripLocations.csv!A28</f>
        <v>heart</v>
      </c>
      <c r="B28" t="str">
        <f>LEDStripLocations.csv!B28</f>
        <v>left</v>
      </c>
      <c r="C28">
        <f>LEDStripLocations.csv!E28</f>
        <v>27</v>
      </c>
      <c r="D28">
        <f>LEDStripLocations.csv!R28+LEDStripLocations.csv!R84</f>
        <v>1517.0660025373129</v>
      </c>
      <c r="E28">
        <f>CEILING(LEDStripLocations.csv!R84/100*3,1)</f>
        <v>22</v>
      </c>
      <c r="F28">
        <v>23</v>
      </c>
      <c r="G28">
        <f t="shared" si="0"/>
        <v>45</v>
      </c>
      <c r="H28">
        <f t="shared" si="1"/>
        <v>45</v>
      </c>
      <c r="I28">
        <f t="shared" si="2"/>
        <v>196</v>
      </c>
      <c r="J28">
        <v>4</v>
      </c>
      <c r="K28">
        <f>H28-E28</f>
        <v>23</v>
      </c>
      <c r="L28">
        <f>E28</f>
        <v>22</v>
      </c>
      <c r="M28">
        <v>170</v>
      </c>
      <c r="N28">
        <v>149</v>
      </c>
      <c r="O28">
        <f>SQRT((LEDStripLocations.csv!I28-AY$6)^2 + (LEDStripLocations.csv!J28-AZ$6)^2 + (LEDStripLocations.csv!K28-BA$6)^2)/25.4</f>
        <v>17.908626173935925</v>
      </c>
      <c r="P28">
        <f>(LEDStripLocations.csv!$I28-$AY$6)/25.4</f>
        <v>-16.181102362204726</v>
      </c>
      <c r="Q28">
        <f>(LEDStripLocations.csv!$J28-$AZ$6)/25.4</f>
        <v>2.1653543307086616</v>
      </c>
      <c r="R28">
        <f>(LEDStripLocations.csv!$K28-$BA$6)/25.4</f>
        <v>7.3622047244094491</v>
      </c>
      <c r="T28">
        <f>SQRT((LEDStripLocations.csv!I28-$AY$8)^2 + (LEDStripLocations.csv!J28-$AZ$8)^2 + (LEDStripLocations.csv!K28-$BA$8)^2)/25.4</f>
        <v>16.318095499030562</v>
      </c>
      <c r="U28">
        <f>(LEDStripLocations.csv!$I28-$AY$8)/25.4</f>
        <v>-16.181102362204726</v>
      </c>
      <c r="V28">
        <f>(LEDStripLocations.csv!$J28-$AZ$8)/25.4</f>
        <v>1.2594488188976383</v>
      </c>
      <c r="W28">
        <f>(LEDStripLocations.csv!$K28-$BA$8)/25.4</f>
        <v>-1.6929133858267718</v>
      </c>
      <c r="Y28">
        <f>SQRT((LEDStripLocations.csv!$O28-$AY$3)^2 + (LEDStripLocations.csv!$P28-$AZ$3)^2 + (LEDStripLocations.csv!$Q28-$BA$3)^2)/25.4</f>
        <v>62.344953073896434</v>
      </c>
      <c r="Z28">
        <f>(LEDStripLocations.csv!$O28-$AY$3)/25.4</f>
        <v>-39.84251968503937</v>
      </c>
      <c r="AA28">
        <f>(LEDStripLocations.csv!$P28-$AZ$3)/25.4</f>
        <v>0</v>
      </c>
      <c r="AB28">
        <f>(LEDStripLocations.csv!$Q28-$BA$3)/25.4</f>
        <v>47.952755905511815</v>
      </c>
      <c r="AD28">
        <f>SQRT((LEDStripLocations.csv!$O28-$AY$5)^2 + (LEDStripLocations.csv!$P28-$AZ$5)^2 + (LEDStripLocations.csv!$Q28-$BA$5)^2)/25.4</f>
        <v>42.914631925850962</v>
      </c>
      <c r="AE28">
        <f>(LEDStripLocations.csv!$O28-$AY$5)/25.4</f>
        <v>-39.84251968503937</v>
      </c>
      <c r="AF28">
        <f>(LEDStripLocations.csv!$P28-$AZ$5)/25.4</f>
        <v>0</v>
      </c>
      <c r="AG28">
        <f>(LEDStripLocations.csv!$K84-$BA$5)/25.4</f>
        <v>-17.952755905511811</v>
      </c>
      <c r="AI28">
        <f>SQRT((LEDStripLocations.csv!$I84-$AY$2)^2 + (LEDStripLocations.csv!$J84-$AZ$2)^2 + (LEDStripLocations.csv!$K84-$BA$2)^2)/25.4</f>
        <v>37.72986876581993</v>
      </c>
      <c r="AJ28">
        <f>(LEDStripLocations.csv!$I84-$AY$2)/25.4</f>
        <v>-18.070866141732285</v>
      </c>
      <c r="AK28">
        <f>(LEDStripLocations.csv!$J84-$AZ$2)/25.4</f>
        <v>3.7007874015748032</v>
      </c>
      <c r="AL28">
        <f>(LEDStripLocations.csv!$K84-$BA$2)/25.4</f>
        <v>32.913385826771652</v>
      </c>
      <c r="AN28">
        <f>SQRT((LEDStripLocations.csv!$I84-$AY$7)^2 + (LEDStripLocations.csv!$J84-$AZ$7)^2 + (LEDStripLocations.csv!$K84-$BA$7)^2)/25.4</f>
        <v>12.034306778916653</v>
      </c>
      <c r="AO28">
        <f>(LEDStripLocations.csv!$I84-$AY$7)/25.4</f>
        <v>-5</v>
      </c>
      <c r="AP28">
        <f>(LEDStripLocations.csv!$J84-$AZ$7)/25.4</f>
        <v>-1.6141732283464567</v>
      </c>
      <c r="AQ28">
        <f>(LEDStripLocations.csv!$K84-$BA$7)/25.4</f>
        <v>10.826771653543307</v>
      </c>
      <c r="AS28">
        <f>SQRT((LEDStripLocations.csv!$I84-$AY$4)^2 + (LEDStripLocations.csv!$J84-$AZ$4)^2 + (LEDStripLocations.csv!$K84-$BA$4)^2)/25.4</f>
        <v>23.027794305113577</v>
      </c>
    </row>
    <row r="29" spans="1:45">
      <c r="A29" t="str">
        <f>LEDStripLocations.csv!A29</f>
        <v>heart</v>
      </c>
      <c r="B29" t="str">
        <f>LEDStripLocations.csv!B29</f>
        <v>left</v>
      </c>
      <c r="C29">
        <f>LEDStripLocations.csv!E29</f>
        <v>28</v>
      </c>
      <c r="D29">
        <f>LEDStripLocations.csv!R29+LEDStripLocations.csv!R85</f>
        <v>1701.159019921256</v>
      </c>
      <c r="E29">
        <f>CEILING(LEDStripLocations.csv!R85/100*3,1)</f>
        <v>22</v>
      </c>
      <c r="F29">
        <f>CEILING(LEDStripLocations.csv!R29/100*3,1)</f>
        <v>30</v>
      </c>
      <c r="G29">
        <f t="shared" si="0"/>
        <v>52</v>
      </c>
      <c r="H29">
        <f t="shared" si="1"/>
        <v>53</v>
      </c>
      <c r="I29">
        <f t="shared" si="2"/>
        <v>249</v>
      </c>
      <c r="J29">
        <v>4</v>
      </c>
      <c r="K29">
        <f>F29</f>
        <v>30</v>
      </c>
      <c r="L29">
        <f>H29-F29</f>
        <v>23</v>
      </c>
      <c r="M29">
        <v>194</v>
      </c>
      <c r="N29">
        <v>223</v>
      </c>
      <c r="O29">
        <f>SQRT((LEDStripLocations.csv!I29-AY$6)^2 + (LEDStripLocations.csv!J29-AZ$6)^2 + (LEDStripLocations.csv!K29-BA$6)^2)/25.4</f>
        <v>11.106968386085082</v>
      </c>
      <c r="P29">
        <f>(LEDStripLocations.csv!$I29-$AY$6)/25.4</f>
        <v>-8.8976377952755907</v>
      </c>
      <c r="Q29">
        <f>(LEDStripLocations.csv!$J29-$AZ$6)/25.4</f>
        <v>0.98425196850393704</v>
      </c>
      <c r="R29">
        <f>(LEDStripLocations.csv!$K29-$BA$6)/25.4</f>
        <v>6.5748031496063</v>
      </c>
      <c r="T29">
        <f>SQRT((LEDStripLocations.csv!I29-$AY$8)^2 + (LEDStripLocations.csv!J29-$AZ$8)^2 + (LEDStripLocations.csv!K29-$BA$8)^2)/25.4</f>
        <v>9.2372105533606632</v>
      </c>
      <c r="U29">
        <f>(LEDStripLocations.csv!$I29-$AY$8)/25.4</f>
        <v>-8.8976377952755907</v>
      </c>
      <c r="V29">
        <f>(LEDStripLocations.csv!$J29-$AZ$8)/25.4</f>
        <v>7.8346456692913749E-2</v>
      </c>
      <c r="W29">
        <f>(LEDStripLocations.csv!$K29-$BA$8)/25.4</f>
        <v>-2.4803149606299213</v>
      </c>
      <c r="Y29">
        <f>SQRT((LEDStripLocations.csv!$O29-$AY$3)^2 + (LEDStripLocations.csv!$P29-$AZ$3)^2 + (LEDStripLocations.csv!$Q29-$BA$3)^2)/25.4</f>
        <v>60.898538301538366</v>
      </c>
      <c r="Z29">
        <f>(LEDStripLocations.csv!$O29-$AY$3)/25.4</f>
        <v>-39.606299212598429</v>
      </c>
      <c r="AA29">
        <f>(LEDStripLocations.csv!$P29-$AZ$3)/25.4</f>
        <v>0</v>
      </c>
      <c r="AB29">
        <f>(LEDStripLocations.csv!$Q29-$BA$3)/25.4</f>
        <v>46.259842519685044</v>
      </c>
      <c r="AD29">
        <f>SQRT((LEDStripLocations.csv!$O29-$AY$5)^2 + (LEDStripLocations.csv!$P29-$AZ$5)^2 + (LEDStripLocations.csv!$Q29-$BA$5)^2)/25.4</f>
        <v>43.356092530364393</v>
      </c>
      <c r="AE29">
        <f>(LEDStripLocations.csv!$O29-$AY$5)/25.4</f>
        <v>-39.606299212598429</v>
      </c>
      <c r="AF29">
        <f>(LEDStripLocations.csv!$P29-$AZ$5)/25.4</f>
        <v>0</v>
      </c>
      <c r="AG29">
        <f>(LEDStripLocations.csv!$K85-$BA$5)/25.4</f>
        <v>-18.897637795275593</v>
      </c>
      <c r="AI29">
        <f>SQRT((LEDStripLocations.csv!$I85-$AY$2)^2 + (LEDStripLocations.csv!$J85-$AZ$2)^2 + (LEDStripLocations.csv!$K85-$BA$2)^2)/25.4</f>
        <v>37.050779283579061</v>
      </c>
      <c r="AJ29">
        <f>(LEDStripLocations.csv!$I85-$AY$2)/25.4</f>
        <v>-18.070866141732285</v>
      </c>
      <c r="AK29">
        <f>(LEDStripLocations.csv!$J85-$AZ$2)/25.4</f>
        <v>4.9212598425196852</v>
      </c>
      <c r="AL29">
        <f>(LEDStripLocations.csv!$K85-$BA$2)/25.4</f>
        <v>31.968503937007874</v>
      </c>
      <c r="AN29">
        <f>SQRT((LEDStripLocations.csv!$I85-$AY$7)^2 + (LEDStripLocations.csv!$J85-$AZ$7)^2 + (LEDStripLocations.csv!$K85-$BA$7)^2)/25.4</f>
        <v>11.081820500869487</v>
      </c>
      <c r="AO29">
        <f>(LEDStripLocations.csv!$I85-$AY$7)/25.4</f>
        <v>-5</v>
      </c>
      <c r="AP29">
        <f>(LEDStripLocations.csv!$J85-$AZ$7)/25.4</f>
        <v>-0.39370078740157483</v>
      </c>
      <c r="AQ29">
        <f>(LEDStripLocations.csv!$K85-$BA$7)/25.4</f>
        <v>9.8818897637795278</v>
      </c>
      <c r="AS29">
        <f>SQRT((LEDStripLocations.csv!$I85-$AY$4)^2 + (LEDStripLocations.csv!$J85-$AZ$4)^2 + (LEDStripLocations.csv!$K85-$BA$4)^2)/25.4</f>
        <v>23.844685721100927</v>
      </c>
    </row>
    <row r="30" spans="1:45">
      <c r="A30" t="str">
        <f>LEDStripLocations.csv!A30</f>
        <v>heart</v>
      </c>
      <c r="B30" t="str">
        <f>LEDStripLocations.csv!B30</f>
        <v>left</v>
      </c>
      <c r="C30">
        <f>LEDStripLocations.csv!E30</f>
        <v>29</v>
      </c>
      <c r="D30">
        <f>LEDStripLocations.csv!R30+LEDStripLocations.csv!R86</f>
        <v>1458.4328703220031</v>
      </c>
      <c r="E30">
        <f>CEILING(LEDStripLocations.csv!R86/100*3,1)</f>
        <v>22</v>
      </c>
      <c r="F30">
        <f>CEILING(LEDStripLocations.csv!R30/100*3,1)</f>
        <v>23</v>
      </c>
      <c r="G30">
        <f t="shared" si="0"/>
        <v>45</v>
      </c>
      <c r="H30">
        <f t="shared" si="1"/>
        <v>45</v>
      </c>
      <c r="I30">
        <f t="shared" si="2"/>
        <v>294</v>
      </c>
      <c r="J30">
        <v>4</v>
      </c>
      <c r="K30">
        <f>H30-E30</f>
        <v>23</v>
      </c>
      <c r="L30">
        <f>E30</f>
        <v>22</v>
      </c>
      <c r="M30">
        <v>267</v>
      </c>
      <c r="N30">
        <v>246</v>
      </c>
      <c r="O30">
        <f>SQRT((LEDStripLocations.csv!I30-AY$6)^2 + (LEDStripLocations.csv!J30-AZ$6)^2 + (LEDStripLocations.csv!K30-BA$6)^2)/25.4</f>
        <v>17.990402922369324</v>
      </c>
      <c r="P30">
        <f>(LEDStripLocations.csv!$I30-$AY$6)/25.4</f>
        <v>-16.850393700787404</v>
      </c>
      <c r="Q30">
        <f>(LEDStripLocations.csv!$J30-$AZ$6)/25.4</f>
        <v>2.4015748031496065</v>
      </c>
      <c r="R30">
        <f>(LEDStripLocations.csv!$K30-$BA$6)/25.4</f>
        <v>5.8267716535433074</v>
      </c>
      <c r="T30">
        <f>SQRT((LEDStripLocations.csv!I30-$AY$8)^2 + (LEDStripLocations.csv!J30-$AZ$8)^2 + (LEDStripLocations.csv!K30-$BA$8)^2)/25.4</f>
        <v>17.22193413484765</v>
      </c>
      <c r="U30">
        <f>(LEDStripLocations.csv!$I30-$AY$8)/25.4</f>
        <v>-16.850393700787404</v>
      </c>
      <c r="V30">
        <f>(LEDStripLocations.csv!$J30-$AZ$8)/25.4</f>
        <v>1.4956692913385832</v>
      </c>
      <c r="W30">
        <f>(LEDStripLocations.csv!$K30-$BA$8)/25.4</f>
        <v>-3.2283464566929134</v>
      </c>
      <c r="Y30">
        <f>SQRT((LEDStripLocations.csv!$O30-$AY$3)^2 + (LEDStripLocations.csv!$P30-$AZ$3)^2 + (LEDStripLocations.csv!$Q30-$BA$3)^2)/25.4</f>
        <v>58.969439159529998</v>
      </c>
      <c r="Z30">
        <f>(LEDStripLocations.csv!$O30-$AY$3)/25.4</f>
        <v>-38.976377952755911</v>
      </c>
      <c r="AA30">
        <f>(LEDStripLocations.csv!$P30-$AZ$3)/25.4</f>
        <v>0</v>
      </c>
      <c r="AB30">
        <f>(LEDStripLocations.csv!$Q30-$BA$3)/25.4</f>
        <v>44.251968503937007</v>
      </c>
      <c r="AD30">
        <f>SQRT((LEDStripLocations.csv!$O30-$AY$5)^2 + (LEDStripLocations.csv!$P30-$AZ$5)^2 + (LEDStripLocations.csv!$Q30-$BA$5)^2)/25.4</f>
        <v>43.647569923430105</v>
      </c>
      <c r="AE30">
        <f>(LEDStripLocations.csv!$O30-$AY$5)/25.4</f>
        <v>-38.976377952755911</v>
      </c>
      <c r="AF30">
        <f>(LEDStripLocations.csv!$P30-$AZ$5)/25.4</f>
        <v>0</v>
      </c>
      <c r="AG30">
        <f>(LEDStripLocations.csv!$K86-$BA$5)/25.4</f>
        <v>-19.84251968503937</v>
      </c>
      <c r="AI30">
        <f>SQRT((LEDStripLocations.csv!$I86-$AY$2)^2 + (LEDStripLocations.csv!$J86-$AZ$2)^2 + (LEDStripLocations.csv!$K86-$BA$2)^2)/25.4</f>
        <v>35.948676395865668</v>
      </c>
      <c r="AJ30">
        <f>(LEDStripLocations.csv!$I86-$AY$2)/25.4</f>
        <v>-17.913385826771655</v>
      </c>
      <c r="AK30">
        <f>(LEDStripLocations.csv!$J86-$AZ$2)/25.4</f>
        <v>2.9921259842519685</v>
      </c>
      <c r="AL30">
        <f>(LEDStripLocations.csv!$K86-$BA$2)/25.4</f>
        <v>31.023622047244096</v>
      </c>
      <c r="AN30">
        <f>SQRT((LEDStripLocations.csv!$I86-$AY$7)^2 + (LEDStripLocations.csv!$J86-$AZ$7)^2 + (LEDStripLocations.csv!$K86-$BA$7)^2)/25.4</f>
        <v>10.42668055669372</v>
      </c>
      <c r="AO30">
        <f>(LEDStripLocations.csv!$I86-$AY$7)/25.4</f>
        <v>-4.8425196850393704</v>
      </c>
      <c r="AP30">
        <f>(LEDStripLocations.csv!$J86-$AZ$7)/25.4</f>
        <v>-2.3228346456692917</v>
      </c>
      <c r="AQ30">
        <f>(LEDStripLocations.csv!$K86-$BA$7)/25.4</f>
        <v>8.9370078740157481</v>
      </c>
      <c r="AS30">
        <f>SQRT((LEDStripLocations.csv!$I86-$AY$4)^2 + (LEDStripLocations.csv!$J86-$AZ$4)^2 + (LEDStripLocations.csv!$K86-$BA$4)^2)/25.4</f>
        <v>23.967907687597556</v>
      </c>
    </row>
    <row r="31" spans="1:45">
      <c r="A31" t="str">
        <f>LEDStripLocations.csv!A31</f>
        <v>heart</v>
      </c>
      <c r="B31" t="str">
        <f>LEDStripLocations.csv!B31</f>
        <v>left</v>
      </c>
      <c r="C31">
        <f>LEDStripLocations.csv!E31</f>
        <v>30</v>
      </c>
      <c r="D31">
        <f>LEDStripLocations.csv!R31+LEDStripLocations.csv!R87</f>
        <v>1698.9071029466031</v>
      </c>
      <c r="E31">
        <v>21</v>
      </c>
      <c r="F31">
        <f>CEILING(LEDStripLocations.csv!R31/100*3,1)</f>
        <v>31</v>
      </c>
      <c r="G31">
        <f t="shared" si="0"/>
        <v>52</v>
      </c>
      <c r="H31">
        <f t="shared" si="1"/>
        <v>53</v>
      </c>
      <c r="I31">
        <f t="shared" si="2"/>
        <v>347</v>
      </c>
      <c r="J31">
        <v>4</v>
      </c>
      <c r="K31">
        <f>F31</f>
        <v>31</v>
      </c>
      <c r="L31">
        <f>H31-F31</f>
        <v>22</v>
      </c>
      <c r="M31">
        <v>293</v>
      </c>
      <c r="N31">
        <v>323</v>
      </c>
      <c r="O31">
        <f>SQRT((LEDStripLocations.csv!I31-AY$6)^2 + (LEDStripLocations.csv!J31-AZ$6)^2 + (LEDStripLocations.csv!K31-BA$6)^2)/25.4</f>
        <v>8.4473364272405682</v>
      </c>
      <c r="P31">
        <f>(LEDStripLocations.csv!$I31-$AY$6)/25.4</f>
        <v>-5.3149606299212602</v>
      </c>
      <c r="Q31">
        <f>(LEDStripLocations.csv!$J31-$AZ$6)/25.4</f>
        <v>0.62992125984251968</v>
      </c>
      <c r="R31">
        <f>(LEDStripLocations.csv!$K31-$BA$6)/25.4</f>
        <v>6.5354330708661417</v>
      </c>
      <c r="T31">
        <f>SQRT((LEDStripLocations.csv!I31-$AY$8)^2 + (LEDStripLocations.csv!J31-$AZ$8)^2 + (LEDStripLocations.csv!K31-$BA$8)^2)/25.4</f>
        <v>5.8884451685120585</v>
      </c>
      <c r="U31">
        <f>(LEDStripLocations.csv!$I31-$AY$8)/25.4</f>
        <v>-5.3149606299212602</v>
      </c>
      <c r="V31">
        <f>(LEDStripLocations.csv!$J31-$AZ$8)/25.4</f>
        <v>-0.27598425196850357</v>
      </c>
      <c r="W31">
        <f>(LEDStripLocations.csv!$K31-$BA$8)/25.4</f>
        <v>-2.5196850393700787</v>
      </c>
      <c r="Y31">
        <f>SQRT((LEDStripLocations.csv!$O31-$AY$3)^2 + (LEDStripLocations.csv!$P31-$AZ$3)^2 + (LEDStripLocations.csv!$Q31-$BA$3)^2)/25.4</f>
        <v>55.884894168664154</v>
      </c>
      <c r="Z31">
        <f>(LEDStripLocations.csv!$O31-$AY$3)/25.4</f>
        <v>-37.519685039370081</v>
      </c>
      <c r="AA31">
        <f>(LEDStripLocations.csv!$P31-$AZ$3)/25.4</f>
        <v>0</v>
      </c>
      <c r="AB31">
        <f>(LEDStripLocations.csv!$Q31-$BA$3)/25.4</f>
        <v>41.417322834645674</v>
      </c>
      <c r="AD31">
        <f>SQRT((LEDStripLocations.csv!$O31-$AY$5)^2 + (LEDStripLocations.csv!$P31-$AZ$5)^2 + (LEDStripLocations.csv!$Q31-$BA$5)^2)/25.4</f>
        <v>43.738899462408199</v>
      </c>
      <c r="AE31">
        <f>(LEDStripLocations.csv!$O31-$AY$5)/25.4</f>
        <v>-37.519685039370081</v>
      </c>
      <c r="AF31">
        <f>(LEDStripLocations.csv!$P31-$AZ$5)/25.4</f>
        <v>0</v>
      </c>
      <c r="AG31">
        <f>(LEDStripLocations.csv!$K87-$BA$5)/25.4</f>
        <v>-20.669291338582678</v>
      </c>
      <c r="AI31">
        <f>SQRT((LEDStripLocations.csv!$I87-$AY$2)^2 + (LEDStripLocations.csv!$J87-$AZ$2)^2 + (LEDStripLocations.csv!$K87-$BA$2)^2)/25.4</f>
        <v>35.231029398115311</v>
      </c>
      <c r="AJ31">
        <f>(LEDStripLocations.csv!$I87-$AY$2)/25.4</f>
        <v>-17.716535433070867</v>
      </c>
      <c r="AK31">
        <f>(LEDStripLocations.csv!$J87-$AZ$2)/25.4</f>
        <v>3.9370078740157481</v>
      </c>
      <c r="AL31">
        <f>(LEDStripLocations.csv!$K87-$BA$2)/25.4</f>
        <v>30.196850393700789</v>
      </c>
      <c r="AN31">
        <f>SQRT((LEDStripLocations.csv!$I87-$AY$7)^2 + (LEDStripLocations.csv!$J87-$AZ$7)^2 + (LEDStripLocations.csv!$K87-$BA$7)^2)/25.4</f>
        <v>9.4475885025681041</v>
      </c>
      <c r="AO31">
        <f>(LEDStripLocations.csv!$I87-$AY$7)/25.4</f>
        <v>-4.6456692913385833</v>
      </c>
      <c r="AP31">
        <f>(LEDStripLocations.csv!$J87-$AZ$7)/25.4</f>
        <v>-1.3779527559055118</v>
      </c>
      <c r="AQ31">
        <f>(LEDStripLocations.csv!$K87-$BA$7)/25.4</f>
        <v>8.1102362204724407</v>
      </c>
      <c r="AS31">
        <f>SQRT((LEDStripLocations.csv!$I87-$AY$4)^2 + (LEDStripLocations.csv!$J87-$AZ$4)^2 + (LEDStripLocations.csv!$K87-$BA$4)^2)/25.4</f>
        <v>24.519595274414808</v>
      </c>
    </row>
    <row r="32" spans="1:45">
      <c r="A32" t="str">
        <f>LEDStripLocations.csv!A32</f>
        <v>heart</v>
      </c>
      <c r="B32" t="str">
        <f>LEDStripLocations.csv!B32</f>
        <v>left</v>
      </c>
      <c r="C32">
        <f>LEDStripLocations.csv!E32</f>
        <v>31</v>
      </c>
      <c r="D32">
        <f>LEDStripLocations.csv!R32+LEDStripLocations.csv!R88</f>
        <v>1547.6195754409221</v>
      </c>
      <c r="E32">
        <v>19</v>
      </c>
      <c r="F32">
        <f>CEILING(LEDStripLocations.csv!R32/100*3,1)</f>
        <v>26</v>
      </c>
      <c r="G32">
        <f t="shared" si="0"/>
        <v>45</v>
      </c>
      <c r="H32">
        <f t="shared" si="1"/>
        <v>45</v>
      </c>
      <c r="I32">
        <f>H32</f>
        <v>45</v>
      </c>
      <c r="J32">
        <v>5</v>
      </c>
      <c r="K32">
        <f>F32</f>
        <v>26</v>
      </c>
      <c r="L32">
        <f>H32-F32</f>
        <v>19</v>
      </c>
      <c r="M32">
        <v>0</v>
      </c>
      <c r="N32">
        <v>25</v>
      </c>
      <c r="O32">
        <f>SQRT((LEDStripLocations.csv!I32-AY$6)^2 + (LEDStripLocations.csv!J32-AZ$6)^2 + (LEDStripLocations.csv!K32-BA$6)^2)/25.4</f>
        <v>11.959046200996637</v>
      </c>
      <c r="P32">
        <f>(LEDStripLocations.csv!$I32-$AY$6)/25.4</f>
        <v>-10.748031496062993</v>
      </c>
      <c r="Q32">
        <f>(LEDStripLocations.csv!$J32-$AZ$6)/25.4</f>
        <v>1.1417322834645669</v>
      </c>
      <c r="R32">
        <f>(LEDStripLocations.csv!$K32-$BA$6)/25.4</f>
        <v>5.1181102362204731</v>
      </c>
      <c r="T32">
        <f>SQRT((LEDStripLocations.csv!I32-$AY$8)^2 + (LEDStripLocations.csv!J32-$AZ$8)^2 + (LEDStripLocations.csv!K32-$BA$8)^2)/25.4</f>
        <v>11.448835150645353</v>
      </c>
      <c r="U32">
        <f>(LEDStripLocations.csv!$I32-$AY$8)/25.4</f>
        <v>-10.748031496062993</v>
      </c>
      <c r="V32">
        <f>(LEDStripLocations.csv!$J32-$AZ$8)/25.4</f>
        <v>0.23582677165354368</v>
      </c>
      <c r="W32">
        <f>(LEDStripLocations.csv!$K32-$BA$8)/25.4</f>
        <v>-3.9370078740157481</v>
      </c>
      <c r="Y32">
        <f>SQRT((LEDStripLocations.csv!$O32-$AY$3)^2 + (LEDStripLocations.csv!$P32-$AZ$3)^2 + (LEDStripLocations.csv!$Q32-$BA$3)^2)/25.4</f>
        <v>54.476368136554136</v>
      </c>
      <c r="Z32">
        <f>(LEDStripLocations.csv!$O32-$AY$3)/25.4</f>
        <v>-36.811023622047244</v>
      </c>
      <c r="AA32">
        <f>(LEDStripLocations.csv!$P32-$AZ$3)/25.4</f>
        <v>0</v>
      </c>
      <c r="AB32">
        <f>(LEDStripLocations.csv!$Q32-$BA$3)/25.4</f>
        <v>40.15748031496063</v>
      </c>
      <c r="AD32">
        <f>SQRT((LEDStripLocations.csv!$O32-$AY$5)^2 + (LEDStripLocations.csv!$P32-$AZ$5)^2 + (LEDStripLocations.csv!$Q32-$BA$5)^2)/25.4</f>
        <v>43.802357668201772</v>
      </c>
      <c r="AE32">
        <f>(LEDStripLocations.csv!$O32-$AY$5)/25.4</f>
        <v>-36.811023622047244</v>
      </c>
      <c r="AF32">
        <f>(LEDStripLocations.csv!$P32-$AZ$5)/25.4</f>
        <v>0</v>
      </c>
      <c r="AG32">
        <f>(LEDStripLocations.csv!$K88-$BA$5)/25.4</f>
        <v>-21.338582677165356</v>
      </c>
      <c r="AI32">
        <f>SQRT((LEDStripLocations.csv!$I88-$AY$2)^2 + (LEDStripLocations.csv!$J88-$AZ$2)^2 + (LEDStripLocations.csv!$K88-$BA$2)^2)/25.4</f>
        <v>34.612322892660529</v>
      </c>
      <c r="AJ32">
        <f>(LEDStripLocations.csv!$I88-$AY$2)/25.4</f>
        <v>-17.440944881889763</v>
      </c>
      <c r="AK32">
        <f>(LEDStripLocations.csv!$J88-$AZ$2)/25.4</f>
        <v>4.6850393700787407</v>
      </c>
      <c r="AL32">
        <f>(LEDStripLocations.csv!$K88-$BA$2)/25.4</f>
        <v>29.527559055118111</v>
      </c>
      <c r="AN32">
        <f>SQRT((LEDStripLocations.csv!$I88-$AY$7)^2 + (LEDStripLocations.csv!$J88-$AZ$7)^2 + (LEDStripLocations.csv!$K88-$BA$7)^2)/25.4</f>
        <v>8.6522858092009116</v>
      </c>
      <c r="AO32">
        <f>(LEDStripLocations.csv!$I88-$AY$7)/25.4</f>
        <v>-4.3700787401574805</v>
      </c>
      <c r="AP32">
        <f>(LEDStripLocations.csv!$J88-$AZ$7)/25.4</f>
        <v>-0.62992125984251968</v>
      </c>
      <c r="AQ32">
        <f>(LEDStripLocations.csv!$K88-$BA$7)/25.4</f>
        <v>7.4409448818897639</v>
      </c>
      <c r="AS32">
        <f>SQRT((LEDStripLocations.csv!$I88-$AY$4)^2 + (LEDStripLocations.csv!$J88-$AZ$4)^2 + (LEDStripLocations.csv!$K88-$BA$4)^2)/25.4</f>
        <v>24.91967379361704</v>
      </c>
    </row>
    <row r="33" spans="1:45">
      <c r="A33" t="str">
        <f>LEDStripLocations.csv!A33</f>
        <v>heart</v>
      </c>
      <c r="B33" t="str">
        <f>LEDStripLocations.csv!B33</f>
        <v>left</v>
      </c>
      <c r="C33">
        <f>LEDStripLocations.csv!E33</f>
        <v>32</v>
      </c>
      <c r="D33">
        <f>LEDStripLocations.csv!R33+LEDStripLocations.csv!R89</f>
        <v>1418.839864047176</v>
      </c>
      <c r="E33">
        <f>CEILING(LEDStripLocations.csv!R89/100*3,1)</f>
        <v>20</v>
      </c>
      <c r="F33">
        <f>CEILING(LEDStripLocations.csv!R33/100*3,1)</f>
        <v>23</v>
      </c>
      <c r="G33">
        <f t="shared" si="0"/>
        <v>43</v>
      </c>
      <c r="H33">
        <f t="shared" si="1"/>
        <v>45</v>
      </c>
      <c r="I33">
        <f t="shared" si="2"/>
        <v>90</v>
      </c>
      <c r="J33">
        <v>5</v>
      </c>
      <c r="K33">
        <f>H33-E33</f>
        <v>25</v>
      </c>
      <c r="L33">
        <f>E33</f>
        <v>20</v>
      </c>
      <c r="M33">
        <v>64</v>
      </c>
      <c r="N33">
        <f>I32</f>
        <v>45</v>
      </c>
      <c r="O33">
        <f>SQRT((LEDStripLocations.csv!I33-AY$6)^2 + (LEDStripLocations.csv!J33-AZ$6)^2 + (LEDStripLocations.csv!K33-BA$6)^2)/25.4</f>
        <v>14.993798705731622</v>
      </c>
      <c r="P33">
        <f>(LEDStripLocations.csv!$I33-$AY$6)/25.4</f>
        <v>-14.330708661417324</v>
      </c>
      <c r="Q33">
        <f>(LEDStripLocations.csv!$J33-$AZ$6)/25.4</f>
        <v>1.7322834645669292</v>
      </c>
      <c r="R33">
        <f>(LEDStripLocations.csv!$K33-$BA$6)/25.4</f>
        <v>4.0551181102362204</v>
      </c>
      <c r="T33">
        <f>SQRT((LEDStripLocations.csv!I33-$AY$8)^2 + (LEDStripLocations.csv!J33-$AZ$8)^2 + (LEDStripLocations.csv!K33-$BA$8)^2)/25.4</f>
        <v>15.200398391464038</v>
      </c>
      <c r="U33">
        <f>(LEDStripLocations.csv!$I33-$AY$8)/25.4</f>
        <v>-14.330708661417324</v>
      </c>
      <c r="V33">
        <f>(LEDStripLocations.csv!$J33-$AZ$8)/25.4</f>
        <v>0.82637795275590586</v>
      </c>
      <c r="W33">
        <f>(LEDStripLocations.csv!$K33-$BA$8)/25.4</f>
        <v>-5</v>
      </c>
      <c r="Y33">
        <f>SQRT((LEDStripLocations.csv!$O33-$AY$3)^2 + (LEDStripLocations.csv!$P33-$AZ$3)^2 + (LEDStripLocations.csv!$Q33-$BA$3)^2)/25.4</f>
        <v>52.453726776911722</v>
      </c>
      <c r="Z33">
        <f>(LEDStripLocations.csv!$O33-$AY$3)/25.4</f>
        <v>-35.748031496062993</v>
      </c>
      <c r="AA33">
        <f>(LEDStripLocations.csv!$P33-$AZ$3)/25.4</f>
        <v>0</v>
      </c>
      <c r="AB33">
        <f>(LEDStripLocations.csv!$Q33-$BA$3)/25.4</f>
        <v>38.385826771653548</v>
      </c>
      <c r="AD33">
        <f>SQRT((LEDStripLocations.csv!$O33-$AY$5)^2 + (LEDStripLocations.csv!$P33-$AZ$5)^2 + (LEDStripLocations.csv!$Q33-$BA$5)^2)/25.4</f>
        <v>43.917812531460569</v>
      </c>
      <c r="AE33">
        <f>(LEDStripLocations.csv!$O33-$AY$5)/25.4</f>
        <v>-35.748031496062993</v>
      </c>
      <c r="AF33">
        <f>(LEDStripLocations.csv!$P33-$AZ$5)/25.4</f>
        <v>0</v>
      </c>
      <c r="AG33">
        <f>(LEDStripLocations.csv!$K89-$BA$5)/25.4</f>
        <v>-22.244094488188978</v>
      </c>
      <c r="AI33">
        <f>SQRT((LEDStripLocations.csv!$I89-$AY$2)^2 + (LEDStripLocations.csv!$J89-$AZ$2)^2 + (LEDStripLocations.csv!$K89-$BA$2)^2)/25.4</f>
        <v>33.588030700111204</v>
      </c>
      <c r="AJ33">
        <f>(LEDStripLocations.csv!$I89-$AY$2)/25.4</f>
        <v>-17.165354330708663</v>
      </c>
      <c r="AK33">
        <f>(LEDStripLocations.csv!$J89-$AZ$2)/25.4</f>
        <v>3.7795275590551185</v>
      </c>
      <c r="AL33">
        <f>(LEDStripLocations.csv!$K89-$BA$2)/25.4</f>
        <v>28.622047244094489</v>
      </c>
      <c r="AN33">
        <f>SQRT((LEDStripLocations.csv!$I89-$AY$7)^2 + (LEDStripLocations.csv!$J89-$AZ$7)^2 + (LEDStripLocations.csv!$K89-$BA$7)^2)/25.4</f>
        <v>7.8634771995948043</v>
      </c>
      <c r="AO33">
        <f>(LEDStripLocations.csv!$I89-$AY$7)/25.4</f>
        <v>-4.0944881889763778</v>
      </c>
      <c r="AP33">
        <f>(LEDStripLocations.csv!$J89-$AZ$7)/25.4</f>
        <v>-1.5354330708661419</v>
      </c>
      <c r="AQ33">
        <f>(LEDStripLocations.csv!$K89-$BA$7)/25.4</f>
        <v>6.5354330708661417</v>
      </c>
      <c r="AS33">
        <f>SQRT((LEDStripLocations.csv!$I89-$AY$4)^2 + (LEDStripLocations.csv!$J89-$AZ$4)^2 + (LEDStripLocations.csv!$K89-$BA$4)^2)/25.4</f>
        <v>25.193189940808189</v>
      </c>
    </row>
    <row r="34" spans="1:45">
      <c r="A34" t="str">
        <f>LEDStripLocations.csv!A34</f>
        <v>heart</v>
      </c>
      <c r="B34" t="str">
        <f>LEDStripLocations.csv!B34</f>
        <v>left</v>
      </c>
      <c r="C34">
        <f>LEDStripLocations.csv!E34</f>
        <v>33</v>
      </c>
      <c r="D34">
        <f>LEDStripLocations.csv!R34+LEDStripLocations.csv!R90</f>
        <v>1527.8103593040937</v>
      </c>
      <c r="E34">
        <v>18</v>
      </c>
      <c r="F34">
        <f>CEILING(LEDStripLocations.csv!R34/100*3,1)</f>
        <v>27</v>
      </c>
      <c r="G34">
        <f t="shared" si="0"/>
        <v>45</v>
      </c>
      <c r="H34">
        <f t="shared" si="1"/>
        <v>45</v>
      </c>
      <c r="I34">
        <f t="shared" si="2"/>
        <v>135</v>
      </c>
      <c r="J34">
        <v>5</v>
      </c>
      <c r="K34">
        <f>F34</f>
        <v>27</v>
      </c>
      <c r="L34">
        <f>H34-F34</f>
        <v>18</v>
      </c>
      <c r="M34">
        <v>90</v>
      </c>
      <c r="N34">
        <v>116</v>
      </c>
      <c r="O34">
        <f>SQRT((LEDStripLocations.csv!I34-AY$6)^2 + (LEDStripLocations.csv!J34-AZ$6)^2 + (LEDStripLocations.csv!K34-BA$6)^2)/25.4</f>
        <v>10.283431406778721</v>
      </c>
      <c r="P34">
        <f>(LEDStripLocations.csv!$I34-$AY$6)/25.4</f>
        <v>-9.0551181102362204</v>
      </c>
      <c r="Q34">
        <f>(LEDStripLocations.csv!$J34-$AZ$6)/25.4</f>
        <v>0.82677165354330717</v>
      </c>
      <c r="R34">
        <f>(LEDStripLocations.csv!$K34-$BA$6)/25.4</f>
        <v>4.8031496062992129</v>
      </c>
      <c r="T34">
        <f>SQRT((LEDStripLocations.csv!I34-$AY$8)^2 + (LEDStripLocations.csv!J34-$AZ$8)^2 + (LEDStripLocations.csv!K34-$BA$8)^2)/25.4</f>
        <v>10.004032302842921</v>
      </c>
      <c r="U34">
        <f>(LEDStripLocations.csv!$I34-$AY$8)/25.4</f>
        <v>-9.0551181102362204</v>
      </c>
      <c r="V34">
        <f>(LEDStripLocations.csv!$J34-$AZ$8)/25.4</f>
        <v>-7.9133858267716184E-2</v>
      </c>
      <c r="W34">
        <f>(LEDStripLocations.csv!$K34-$BA$8)/25.4</f>
        <v>-4.2519685039370083</v>
      </c>
      <c r="Y34">
        <f>SQRT((LEDStripLocations.csv!$O34-$AY$3)^2 + (LEDStripLocations.csv!$P34-$AZ$3)^2 + (LEDStripLocations.csv!$Q34-$BA$3)^2)/25.4</f>
        <v>50.382088352009127</v>
      </c>
      <c r="Z34">
        <f>(LEDStripLocations.csv!$O34-$AY$3)/25.4</f>
        <v>-34.566929133858267</v>
      </c>
      <c r="AA34">
        <f>(LEDStripLocations.csv!$P34-$AZ$3)/25.4</f>
        <v>0</v>
      </c>
      <c r="AB34">
        <f>(LEDStripLocations.csv!$Q34-$BA$3)/25.4</f>
        <v>36.653543307086615</v>
      </c>
      <c r="AD34">
        <f>SQRT((LEDStripLocations.csv!$O34-$AY$5)^2 + (LEDStripLocations.csv!$P34-$AZ$5)^2 + (LEDStripLocations.csv!$Q34-$BA$5)^2)/25.4</f>
        <v>44.012649025326219</v>
      </c>
      <c r="AE34">
        <f>(LEDStripLocations.csv!$O34-$AY$5)/25.4</f>
        <v>-34.566929133858267</v>
      </c>
      <c r="AF34">
        <f>(LEDStripLocations.csv!$P34-$AZ$5)/25.4</f>
        <v>0</v>
      </c>
      <c r="AG34">
        <f>(LEDStripLocations.csv!$K90-$BA$5)/25.4</f>
        <v>-22.99212598425197</v>
      </c>
      <c r="AI34">
        <f>SQRT((LEDStripLocations.csv!$I90-$AY$2)^2 + (LEDStripLocations.csv!$J90-$AZ$2)^2 + (LEDStripLocations.csv!$K90-$BA$2)^2)/25.4</f>
        <v>32.743339693021369</v>
      </c>
      <c r="AJ34">
        <f>(LEDStripLocations.csv!$I90-$AY$2)/25.4</f>
        <v>-16.811023622047244</v>
      </c>
      <c r="AK34">
        <f>(LEDStripLocations.csv!$J90-$AZ$2)/25.4</f>
        <v>3.5433070866141736</v>
      </c>
      <c r="AL34">
        <f>(LEDStripLocations.csv!$K90-$BA$2)/25.4</f>
        <v>27.874015748031496</v>
      </c>
      <c r="AN34">
        <f>SQRT((LEDStripLocations.csv!$I90-$AY$7)^2 + (LEDStripLocations.csv!$J90-$AZ$7)^2 + (LEDStripLocations.csv!$K90-$BA$7)^2)/25.4</f>
        <v>7.1148823773202663</v>
      </c>
      <c r="AO34">
        <f>(LEDStripLocations.csv!$I90-$AY$7)/25.4</f>
        <v>-3.7401574803149606</v>
      </c>
      <c r="AP34">
        <f>(LEDStripLocations.csv!$J90-$AZ$7)/25.4</f>
        <v>-1.7716535433070868</v>
      </c>
      <c r="AQ34">
        <f>(LEDStripLocations.csv!$K90-$BA$7)/25.4</f>
        <v>5.78740157480315</v>
      </c>
      <c r="AS34">
        <f>SQRT((LEDStripLocations.csv!$I90-$AY$4)^2 + (LEDStripLocations.csv!$J90-$AZ$4)^2 + (LEDStripLocations.csv!$K90-$BA$4)^2)/25.4</f>
        <v>25.458624202479847</v>
      </c>
    </row>
    <row r="35" spans="1:45">
      <c r="A35" t="str">
        <f>LEDStripLocations.csv!A35</f>
        <v>heart</v>
      </c>
      <c r="B35" t="str">
        <f>LEDStripLocations.csv!B35</f>
        <v>left</v>
      </c>
      <c r="C35">
        <f>LEDStripLocations.csv!E35</f>
        <v>34</v>
      </c>
      <c r="D35">
        <f>LEDStripLocations.csv!R35+LEDStripLocations.csv!R91</f>
        <v>1558.4217692181392</v>
      </c>
      <c r="E35">
        <f>CEILING(LEDStripLocations.csv!R91/100*3,1)</f>
        <v>20</v>
      </c>
      <c r="F35">
        <v>25</v>
      </c>
      <c r="G35">
        <f t="shared" si="0"/>
        <v>45</v>
      </c>
      <c r="H35">
        <f t="shared" si="1"/>
        <v>45</v>
      </c>
      <c r="I35">
        <f t="shared" si="2"/>
        <v>180</v>
      </c>
      <c r="J35">
        <v>5</v>
      </c>
      <c r="K35">
        <f>H35-E35</f>
        <v>25</v>
      </c>
      <c r="L35">
        <f>E35</f>
        <v>20</v>
      </c>
      <c r="M35">
        <v>154</v>
      </c>
      <c r="N35">
        <f>I34</f>
        <v>135</v>
      </c>
      <c r="O35">
        <f>SQRT((LEDStripLocations.csv!I35-AY$6)^2 + (LEDStripLocations.csv!J35-AZ$6)^2 + (LEDStripLocations.csv!K35-BA$6)^2)/25.4</f>
        <v>8.8052657577957376</v>
      </c>
      <c r="P35">
        <f>(LEDStripLocations.csv!$I35-$AY$6)/25.4</f>
        <v>-7.165354330708662</v>
      </c>
      <c r="Q35">
        <f>(LEDStripLocations.csv!$J35-$AZ$6)/25.4</f>
        <v>0.62992125984251968</v>
      </c>
      <c r="R35">
        <f>(LEDStripLocations.csv!$K35-$BA$6)/25.4</f>
        <v>5.0787401574803148</v>
      </c>
      <c r="T35">
        <f>SQRT((LEDStripLocations.csv!I35-$AY$8)^2 + (LEDStripLocations.csv!J35-$AZ$8)^2 + (LEDStripLocations.csv!K35-$BA$8)^2)/25.4</f>
        <v>8.1993933687257154</v>
      </c>
      <c r="U35">
        <f>(LEDStripLocations.csv!$I35-$AY$8)/25.4</f>
        <v>-7.165354330708662</v>
      </c>
      <c r="V35">
        <f>(LEDStripLocations.csv!$J35-$AZ$8)/25.4</f>
        <v>-0.27598425196850357</v>
      </c>
      <c r="W35">
        <f>(LEDStripLocations.csv!$K35-$BA$8)/25.4</f>
        <v>-3.9763779527559056</v>
      </c>
      <c r="Y35">
        <f>SQRT((LEDStripLocations.csv!$O35-$AY$3)^2 + (LEDStripLocations.csv!$P35-$AZ$3)^2 + (LEDStripLocations.csv!$Q35-$BA$3)^2)/25.4</f>
        <v>48.452396176756736</v>
      </c>
      <c r="Z35">
        <f>(LEDStripLocations.csv!$O35-$AY$3)/25.4</f>
        <v>-33.464566929133859</v>
      </c>
      <c r="AA35">
        <f>(LEDStripLocations.csv!$P35-$AZ$3)/25.4</f>
        <v>0</v>
      </c>
      <c r="AB35">
        <f>(LEDStripLocations.csv!$Q35-$BA$3)/25.4</f>
        <v>35.039370078740163</v>
      </c>
      <c r="AD35">
        <f>SQRT((LEDStripLocations.csv!$O35-$AY$5)^2 + (LEDStripLocations.csv!$P35-$AZ$5)^2 + (LEDStripLocations.csv!$Q35-$BA$5)^2)/25.4</f>
        <v>44.189103355394202</v>
      </c>
      <c r="AE35">
        <f>(LEDStripLocations.csv!$O35-$AY$5)/25.4</f>
        <v>-33.464566929133859</v>
      </c>
      <c r="AF35">
        <f>(LEDStripLocations.csv!$P35-$AZ$5)/25.4</f>
        <v>0</v>
      </c>
      <c r="AG35">
        <f>(LEDStripLocations.csv!$K91-$BA$5)/25.4</f>
        <v>-24.094488188976378</v>
      </c>
      <c r="AI35">
        <f>SQRT((LEDStripLocations.csv!$I91-$AY$2)^2 + (LEDStripLocations.csv!$J91-$AZ$2)^2 + (LEDStripLocations.csv!$K91-$BA$2)^2)/25.4</f>
        <v>31.666003149616326</v>
      </c>
      <c r="AJ35">
        <f>(LEDStripLocations.csv!$I91-$AY$2)/25.4</f>
        <v>-16.456692913385826</v>
      </c>
      <c r="AK35">
        <f>(LEDStripLocations.csv!$J91-$AZ$2)/25.4</f>
        <v>3.8976377952755907</v>
      </c>
      <c r="AL35">
        <f>(LEDStripLocations.csv!$K91-$BA$2)/25.4</f>
        <v>26.771653543307089</v>
      </c>
      <c r="AN35">
        <f>SQRT((LEDStripLocations.csv!$I91-$AY$7)^2 + (LEDStripLocations.csv!$J91-$AZ$7)^2 + (LEDStripLocations.csv!$K91-$BA$7)^2)/25.4</f>
        <v>5.9516569830965302</v>
      </c>
      <c r="AO35">
        <f>(LEDStripLocations.csv!$I91-$AY$7)/25.4</f>
        <v>-3.3858267716535435</v>
      </c>
      <c r="AP35">
        <f>(LEDStripLocations.csv!$J91-$AZ$7)/25.4</f>
        <v>-1.4173228346456694</v>
      </c>
      <c r="AQ35">
        <f>(LEDStripLocations.csv!$K91-$BA$7)/25.4</f>
        <v>4.6850393700787407</v>
      </c>
      <c r="AS35">
        <f>SQRT((LEDStripLocations.csv!$I91-$AY$4)^2 + (LEDStripLocations.csv!$J91-$AZ$4)^2 + (LEDStripLocations.csv!$K91-$BA$4)^2)/25.4</f>
        <v>26.110199414884349</v>
      </c>
    </row>
    <row r="36" spans="1:45">
      <c r="A36" t="str">
        <f>LEDStripLocations.csv!A36</f>
        <v>heart</v>
      </c>
      <c r="B36" t="str">
        <f>LEDStripLocations.csv!B36</f>
        <v>left</v>
      </c>
      <c r="C36">
        <f>LEDStripLocations.csv!E36</f>
        <v>35</v>
      </c>
      <c r="D36">
        <f>LEDStripLocations.csv!R36+LEDStripLocations.csv!R92</f>
        <v>1504.6957404674786</v>
      </c>
      <c r="E36">
        <v>18</v>
      </c>
      <c r="F36">
        <f>CEILING(LEDStripLocations.csv!R36/100*3,1)</f>
        <v>27</v>
      </c>
      <c r="G36">
        <f t="shared" si="0"/>
        <v>45</v>
      </c>
      <c r="H36">
        <f t="shared" si="1"/>
        <v>45</v>
      </c>
      <c r="I36">
        <f t="shared" si="2"/>
        <v>225</v>
      </c>
      <c r="J36">
        <v>5</v>
      </c>
      <c r="K36">
        <f>F36</f>
        <v>27</v>
      </c>
      <c r="L36">
        <f>H36-F36</f>
        <v>18</v>
      </c>
      <c r="M36">
        <v>180</v>
      </c>
      <c r="N36">
        <v>206</v>
      </c>
      <c r="O36">
        <f>SQRT((LEDStripLocations.csv!I36-AY$6)^2 + (LEDStripLocations.csv!J36-AZ$6)^2 + (LEDStripLocations.csv!K36-BA$6)^2)/25.4</f>
        <v>9.3428274401729787</v>
      </c>
      <c r="P36">
        <f>(LEDStripLocations.csv!$I36-$AY$6)/25.4</f>
        <v>-8.4645669291338592</v>
      </c>
      <c r="Q36">
        <f>(LEDStripLocations.csv!$J36-$AZ$6)/25.4</f>
        <v>0.6692913385826772</v>
      </c>
      <c r="R36">
        <f>(LEDStripLocations.csv!$K36-$BA$6)/25.4</f>
        <v>3.8976377952755907</v>
      </c>
      <c r="T36">
        <f>SQRT((LEDStripLocations.csv!I36-$AY$8)^2 + (LEDStripLocations.csv!J36-$AZ$8)^2 + (LEDStripLocations.csv!K36-$BA$8)^2)/25.4</f>
        <v>9.9148617117923301</v>
      </c>
      <c r="U36">
        <f>(LEDStripLocations.csv!$I36-$AY$8)/25.4</f>
        <v>-8.4645669291338592</v>
      </c>
      <c r="V36">
        <f>(LEDStripLocations.csv!$J36-$AZ$8)/25.4</f>
        <v>-0.2366141732283461</v>
      </c>
      <c r="W36">
        <f>(LEDStripLocations.csv!$K36-$BA$8)/25.4</f>
        <v>-5.1574803149606305</v>
      </c>
      <c r="Y36">
        <f>SQRT((LEDStripLocations.csv!$O36-$AY$3)^2 + (LEDStripLocations.csv!$P36-$AZ$3)^2 + (LEDStripLocations.csv!$Q36-$BA$3)^2)/25.4</f>
        <v>46.27473373993594</v>
      </c>
      <c r="Z36">
        <f>(LEDStripLocations.csv!$O36-$AY$3)/25.4</f>
        <v>-32.165354330708666</v>
      </c>
      <c r="AA36">
        <f>(LEDStripLocations.csv!$P36-$AZ$3)/25.4</f>
        <v>0</v>
      </c>
      <c r="AB36">
        <f>(LEDStripLocations.csv!$Q36-$BA$3)/25.4</f>
        <v>33.267716535433074</v>
      </c>
      <c r="AD36">
        <f>SQRT((LEDStripLocations.csv!$O36-$AY$5)^2 + (LEDStripLocations.csv!$P36-$AZ$5)^2 + (LEDStripLocations.csv!$Q36-$BA$5)^2)/25.4</f>
        <v>44.416236846497831</v>
      </c>
      <c r="AE36">
        <f>(LEDStripLocations.csv!$O36-$AY$5)/25.4</f>
        <v>-32.165354330708666</v>
      </c>
      <c r="AF36">
        <f>(LEDStripLocations.csv!$P36-$AZ$5)/25.4</f>
        <v>0</v>
      </c>
      <c r="AG36">
        <f>(LEDStripLocations.csv!$K92-$BA$5)/25.4</f>
        <v>-24.763779527559056</v>
      </c>
      <c r="AI36">
        <f>SQRT((LEDStripLocations.csv!$I92-$AY$2)^2 + (LEDStripLocations.csv!$J92-$AZ$2)^2 + (LEDStripLocations.csv!$K92-$BA$2)^2)/25.4</f>
        <v>30.999780998788427</v>
      </c>
      <c r="AJ36">
        <f>(LEDStripLocations.csv!$I92-$AY$2)/25.4</f>
        <v>-16.141732283464567</v>
      </c>
      <c r="AK36">
        <f>(LEDStripLocations.csv!$J92-$AZ$2)/25.4</f>
        <v>4.3700787401574805</v>
      </c>
      <c r="AL36">
        <f>(LEDStripLocations.csv!$K92-$BA$2)/25.4</f>
        <v>26.102362204724411</v>
      </c>
      <c r="AN36">
        <f>SQRT((LEDStripLocations.csv!$I92-$AY$7)^2 + (LEDStripLocations.csv!$J92-$AZ$7)^2 + (LEDStripLocations.csv!$K92-$BA$7)^2)/25.4</f>
        <v>5.1428837142702148</v>
      </c>
      <c r="AO36">
        <f>(LEDStripLocations.csv!$I92-$AY$7)/25.4</f>
        <v>-3.0708661417322838</v>
      </c>
      <c r="AP36">
        <f>(LEDStripLocations.csv!$J92-$AZ$7)/25.4</f>
        <v>-0.94488188976377963</v>
      </c>
      <c r="AQ36">
        <f>(LEDStripLocations.csv!$K92-$BA$7)/25.4</f>
        <v>4.015748031496063</v>
      </c>
      <c r="AS36">
        <f>SQRT((LEDStripLocations.csv!$I92-$AY$4)^2 + (LEDStripLocations.csv!$J92-$AZ$4)^2 + (LEDStripLocations.csv!$K92-$BA$4)^2)/25.4</f>
        <v>26.509368259036481</v>
      </c>
    </row>
    <row r="37" spans="1:45">
      <c r="A37" t="str">
        <f>LEDStripLocations.csv!A37</f>
        <v>heart</v>
      </c>
      <c r="B37" t="str">
        <f>LEDStripLocations.csv!B37</f>
        <v>left</v>
      </c>
      <c r="C37">
        <f>LEDStripLocations.csv!E37</f>
        <v>36</v>
      </c>
      <c r="D37">
        <f>LEDStripLocations.csv!R37+LEDStripLocations.csv!R93</f>
        <v>1434.8772979114069</v>
      </c>
      <c r="E37">
        <f>CEILING(LEDStripLocations.csv!R93/100*3,1)</f>
        <v>19</v>
      </c>
      <c r="F37">
        <f>CEILING(LEDStripLocations.csv!R37/100*3,1)</f>
        <v>25</v>
      </c>
      <c r="G37">
        <f t="shared" si="0"/>
        <v>44</v>
      </c>
      <c r="H37">
        <f t="shared" si="1"/>
        <v>45</v>
      </c>
      <c r="I37">
        <f t="shared" si="2"/>
        <v>270</v>
      </c>
      <c r="J37">
        <v>5</v>
      </c>
      <c r="K37">
        <f>H37-E37</f>
        <v>26</v>
      </c>
      <c r="L37">
        <f>E37</f>
        <v>19</v>
      </c>
      <c r="M37">
        <v>243</v>
      </c>
      <c r="N37">
        <f>I36</f>
        <v>225</v>
      </c>
      <c r="O37">
        <f>SQRT((LEDStripLocations.csv!I37-AY$6)^2 + (LEDStripLocations.csv!J37-AZ$6)^2 + (LEDStripLocations.csv!K37-BA$6)^2)/25.4</f>
        <v>10.904730066639692</v>
      </c>
      <c r="P37">
        <f>(LEDStripLocations.csv!$I37-$AY$6)/25.4</f>
        <v>-10.511811023622048</v>
      </c>
      <c r="Q37">
        <f>(LEDStripLocations.csv!$J37-$AZ$6)/25.4</f>
        <v>0.9055118110236221</v>
      </c>
      <c r="R37">
        <f>(LEDStripLocations.csv!$K37-$BA$6)/25.4</f>
        <v>2.7559055118110236</v>
      </c>
      <c r="T37">
        <f>SQRT((LEDStripLocations.csv!I37-$AY$8)^2 + (LEDStripLocations.csv!J37-$AZ$8)^2 + (LEDStripLocations.csv!K37-$BA$8)^2)/25.4</f>
        <v>12.254723599963446</v>
      </c>
      <c r="U37">
        <f>(LEDStripLocations.csv!$I37-$AY$8)/25.4</f>
        <v>-10.511811023622048</v>
      </c>
      <c r="V37">
        <f>(LEDStripLocations.csv!$J37-$AZ$8)/25.4</f>
        <v>-3.9370078740121674E-4</v>
      </c>
      <c r="W37">
        <f>(LEDStripLocations.csv!$K37-$BA$8)/25.4</f>
        <v>-6.2992125984251972</v>
      </c>
      <c r="Y37">
        <f>SQRT((LEDStripLocations.csv!$O37-$AY$3)^2 + (LEDStripLocations.csv!$P37-$AZ$3)^2 + (LEDStripLocations.csv!$Q37-$BA$3)^2)/25.4</f>
        <v>44.351140729944795</v>
      </c>
      <c r="Z37">
        <f>(LEDStripLocations.csv!$O37-$AY$3)/25.4</f>
        <v>-30.944881889763781</v>
      </c>
      <c r="AA37">
        <f>(LEDStripLocations.csv!$P37-$AZ$3)/25.4</f>
        <v>0</v>
      </c>
      <c r="AB37">
        <f>(LEDStripLocations.csv!$Q37-$BA$3)/25.4</f>
        <v>31.771653543307089</v>
      </c>
      <c r="AD37">
        <f>SQRT((LEDStripLocations.csv!$O37-$AY$5)^2 + (LEDStripLocations.csv!$P37-$AZ$5)^2 + (LEDStripLocations.csv!$Q37-$BA$5)^2)/25.4</f>
        <v>44.605656360255011</v>
      </c>
      <c r="AE37">
        <f>(LEDStripLocations.csv!$O37-$AY$5)/25.4</f>
        <v>-30.944881889763781</v>
      </c>
      <c r="AF37">
        <f>(LEDStripLocations.csv!$P37-$AZ$5)/25.4</f>
        <v>0</v>
      </c>
      <c r="AG37">
        <f>(LEDStripLocations.csv!$K93-$BA$5)/25.4</f>
        <v>-25.629921259842522</v>
      </c>
      <c r="AI37">
        <f>SQRT((LEDStripLocations.csv!$I93-$AY$2)^2 + (LEDStripLocations.csv!$J93-$AZ$2)^2 + (LEDStripLocations.csv!$K93-$BA$2)^2)/25.4</f>
        <v>29.914861520620143</v>
      </c>
      <c r="AJ37">
        <f>(LEDStripLocations.csv!$I93-$AY$2)/25.4</f>
        <v>-15.511811023622048</v>
      </c>
      <c r="AK37">
        <f>(LEDStripLocations.csv!$J93-$AZ$2)/25.4</f>
        <v>4.1732283464566935</v>
      </c>
      <c r="AL37">
        <f>(LEDStripLocations.csv!$K93-$BA$2)/25.4</f>
        <v>25.236220472440948</v>
      </c>
      <c r="AN37">
        <f>SQRT((LEDStripLocations.csv!$I93-$AY$7)^2 + (LEDStripLocations.csv!$J93-$AZ$7)^2 + (LEDStripLocations.csv!$K93-$BA$7)^2)/25.4</f>
        <v>4.1450915989358696</v>
      </c>
      <c r="AO37">
        <f>(LEDStripLocations.csv!$I93-$AY$7)/25.4</f>
        <v>-2.4409448818897639</v>
      </c>
      <c r="AP37">
        <f>(LEDStripLocations.csv!$J93-$AZ$7)/25.4</f>
        <v>-1.1417322834645669</v>
      </c>
      <c r="AQ37">
        <f>(LEDStripLocations.csv!$K93-$BA$7)/25.4</f>
        <v>3.1496062992125986</v>
      </c>
      <c r="AS37">
        <f>SQRT((LEDStripLocations.csv!$I93-$AY$4)^2 + (LEDStripLocations.csv!$J93-$AZ$4)^2 + (LEDStripLocations.csv!$K93-$BA$4)^2)/25.4</f>
        <v>26.780018378238069</v>
      </c>
    </row>
    <row r="38" spans="1:45">
      <c r="A38" t="str">
        <f>LEDStripLocations.csv!A38</f>
        <v>heart</v>
      </c>
      <c r="B38" t="str">
        <f>LEDStripLocations.csv!B38</f>
        <v>left</v>
      </c>
      <c r="C38">
        <f>LEDStripLocations.csv!E38</f>
        <v>37</v>
      </c>
      <c r="D38">
        <f>LEDStripLocations.csv!R38+LEDStripLocations.csv!R94</f>
        <v>1480.9085813068577</v>
      </c>
      <c r="E38">
        <f>CEILING(LEDStripLocations.csv!R94/100*3,1)</f>
        <v>19</v>
      </c>
      <c r="F38">
        <f>CEILING(LEDStripLocations.csv!R38/100*3,1)</f>
        <v>26</v>
      </c>
      <c r="G38">
        <f t="shared" si="0"/>
        <v>45</v>
      </c>
      <c r="H38">
        <f t="shared" si="1"/>
        <v>45</v>
      </c>
      <c r="I38">
        <f t="shared" si="2"/>
        <v>315</v>
      </c>
      <c r="J38">
        <v>5</v>
      </c>
      <c r="K38">
        <f>F38</f>
        <v>26</v>
      </c>
      <c r="L38">
        <f>H38-F38</f>
        <v>19</v>
      </c>
      <c r="M38">
        <v>271</v>
      </c>
      <c r="N38">
        <v>296</v>
      </c>
      <c r="O38">
        <f>SQRT((LEDStripLocations.csv!I38-AY$6)^2 + (LEDStripLocations.csv!J38-AZ$6)^2 + (LEDStripLocations.csv!K38-BA$6)^2)/25.4</f>
        <v>8.9752554899803396</v>
      </c>
      <c r="P38">
        <f>(LEDStripLocations.csv!$I38-$AY$6)/25.4</f>
        <v>-8.3070866141732296</v>
      </c>
      <c r="Q38">
        <f>(LEDStripLocations.csv!$J38-$AZ$6)/25.4</f>
        <v>0.59055118110236227</v>
      </c>
      <c r="R38">
        <f>(LEDStripLocations.csv!$K38-$BA$6)/25.4</f>
        <v>3.3464566929133861</v>
      </c>
      <c r="T38">
        <f>SQRT((LEDStripLocations.csv!I38-$AY$8)^2 + (LEDStripLocations.csv!J38-$AZ$8)^2 + (LEDStripLocations.csv!K38-$BA$8)^2)/25.4</f>
        <v>10.084441062691731</v>
      </c>
      <c r="U38">
        <f>(LEDStripLocations.csv!$I38-$AY$8)/25.4</f>
        <v>-8.3070866141732296</v>
      </c>
      <c r="V38">
        <f>(LEDStripLocations.csv!$J38-$AZ$8)/25.4</f>
        <v>-0.31535433070866109</v>
      </c>
      <c r="W38">
        <f>(LEDStripLocations.csv!$K38-$BA$8)/25.4</f>
        <v>-5.7086614173228352</v>
      </c>
      <c r="Y38">
        <f>SQRT((LEDStripLocations.csv!$O38-$AY$3)^2 + (LEDStripLocations.csv!$P38-$AZ$3)^2 + (LEDStripLocations.csv!$Q38-$BA$3)^2)/25.4</f>
        <v>42.010382999260543</v>
      </c>
      <c r="Z38">
        <f>(LEDStripLocations.csv!$O38-$AY$3)/25.4</f>
        <v>-29.448818897637796</v>
      </c>
      <c r="AA38">
        <f>(LEDStripLocations.csv!$P38-$AZ$3)/25.4</f>
        <v>0</v>
      </c>
      <c r="AB38">
        <f>(LEDStripLocations.csv!$Q38-$BA$3)/25.4</f>
        <v>29.960629921259844</v>
      </c>
      <c r="AD38">
        <f>SQRT((LEDStripLocations.csv!$O38-$AY$5)^2 + (LEDStripLocations.csv!$P38-$AZ$5)^2 + (LEDStripLocations.csv!$Q38-$BA$5)^2)/25.4</f>
        <v>44.932765749582742</v>
      </c>
      <c r="AE38">
        <f>(LEDStripLocations.csv!$O38-$AY$5)/25.4</f>
        <v>-29.448818897637796</v>
      </c>
      <c r="AF38">
        <f>(LEDStripLocations.csv!$P38-$AZ$5)/25.4</f>
        <v>0</v>
      </c>
      <c r="AG38">
        <f>(LEDStripLocations.csv!$K94-$BA$5)/25.4</f>
        <v>-26.377952755905515</v>
      </c>
      <c r="AI38">
        <f>SQRT((LEDStripLocations.csv!$I94-$AY$2)^2 + (LEDStripLocations.csv!$J94-$AZ$2)^2 + (LEDStripLocations.csv!$K94-$BA$2)^2)/25.4</f>
        <v>29.118664904031775</v>
      </c>
      <c r="AJ38">
        <f>(LEDStripLocations.csv!$I94-$AY$2)/25.4</f>
        <v>-15.078740157480317</v>
      </c>
      <c r="AK38">
        <f>(LEDStripLocations.csv!$J94-$AZ$2)/25.4</f>
        <v>4.5669291338582676</v>
      </c>
      <c r="AL38">
        <f>(LEDStripLocations.csv!$K94-$BA$2)/25.4</f>
        <v>24.488188976377955</v>
      </c>
      <c r="AN38">
        <f>SQRT((LEDStripLocations.csv!$I94-$AY$7)^2 + (LEDStripLocations.csv!$J94-$AZ$7)^2 + (LEDStripLocations.csv!$K94-$BA$7)^2)/25.4</f>
        <v>3.218488887248399</v>
      </c>
      <c r="AO38">
        <f>(LEDStripLocations.csv!$I94-$AY$7)/25.4</f>
        <v>-2.0078740157480315</v>
      </c>
      <c r="AP38">
        <f>(LEDStripLocations.csv!$J94-$AZ$7)/25.4</f>
        <v>-0.74803149606299213</v>
      </c>
      <c r="AQ38">
        <f>(LEDStripLocations.csv!$K94-$BA$7)/25.4</f>
        <v>2.4015748031496065</v>
      </c>
      <c r="AS38">
        <f>SQRT((LEDStripLocations.csv!$I94-$AY$4)^2 + (LEDStripLocations.csv!$J94-$AZ$4)^2 + (LEDStripLocations.csv!$K94-$BA$4)^2)/25.4</f>
        <v>27.206376649121449</v>
      </c>
    </row>
    <row r="39" spans="1:45">
      <c r="A39" t="str">
        <f>LEDStripLocations.csv!A39</f>
        <v>heart</v>
      </c>
      <c r="B39" t="str">
        <f>LEDStripLocations.csv!B39</f>
        <v>left</v>
      </c>
      <c r="C39">
        <f>LEDStripLocations.csv!E39</f>
        <v>38</v>
      </c>
      <c r="D39">
        <f>LEDStripLocations.csv!R39+LEDStripLocations.csv!R95</f>
        <v>1417.6947190434803</v>
      </c>
      <c r="E39">
        <f>CEILING(LEDStripLocations.csv!R95/100*3,1)</f>
        <v>19</v>
      </c>
      <c r="F39">
        <f>CEILING(LEDStripLocations.csv!R39/100*3,1)</f>
        <v>24</v>
      </c>
      <c r="G39">
        <f t="shared" si="0"/>
        <v>43</v>
      </c>
      <c r="H39">
        <f t="shared" si="1"/>
        <v>45</v>
      </c>
      <c r="I39">
        <f>H39</f>
        <v>45</v>
      </c>
      <c r="J39">
        <v>6</v>
      </c>
      <c r="K39">
        <f>F39</f>
        <v>24</v>
      </c>
      <c r="L39">
        <f>H39-F39</f>
        <v>21</v>
      </c>
      <c r="M39">
        <v>3</v>
      </c>
      <c r="N39">
        <v>26</v>
      </c>
      <c r="O39">
        <f>SQRT((LEDStripLocations.csv!I39-AY$6)^2 + (LEDStripLocations.csv!J39-AZ$6)^2 + (LEDStripLocations.csv!K39-BA$6)^2)/25.4</f>
        <v>10.199282232133598</v>
      </c>
      <c r="P39">
        <f>(LEDStripLocations.csv!$I39-$AY$6)/25.4</f>
        <v>-9.9606299212598426</v>
      </c>
      <c r="Q39">
        <f>(LEDStripLocations.csv!$J39-$AZ$6)/25.4</f>
        <v>0.78740157480314965</v>
      </c>
      <c r="R39">
        <f>(LEDStripLocations.csv!$K39-$BA$6)/25.4</f>
        <v>2.0472440944881889</v>
      </c>
      <c r="T39">
        <f>SQRT((LEDStripLocations.csv!I39-$AY$8)^2 + (LEDStripLocations.csv!J39-$AZ$8)^2 + (LEDStripLocations.csv!K39-$BA$8)^2)/25.4</f>
        <v>12.179428961654141</v>
      </c>
      <c r="U39">
        <f>(LEDStripLocations.csv!$I39-$AY$8)/25.4</f>
        <v>-9.9606299212598426</v>
      </c>
      <c r="V39">
        <f>(LEDStripLocations.csv!$J39-$AZ$8)/25.4</f>
        <v>-0.11850393700787366</v>
      </c>
      <c r="W39">
        <f>(LEDStripLocations.csv!$K39-$BA$8)/25.4</f>
        <v>-7.0078740157480315</v>
      </c>
      <c r="Y39">
        <f>SQRT((LEDStripLocations.csv!$O39-$AY$3)^2 + (LEDStripLocations.csv!$P39-$AZ$3)^2 + (LEDStripLocations.csv!$Q39-$BA$3)^2)/25.4</f>
        <v>39.754501139376934</v>
      </c>
      <c r="Z39">
        <f>(LEDStripLocations.csv!$O39-$AY$3)/25.4</f>
        <v>-27.952755905511811</v>
      </c>
      <c r="AA39">
        <f>(LEDStripLocations.csv!$P39-$AZ$3)/25.4</f>
        <v>0</v>
      </c>
      <c r="AB39">
        <f>(LEDStripLocations.csv!$Q39-$BA$3)/25.4</f>
        <v>28.267716535433074</v>
      </c>
      <c r="AD39">
        <f>SQRT((LEDStripLocations.csv!$O39-$AY$5)^2 + (LEDStripLocations.csv!$P39-$AZ$5)^2 + (LEDStripLocations.csv!$Q39-$BA$5)^2)/25.4</f>
        <v>45.286287678454102</v>
      </c>
      <c r="AE39">
        <f>(LEDStripLocations.csv!$O39-$AY$5)/25.4</f>
        <v>-27.952755905511811</v>
      </c>
      <c r="AF39">
        <f>(LEDStripLocations.csv!$P39-$AZ$5)/25.4</f>
        <v>0</v>
      </c>
      <c r="AG39">
        <f>(LEDStripLocations.csv!$K95-$BA$5)/25.4</f>
        <v>-27.283464566929137</v>
      </c>
      <c r="AI39">
        <f>SQRT((LEDStripLocations.csv!$I95-$AY$2)^2 + (LEDStripLocations.csv!$J95-$AZ$2)^2 + (LEDStripLocations.csv!$K95-$BA$2)^2)/25.4</f>
        <v>27.832891501597508</v>
      </c>
      <c r="AJ39">
        <f>(LEDStripLocations.csv!$I95-$AY$2)/25.4</f>
        <v>-14.291338582677167</v>
      </c>
      <c r="AK39">
        <f>(LEDStripLocations.csv!$J95-$AZ$2)/25.4</f>
        <v>3.7795275590551185</v>
      </c>
      <c r="AL39">
        <f>(LEDStripLocations.csv!$K95-$BA$2)/25.4</f>
        <v>23.582677165354333</v>
      </c>
      <c r="AN39">
        <f>SQRT((LEDStripLocations.csv!$I95-$AY$7)^2 + (LEDStripLocations.csv!$J95-$AZ$7)^2 + (LEDStripLocations.csv!$K95-$BA$7)^2)/25.4</f>
        <v>2.4668425508378804</v>
      </c>
      <c r="AO39">
        <f>(LEDStripLocations.csv!$I95-$AY$7)/25.4</f>
        <v>-1.2204724409448819</v>
      </c>
      <c r="AP39">
        <f>(LEDStripLocations.csv!$J95-$AZ$7)/25.4</f>
        <v>-1.5354330708661419</v>
      </c>
      <c r="AQ39">
        <f>(LEDStripLocations.csv!$K95-$BA$7)/25.4</f>
        <v>1.4960629921259843</v>
      </c>
      <c r="AS39">
        <f>SQRT((LEDStripLocations.csv!$I95-$AY$4)^2 + (LEDStripLocations.csv!$J95-$AZ$4)^2 + (LEDStripLocations.csv!$K95-$BA$4)^2)/25.4</f>
        <v>27.397558308221601</v>
      </c>
    </row>
    <row r="40" spans="1:45">
      <c r="A40" t="str">
        <f>LEDStripLocations.csv!A40</f>
        <v>heart</v>
      </c>
      <c r="B40" t="str">
        <f>LEDStripLocations.csv!B40</f>
        <v>left</v>
      </c>
      <c r="C40">
        <f>LEDStripLocations.csv!E40</f>
        <v>39</v>
      </c>
      <c r="D40">
        <f>LEDStripLocations.csv!R40+LEDStripLocations.csv!R96</f>
        <v>1559.6599716021437</v>
      </c>
      <c r="E40">
        <f>CEILING(LEDStripLocations.csv!R96/100*3,1)</f>
        <v>19</v>
      </c>
      <c r="F40">
        <v>26</v>
      </c>
      <c r="G40">
        <f t="shared" si="0"/>
        <v>45</v>
      </c>
      <c r="H40">
        <f t="shared" si="1"/>
        <v>45</v>
      </c>
      <c r="I40">
        <f t="shared" si="2"/>
        <v>90</v>
      </c>
      <c r="J40">
        <v>6</v>
      </c>
      <c r="K40">
        <f>H40-E40</f>
        <v>26</v>
      </c>
      <c r="L40">
        <f>E40</f>
        <v>19</v>
      </c>
      <c r="M40">
        <v>63</v>
      </c>
      <c r="N40">
        <f>I39</f>
        <v>45</v>
      </c>
      <c r="O40">
        <f>SQRT((LEDStripLocations.csv!I40-AY$6)^2 + (LEDStripLocations.csv!J40-AZ$6)^2 + (LEDStripLocations.csv!K40-BA$6)^2)/25.4</f>
        <v>7.0579033450451316</v>
      </c>
      <c r="P40">
        <f>(LEDStripLocations.csv!$I40-$AY$6)/25.4</f>
        <v>-4.8818897637795278</v>
      </c>
      <c r="Q40">
        <f>(LEDStripLocations.csv!$J40-$AZ$6)/25.4</f>
        <v>0.43307086614173229</v>
      </c>
      <c r="R40">
        <f>(LEDStripLocations.csv!$K40-$BA$6)/25.4</f>
        <v>5.0787401574803148</v>
      </c>
      <c r="T40">
        <f>SQRT((LEDStripLocations.csv!I40-$AY$8)^2 + (LEDStripLocations.csv!J40-$AZ$8)^2 + (LEDStripLocations.csv!K40-$BA$8)^2)/25.4</f>
        <v>6.3141113302668161</v>
      </c>
      <c r="U40">
        <f>(LEDStripLocations.csv!$I40-$AY$8)/25.4</f>
        <v>-4.8818897637795278</v>
      </c>
      <c r="V40">
        <f>(LEDStripLocations.csv!$J40-$AZ$8)/25.4</f>
        <v>-0.47283464566929101</v>
      </c>
      <c r="W40">
        <f>(LEDStripLocations.csv!$K40-$BA$8)/25.4</f>
        <v>-3.9763779527559056</v>
      </c>
      <c r="Y40">
        <f>SQRT((LEDStripLocations.csv!$O40-$AY$3)^2 + (LEDStripLocations.csv!$P40-$AZ$3)^2 + (LEDStripLocations.csv!$Q40-$BA$3)^2)/25.4</f>
        <v>37.610543456668616</v>
      </c>
      <c r="Z40">
        <f>(LEDStripLocations.csv!$O40-$AY$3)/25.4</f>
        <v>-26.496062992125985</v>
      </c>
      <c r="AA40">
        <f>(LEDStripLocations.csv!$P40-$AZ$3)/25.4</f>
        <v>0</v>
      </c>
      <c r="AB40">
        <f>(LEDStripLocations.csv!$Q40-$BA$3)/25.4</f>
        <v>26.692913385826774</v>
      </c>
      <c r="AD40">
        <f>SQRT((LEDStripLocations.csv!$O40-$AY$5)^2 + (LEDStripLocations.csv!$P40-$AZ$5)^2 + (LEDStripLocations.csv!$Q40-$BA$5)^2)/25.4</f>
        <v>45.675298274513167</v>
      </c>
      <c r="AE40">
        <f>(LEDStripLocations.csv!$O40-$AY$5)/25.4</f>
        <v>-26.496062992125985</v>
      </c>
      <c r="AF40">
        <f>(LEDStripLocations.csv!$P40-$AZ$5)/25.4</f>
        <v>0</v>
      </c>
      <c r="AG40">
        <f>(LEDStripLocations.csv!$K96-$BA$5)/25.4</f>
        <v>-27.952755905511811</v>
      </c>
      <c r="AI40">
        <f>SQRT((LEDStripLocations.csv!$I96-$AY$2)^2 + (LEDStripLocations.csv!$J96-$AZ$2)^2 + (LEDStripLocations.csv!$K96-$BA$2)^2)/25.4</f>
        <v>27.112409892253037</v>
      </c>
      <c r="AJ40">
        <f>(LEDStripLocations.csv!$I96-$AY$2)/25.4</f>
        <v>-13.818897637795276</v>
      </c>
      <c r="AK40">
        <f>(LEDStripLocations.csv!$J96-$AZ$2)/25.4</f>
        <v>4.3700787401574805</v>
      </c>
      <c r="AL40">
        <f>(LEDStripLocations.csv!$K96-$BA$2)/25.4</f>
        <v>22.913385826771655</v>
      </c>
      <c r="AN40">
        <f>SQRT((LEDStripLocations.csv!$I96-$AY$7)^2 + (LEDStripLocations.csv!$J96-$AZ$7)^2 + (LEDStripLocations.csv!$K96-$BA$7)^2)/25.4</f>
        <v>1.4614733223047705</v>
      </c>
      <c r="AO40">
        <f>(LEDStripLocations.csv!$I96-$AY$7)/25.4</f>
        <v>-0.74803149606299213</v>
      </c>
      <c r="AP40">
        <f>(LEDStripLocations.csv!$J96-$AZ$7)/25.4</f>
        <v>-0.94488188976377963</v>
      </c>
      <c r="AQ40">
        <f>(LEDStripLocations.csv!$K96-$BA$7)/25.4</f>
        <v>0.82677165354330717</v>
      </c>
      <c r="AS40">
        <f>SQRT((LEDStripLocations.csv!$I96-$AY$4)^2 + (LEDStripLocations.csv!$J96-$AZ$4)^2 + (LEDStripLocations.csv!$K96-$BA$4)^2)/25.4</f>
        <v>27.818965613223217</v>
      </c>
    </row>
    <row r="41" spans="1:45">
      <c r="A41" t="str">
        <f>LEDStripLocations.csv!A41</f>
        <v>heart</v>
      </c>
      <c r="B41" t="str">
        <f>LEDStripLocations.csv!B41</f>
        <v>left</v>
      </c>
      <c r="C41">
        <f>LEDStripLocations.csv!E41</f>
        <v>40</v>
      </c>
      <c r="D41">
        <f>LEDStripLocations.csv!R41+LEDStripLocations.csv!R97</f>
        <v>1486.3417446146605</v>
      </c>
      <c r="E41">
        <f>CEILING(LEDStripLocations.csv!R97/100*3,1)</f>
        <v>19</v>
      </c>
      <c r="F41">
        <f>CEILING(LEDStripLocations.csv!R41/100*3,1)</f>
        <v>26</v>
      </c>
      <c r="G41">
        <f t="shared" si="0"/>
        <v>45</v>
      </c>
      <c r="H41">
        <f t="shared" si="1"/>
        <v>45</v>
      </c>
      <c r="I41">
        <f t="shared" si="2"/>
        <v>135</v>
      </c>
      <c r="J41">
        <v>6</v>
      </c>
      <c r="K41">
        <f>F41</f>
        <v>26</v>
      </c>
      <c r="L41">
        <f>H41-F41</f>
        <v>19</v>
      </c>
      <c r="M41">
        <v>91</v>
      </c>
      <c r="N41">
        <v>116</v>
      </c>
      <c r="O41">
        <f>SQRT((LEDStripLocations.csv!I41-AY$6)^2 + (LEDStripLocations.csv!J41-AZ$6)^2 + (LEDStripLocations.csv!K41-BA$6)^2)/25.4</f>
        <v>7.6320093353672593</v>
      </c>
      <c r="P41">
        <f>(LEDStripLocations.csv!$I41-$AY$6)/25.4</f>
        <v>-7.2047244094488194</v>
      </c>
      <c r="Q41">
        <f>(LEDStripLocations.csv!$J41-$AZ$6)/25.4</f>
        <v>0.43307086614173229</v>
      </c>
      <c r="R41">
        <f>(LEDStripLocations.csv!$K41-$BA$6)/25.4</f>
        <v>2.4803149606299213</v>
      </c>
      <c r="T41">
        <f>SQRT((LEDStripLocations.csv!I41-$AY$8)^2 + (LEDStripLocations.csv!J41-$AZ$8)^2 + (LEDStripLocations.csv!K41-$BA$8)^2)/25.4</f>
        <v>9.7652272310646087</v>
      </c>
      <c r="U41">
        <f>(LEDStripLocations.csv!$I41-$AY$8)/25.4</f>
        <v>-7.2047244094488194</v>
      </c>
      <c r="V41">
        <f>(LEDStripLocations.csv!$J41-$AZ$8)/25.4</f>
        <v>-0.47283464566929101</v>
      </c>
      <c r="W41">
        <f>(LEDStripLocations.csv!$K41-$BA$8)/25.4</f>
        <v>-6.5748031496063</v>
      </c>
      <c r="Y41">
        <f>SQRT((LEDStripLocations.csv!$O41-$AY$3)^2 + (LEDStripLocations.csv!$P41-$AZ$3)^2 + (LEDStripLocations.csv!$Q41-$BA$3)^2)/25.4</f>
        <v>36.218439689621462</v>
      </c>
      <c r="Z41">
        <f>(LEDStripLocations.csv!$O41-$AY$3)/25.4</f>
        <v>-25.551181102362207</v>
      </c>
      <c r="AA41">
        <f>(LEDStripLocations.csv!$P41-$AZ$3)/25.4</f>
        <v>0</v>
      </c>
      <c r="AB41">
        <f>(LEDStripLocations.csv!$Q41-$BA$3)/25.4</f>
        <v>25.669291338582678</v>
      </c>
      <c r="AD41">
        <f>SQRT((LEDStripLocations.csv!$O41-$AY$5)^2 + (LEDStripLocations.csv!$P41-$AZ$5)^2 + (LEDStripLocations.csv!$Q41-$BA$5)^2)/25.4</f>
        <v>45.981184505606826</v>
      </c>
      <c r="AE41">
        <f>(LEDStripLocations.csv!$O41-$AY$5)/25.4</f>
        <v>-25.551181102362207</v>
      </c>
      <c r="AF41">
        <f>(LEDStripLocations.csv!$P41-$AZ$5)/25.4</f>
        <v>0</v>
      </c>
      <c r="AG41">
        <f>(LEDStripLocations.csv!$K97-$BA$5)/25.4</f>
        <v>-28.779527559055119</v>
      </c>
      <c r="AI41">
        <f>SQRT((LEDStripLocations.csv!$I97-$AY$2)^2 + (LEDStripLocations.csv!$J97-$AZ$2)^2 + (LEDStripLocations.csv!$K97-$BA$2)^2)/25.4</f>
        <v>26.209060910871028</v>
      </c>
      <c r="AJ41">
        <f>(LEDStripLocations.csv!$I97-$AY$2)/25.4</f>
        <v>-13.070866141732283</v>
      </c>
      <c r="AK41">
        <f>(LEDStripLocations.csv!$J97-$AZ$2)/25.4</f>
        <v>5.3149606299212602</v>
      </c>
      <c r="AL41">
        <f>(LEDStripLocations.csv!$K97-$BA$2)/25.4</f>
        <v>22.086614173228348</v>
      </c>
      <c r="AN41">
        <f>SQRT((LEDStripLocations.csv!$I97-$AY$7)^2 + (LEDStripLocations.csv!$J97-$AZ$7)^2 + (LEDStripLocations.csv!$K97-$BA$7)^2)/25.4</f>
        <v>0</v>
      </c>
      <c r="AO41">
        <f>(LEDStripLocations.csv!$I97-$AY$7)/25.4</f>
        <v>0</v>
      </c>
      <c r="AP41">
        <f>(LEDStripLocations.csv!$J97-$AZ$7)/25.4</f>
        <v>0</v>
      </c>
      <c r="AQ41">
        <f>(LEDStripLocations.csv!$K97-$BA$7)/25.4</f>
        <v>0</v>
      </c>
      <c r="AS41">
        <f>SQRT((LEDStripLocations.csv!$I97-$AY$4)^2 + (LEDStripLocations.csv!$J97-$AZ$4)^2 + (LEDStripLocations.csv!$K97-$BA$4)^2)/25.4</f>
        <v>28.347112853298029</v>
      </c>
    </row>
    <row r="42" spans="1:45">
      <c r="A42" t="str">
        <f>LEDStripLocations.csv!A42</f>
        <v>heart</v>
      </c>
      <c r="B42" t="str">
        <f>LEDStripLocations.csv!B42</f>
        <v>left</v>
      </c>
      <c r="C42">
        <f>LEDStripLocations.csv!E42</f>
        <v>41</v>
      </c>
      <c r="D42">
        <f>LEDStripLocations.csv!R42+LEDStripLocations.csv!R98</f>
        <v>1355.6514773842066</v>
      </c>
      <c r="E42">
        <f>CEILING(LEDStripLocations.csv!R98/100*3,1)</f>
        <v>19</v>
      </c>
      <c r="F42">
        <f>CEILING(LEDStripLocations.csv!R42/100*3,1)</f>
        <v>22</v>
      </c>
      <c r="G42">
        <f t="shared" si="0"/>
        <v>41</v>
      </c>
      <c r="H42">
        <f t="shared" si="1"/>
        <v>45</v>
      </c>
      <c r="I42">
        <f t="shared" si="2"/>
        <v>180</v>
      </c>
      <c r="J42">
        <v>6</v>
      </c>
      <c r="K42">
        <f>H42-E42</f>
        <v>26</v>
      </c>
      <c r="L42">
        <f>E42</f>
        <v>19</v>
      </c>
      <c r="M42">
        <v>153</v>
      </c>
      <c r="N42">
        <f>I41</f>
        <v>135</v>
      </c>
      <c r="O42">
        <f>SQRT((LEDStripLocations.csv!I42-AY$6)^2 + (LEDStripLocations.csv!J42-AZ$6)^2 + (LEDStripLocations.csv!K42-BA$6)^2)/25.4</f>
        <v>10.739158750063309</v>
      </c>
      <c r="P42">
        <f>(LEDStripLocations.csv!$I42-$AY$6)/25.4</f>
        <v>-10.590551181102363</v>
      </c>
      <c r="Q42">
        <f>(LEDStripLocations.csv!$J42-$AZ$6)/25.4</f>
        <v>1.0236220472440944</v>
      </c>
      <c r="R42">
        <f>(LEDStripLocations.csv!$K42-$BA$6)/25.4</f>
        <v>-1.4566929133858268</v>
      </c>
      <c r="T42">
        <f>SQRT((LEDStripLocations.csv!I42-$AY$8)^2 + (LEDStripLocations.csv!J42-$AZ$8)^2 + (LEDStripLocations.csv!K42-$BA$8)^2)/25.4</f>
        <v>14.922191611777576</v>
      </c>
      <c r="U42">
        <f>(LEDStripLocations.csv!$I42-$AY$8)/25.4</f>
        <v>-10.590551181102363</v>
      </c>
      <c r="V42">
        <f>(LEDStripLocations.csv!$J42-$AZ$8)/25.4</f>
        <v>0.11771653543307123</v>
      </c>
      <c r="W42">
        <f>(LEDStripLocations.csv!$K42-$BA$8)/25.4</f>
        <v>-10.511811023622048</v>
      </c>
      <c r="Y42">
        <f>SQRT((LEDStripLocations.csv!$O42-$AY$3)^2 + (LEDStripLocations.csv!$P42-$AZ$3)^2 + (LEDStripLocations.csv!$Q42-$BA$3)^2)/25.4</f>
        <v>33.712950377059052</v>
      </c>
      <c r="Z42">
        <f>(LEDStripLocations.csv!$O42-$AY$3)/25.4</f>
        <v>-23.779527559055119</v>
      </c>
      <c r="AA42">
        <f>(LEDStripLocations.csv!$P42-$AZ$3)/25.4</f>
        <v>0</v>
      </c>
      <c r="AB42">
        <f>(LEDStripLocations.csv!$Q42-$BA$3)/25.4</f>
        <v>23.897637795275593</v>
      </c>
      <c r="AD42">
        <f>SQRT((LEDStripLocations.csv!$O42-$AY$5)^2 + (LEDStripLocations.csv!$P42-$AZ$5)^2 + (LEDStripLocations.csv!$Q42-$BA$5)^2)/25.4</f>
        <v>46.534567054307729</v>
      </c>
      <c r="AE42">
        <f>(LEDStripLocations.csv!$O42-$AY$5)/25.4</f>
        <v>-23.779527559055119</v>
      </c>
      <c r="AF42">
        <f>(LEDStripLocations.csv!$P42-$AZ$5)/25.4</f>
        <v>0</v>
      </c>
      <c r="AG42">
        <f>(LEDStripLocations.csv!$K98-$BA$5)/25.4</f>
        <v>-29.685039370078741</v>
      </c>
      <c r="AI42">
        <f>SQRT((LEDStripLocations.csv!$I98-$AY$2)^2 + (LEDStripLocations.csv!$J98-$AZ$2)^2 + (LEDStripLocations.csv!$K98-$BA$2)^2)/25.4</f>
        <v>25.277614165809954</v>
      </c>
      <c r="AJ42">
        <f>(LEDStripLocations.csv!$I98-$AY$2)/25.4</f>
        <v>-12.559055118110237</v>
      </c>
      <c r="AK42">
        <f>(LEDStripLocations.csv!$J98-$AZ$2)/25.4</f>
        <v>5.7086614173228352</v>
      </c>
      <c r="AL42">
        <f>(LEDStripLocations.csv!$K98-$BA$2)/25.4</f>
        <v>21.181102362204726</v>
      </c>
      <c r="AN42">
        <f>SQRT((LEDStripLocations.csv!$I98-$AY$7)^2 + (LEDStripLocations.csv!$J98-$AZ$7)^2 + (LEDStripLocations.csv!$K98-$BA$7)^2)/25.4</f>
        <v>1.1121611725846878</v>
      </c>
      <c r="AO42">
        <f>(LEDStripLocations.csv!$I98-$AY$7)/25.4</f>
        <v>0.51181102362204722</v>
      </c>
      <c r="AP42">
        <f>(LEDStripLocations.csv!$J98-$AZ$7)/25.4</f>
        <v>0.39370078740157483</v>
      </c>
      <c r="AQ42">
        <f>(LEDStripLocations.csv!$K98-$BA$7)/25.4</f>
        <v>-0.9055118110236221</v>
      </c>
      <c r="AS42">
        <f>SQRT((LEDStripLocations.csv!$I98-$AY$4)^2 + (LEDStripLocations.csv!$J98-$AZ$4)^2 + (LEDStripLocations.csv!$K98-$BA$4)^2)/25.4</f>
        <v>28.987769499938437</v>
      </c>
    </row>
    <row r="43" spans="1:45">
      <c r="A43" t="str">
        <f>LEDStripLocations.csv!A43</f>
        <v>heart</v>
      </c>
      <c r="B43" t="str">
        <f>LEDStripLocations.csv!B43</f>
        <v>left</v>
      </c>
      <c r="C43">
        <f>LEDStripLocations.csv!E43</f>
        <v>42</v>
      </c>
      <c r="D43">
        <f>LEDStripLocations.csv!R43+LEDStripLocations.csv!R99</f>
        <v>1267.1749688827554</v>
      </c>
      <c r="E43">
        <v>17</v>
      </c>
      <c r="F43">
        <f>CEILING(LEDStripLocations.csv!R43/100*3,1)</f>
        <v>21</v>
      </c>
      <c r="G43">
        <f t="shared" si="0"/>
        <v>38</v>
      </c>
      <c r="H43">
        <f t="shared" si="1"/>
        <v>38</v>
      </c>
      <c r="I43">
        <f t="shared" si="2"/>
        <v>218</v>
      </c>
      <c r="J43">
        <v>6</v>
      </c>
      <c r="K43">
        <f>F43</f>
        <v>21</v>
      </c>
      <c r="L43">
        <f>H43-F43</f>
        <v>17</v>
      </c>
      <c r="M43">
        <v>180</v>
      </c>
      <c r="N43">
        <v>200</v>
      </c>
      <c r="O43">
        <f>SQRT((LEDStripLocations.csv!I43-AY$6)^2 + (LEDStripLocations.csv!J43-AZ$6)^2 + (LEDStripLocations.csv!K43-BA$6)^2)/25.4</f>
        <v>12.197165553590517</v>
      </c>
      <c r="P43">
        <f>(LEDStripLocations.csv!$I43-$AY$6)/25.4</f>
        <v>-11.535433070866143</v>
      </c>
      <c r="Q43">
        <f>(LEDStripLocations.csv!$J43-$AZ$6)/25.4</f>
        <v>1.4173228346456694</v>
      </c>
      <c r="R43">
        <f>(LEDStripLocations.csv!$K43-$BA$6)/25.4</f>
        <v>-3.7007874015748032</v>
      </c>
      <c r="T43">
        <f>SQRT((LEDStripLocations.csv!I43-$AY$8)^2 + (LEDStripLocations.csv!J43-$AZ$8)^2 + (LEDStripLocations.csv!K43-$BA$8)^2)/25.4</f>
        <v>17.205838812356067</v>
      </c>
      <c r="U43">
        <f>(LEDStripLocations.csv!$I43-$AY$8)/25.4</f>
        <v>-11.535433070866143</v>
      </c>
      <c r="V43">
        <f>(LEDStripLocations.csv!$J43-$AZ$8)/25.4</f>
        <v>0.51141732283464603</v>
      </c>
      <c r="W43">
        <f>(LEDStripLocations.csv!$K43-$BA$8)/25.4</f>
        <v>-12.755905511811024</v>
      </c>
      <c r="Y43">
        <f>SQRT((LEDStripLocations.csv!$O43-$AY$3)^2 + (LEDStripLocations.csv!$P43-$AZ$3)^2 + (LEDStripLocations.csv!$Q43-$BA$3)^2)/25.4</f>
        <v>31.34674249800975</v>
      </c>
      <c r="Z43">
        <f>(LEDStripLocations.csv!$O43-$AY$3)/25.4</f>
        <v>-22.086614173228348</v>
      </c>
      <c r="AA43">
        <f>(LEDStripLocations.csv!$P43-$AZ$3)/25.4</f>
        <v>0</v>
      </c>
      <c r="AB43">
        <f>(LEDStripLocations.csv!$Q43-$BA$3)/25.4</f>
        <v>22.244094488188978</v>
      </c>
      <c r="AD43">
        <f>SQRT((LEDStripLocations.csv!$O43-$AY$5)^2 + (LEDStripLocations.csv!$P43-$AZ$5)^2 + (LEDStripLocations.csv!$Q43-$BA$5)^2)/25.4</f>
        <v>47.146963801207718</v>
      </c>
      <c r="AE43">
        <f>(LEDStripLocations.csv!$O43-$AY$5)/25.4</f>
        <v>-22.086614173228348</v>
      </c>
      <c r="AF43">
        <f>(LEDStripLocations.csv!$P43-$AZ$5)/25.4</f>
        <v>0</v>
      </c>
      <c r="AG43">
        <f>(LEDStripLocations.csv!$K99-$BA$5)/25.4</f>
        <v>-31.062992125984255</v>
      </c>
      <c r="AI43">
        <f>SQRT((LEDStripLocations.csv!$I99-$AY$2)^2 + (LEDStripLocations.csv!$J99-$AZ$2)^2 + (LEDStripLocations.csv!$K99-$BA$2)^2)/25.4</f>
        <v>23.546664496077099</v>
      </c>
      <c r="AJ43">
        <f>(LEDStripLocations.csv!$I99-$AY$2)/25.4</f>
        <v>-12.165354330708663</v>
      </c>
      <c r="AK43">
        <f>(LEDStripLocations.csv!$J99-$AZ$2)/25.4</f>
        <v>3.7795275590551185</v>
      </c>
      <c r="AL43">
        <f>(LEDStripLocations.csv!$K99-$BA$2)/25.4</f>
        <v>19.803149606299215</v>
      </c>
      <c r="AN43">
        <f>SQRT((LEDStripLocations.csv!$I99-$AY$7)^2 + (LEDStripLocations.csv!$J99-$AZ$7)^2 + (LEDStripLocations.csv!$K99-$BA$7)^2)/25.4</f>
        <v>2.8968460061649064</v>
      </c>
      <c r="AO43">
        <f>(LEDStripLocations.csv!$I99-$AY$7)/25.4</f>
        <v>0.9055118110236221</v>
      </c>
      <c r="AP43">
        <f>(LEDStripLocations.csv!$J99-$AZ$7)/25.4</f>
        <v>-1.5354330708661419</v>
      </c>
      <c r="AQ43">
        <f>(LEDStripLocations.csv!$K99-$BA$7)/25.4</f>
        <v>-2.2834645669291338</v>
      </c>
      <c r="AS43">
        <f>SQRT((LEDStripLocations.csv!$I99-$AY$4)^2 + (LEDStripLocations.csv!$J99-$AZ$4)^2 + (LEDStripLocations.csv!$K99-$BA$4)^2)/25.4</f>
        <v>29.706283256687126</v>
      </c>
    </row>
    <row r="44" spans="1:45">
      <c r="A44" t="str">
        <f>LEDStripLocations.csv!A44</f>
        <v>heart</v>
      </c>
      <c r="B44" t="str">
        <f>LEDStripLocations.csv!B44</f>
        <v>left</v>
      </c>
      <c r="C44">
        <f>LEDStripLocations.csv!E44</f>
        <v>43</v>
      </c>
      <c r="D44">
        <f>LEDStripLocations.csv!R44+LEDStripLocations.csv!R100</f>
        <v>1523.8051325040708</v>
      </c>
      <c r="E44">
        <f>CEILING(LEDStripLocations.csv!R100/100*3,1)</f>
        <v>18</v>
      </c>
      <c r="F44">
        <v>27</v>
      </c>
      <c r="G44">
        <f t="shared" si="0"/>
        <v>45</v>
      </c>
      <c r="H44">
        <f t="shared" si="1"/>
        <v>45</v>
      </c>
      <c r="I44">
        <f t="shared" si="2"/>
        <v>263</v>
      </c>
      <c r="J44">
        <v>6</v>
      </c>
      <c r="K44">
        <f>H44-E44</f>
        <v>27</v>
      </c>
      <c r="L44">
        <f>E44</f>
        <v>18</v>
      </c>
      <c r="M44">
        <v>235</v>
      </c>
      <c r="N44">
        <f>I43</f>
        <v>218</v>
      </c>
      <c r="O44">
        <f>SQRT((LEDStripLocations.csv!I44-AY$6)^2 + (LEDStripLocations.csv!J44-AZ$6)^2 + (LEDStripLocations.csv!K44-BA$6)^2)/25.4</f>
        <v>6.4665279425644853</v>
      </c>
      <c r="P44">
        <f>(LEDStripLocations.csv!$I44-$AY$6)/25.4</f>
        <v>-4.5275590551181102</v>
      </c>
      <c r="Q44">
        <f>(LEDStripLocations.csv!$J44-$AZ$6)/25.4</f>
        <v>0.31496062992125984</v>
      </c>
      <c r="R44">
        <f>(LEDStripLocations.csv!$K44-$BA$6)/25.4</f>
        <v>4.6062992125984259</v>
      </c>
      <c r="T44">
        <f>SQRT((LEDStripLocations.csv!I44-$AY$8)^2 + (LEDStripLocations.csv!J44-$AZ$8)^2 + (LEDStripLocations.csv!K44-$BA$8)^2)/25.4</f>
        <v>6.374950700593133</v>
      </c>
      <c r="U44">
        <f>(LEDStripLocations.csv!$I44-$AY$8)/25.4</f>
        <v>-4.5275590551181102</v>
      </c>
      <c r="V44">
        <f>(LEDStripLocations.csv!$J44-$AZ$8)/25.4</f>
        <v>-0.59094488188976346</v>
      </c>
      <c r="W44">
        <f>(LEDStripLocations.csv!$K44-$BA$8)/25.4</f>
        <v>-4.4488188976377954</v>
      </c>
      <c r="Y44">
        <f>SQRT((LEDStripLocations.csv!$O44-$AY$3)^2 + (LEDStripLocations.csv!$P44-$AZ$3)^2 + (LEDStripLocations.csv!$Q44-$BA$3)^2)/25.4</f>
        <v>29.259279933226729</v>
      </c>
      <c r="Z44">
        <f>(LEDStripLocations.csv!$O44-$AY$3)/25.4</f>
        <v>-20.551181102362207</v>
      </c>
      <c r="AA44">
        <f>(LEDStripLocations.csv!$P44-$AZ$3)/25.4</f>
        <v>0</v>
      </c>
      <c r="AB44">
        <f>(LEDStripLocations.csv!$Q44-$BA$3)/25.4</f>
        <v>20.826771653543307</v>
      </c>
      <c r="AD44">
        <f>SQRT((LEDStripLocations.csv!$O44-$AY$5)^2 + (LEDStripLocations.csv!$P44-$AZ$5)^2 + (LEDStripLocations.csv!$Q44-$BA$5)^2)/25.4</f>
        <v>47.722641952233843</v>
      </c>
      <c r="AE44">
        <f>(LEDStripLocations.csv!$O44-$AY$5)/25.4</f>
        <v>-20.551181102362207</v>
      </c>
      <c r="AF44">
        <f>(LEDStripLocations.csv!$P44-$AZ$5)/25.4</f>
        <v>0</v>
      </c>
      <c r="AG44">
        <f>(LEDStripLocations.csv!$K100-$BA$5)/25.4</f>
        <v>-32.440944881889763</v>
      </c>
      <c r="AI44">
        <f>SQRT((LEDStripLocations.csv!$I100-$AY$2)^2 + (LEDStripLocations.csv!$J100-$AZ$2)^2 + (LEDStripLocations.csv!$K100-$BA$2)^2)/25.4</f>
        <v>22.272088857848164</v>
      </c>
      <c r="AJ44">
        <f>(LEDStripLocations.csv!$I100-$AY$2)/25.4</f>
        <v>-11.889763779527559</v>
      </c>
      <c r="AK44">
        <f>(LEDStripLocations.csv!$J100-$AZ$2)/25.4</f>
        <v>3.8976377952755907</v>
      </c>
      <c r="AL44">
        <f>(LEDStripLocations.csv!$K100-$BA$2)/25.4</f>
        <v>18.425196850393704</v>
      </c>
      <c r="AN44">
        <f>SQRT((LEDStripLocations.csv!$I100-$AY$7)^2 + (LEDStripLocations.csv!$J100-$AZ$7)^2 + (LEDStripLocations.csv!$K100-$BA$7)^2)/25.4</f>
        <v>4.0999736120574291</v>
      </c>
      <c r="AO44">
        <f>(LEDStripLocations.csv!$I100-$AY$7)/25.4</f>
        <v>1.1811023622047245</v>
      </c>
      <c r="AP44">
        <f>(LEDStripLocations.csv!$J100-$AZ$7)/25.4</f>
        <v>-1.4173228346456694</v>
      </c>
      <c r="AQ44">
        <f>(LEDStripLocations.csv!$K100-$BA$7)/25.4</f>
        <v>-3.6614173228346458</v>
      </c>
      <c r="AS44">
        <f>SQRT((LEDStripLocations.csv!$I100-$AY$4)^2 + (LEDStripLocations.csv!$J100-$AZ$4)^2 + (LEDStripLocations.csv!$K100-$BA$4)^2)/25.4</f>
        <v>30.862952792040332</v>
      </c>
    </row>
    <row r="45" spans="1:45">
      <c r="A45" t="str">
        <f>LEDStripLocations.csv!A45</f>
        <v>heart</v>
      </c>
      <c r="B45" t="str">
        <f>LEDStripLocations.csv!B45</f>
        <v>left</v>
      </c>
      <c r="C45">
        <f>LEDStripLocations.csv!E45</f>
        <v>44</v>
      </c>
      <c r="D45">
        <f>LEDStripLocations.csv!R45+LEDStripLocations.csv!R101</f>
        <v>1432.2425907596439</v>
      </c>
      <c r="E45">
        <f>CEILING(LEDStripLocations.csv!R101/100*3,1)</f>
        <v>17</v>
      </c>
      <c r="F45">
        <f>CEILING(LEDStripLocations.csv!R45/100*3,1)</f>
        <v>27</v>
      </c>
      <c r="G45">
        <f t="shared" si="0"/>
        <v>44</v>
      </c>
      <c r="H45">
        <f t="shared" si="1"/>
        <v>45</v>
      </c>
      <c r="I45">
        <f t="shared" si="2"/>
        <v>308</v>
      </c>
      <c r="J45">
        <v>6</v>
      </c>
      <c r="K45">
        <f>F45</f>
        <v>27</v>
      </c>
      <c r="L45">
        <f>H45-F45</f>
        <v>18</v>
      </c>
      <c r="M45">
        <v>265</v>
      </c>
      <c r="N45">
        <v>291</v>
      </c>
      <c r="O45">
        <f>SQRT((LEDStripLocations.csv!I45-AY$6)^2 + (LEDStripLocations.csv!J45-AZ$6)^2 + (LEDStripLocations.csv!K45-BA$6)^2)/25.4</f>
        <v>5.9931812784566825</v>
      </c>
      <c r="P45">
        <f>(LEDStripLocations.csv!$I45-$AY$6)/25.4</f>
        <v>-5.6692913385826778</v>
      </c>
      <c r="Q45">
        <f>(LEDStripLocations.csv!$J45-$AZ$6)/25.4</f>
        <v>0.23622047244094491</v>
      </c>
      <c r="R45">
        <f>(LEDStripLocations.csv!$K45-$BA$6)/25.4</f>
        <v>1.9291338582677167</v>
      </c>
      <c r="T45">
        <f>SQRT((LEDStripLocations.csv!I45-$AY$8)^2 + (LEDStripLocations.csv!J45-$AZ$8)^2 + (LEDStripLocations.csv!K45-$BA$8)^2)/25.4</f>
        <v>9.1306622921334579</v>
      </c>
      <c r="U45">
        <f>(LEDStripLocations.csv!$I45-$AY$8)/25.4</f>
        <v>-5.6692913385826778</v>
      </c>
      <c r="V45">
        <f>(LEDStripLocations.csv!$J45-$AZ$8)/25.4</f>
        <v>-0.66968503937007839</v>
      </c>
      <c r="W45">
        <f>(LEDStripLocations.csv!$K45-$BA$8)/25.4</f>
        <v>-7.1259842519685046</v>
      </c>
      <c r="Y45">
        <f>SQRT((LEDStripLocations.csv!$O45-$AY$3)^2 + (LEDStripLocations.csv!$P45-$AZ$3)^2 + (LEDStripLocations.csv!$Q45-$BA$3)^2)/25.4</f>
        <v>27.700788520678781</v>
      </c>
      <c r="Z45">
        <f>(LEDStripLocations.csv!$O45-$AY$3)/25.4</f>
        <v>-19.409448818897641</v>
      </c>
      <c r="AA45">
        <f>(LEDStripLocations.csv!$P45-$AZ$3)/25.4</f>
        <v>0</v>
      </c>
      <c r="AB45">
        <f>(LEDStripLocations.csv!$Q45-$BA$3)/25.4</f>
        <v>19.763779527559056</v>
      </c>
      <c r="AD45">
        <f>SQRT((LEDStripLocations.csv!$O45-$AY$5)^2 + (LEDStripLocations.csv!$P45-$AZ$5)^2 + (LEDStripLocations.csv!$Q45-$BA$5)^2)/25.4</f>
        <v>48.21331920795641</v>
      </c>
      <c r="AE45">
        <f>(LEDStripLocations.csv!$O45-$AY$5)/25.4</f>
        <v>-19.409448818897641</v>
      </c>
      <c r="AF45">
        <f>(LEDStripLocations.csv!$P45-$AZ$5)/25.4</f>
        <v>0</v>
      </c>
      <c r="AG45">
        <f>(LEDStripLocations.csv!$K101-$BA$5)/25.4</f>
        <v>-34.409448818897637</v>
      </c>
      <c r="AI45">
        <f>SQRT((LEDStripLocations.csv!$I101-$AY$2)^2 + (LEDStripLocations.csv!$J101-$AZ$2)^2 + (LEDStripLocations.csv!$K101-$BA$2)^2)/25.4</f>
        <v>20.667378989148784</v>
      </c>
      <c r="AJ45">
        <f>(LEDStripLocations.csv!$I101-$AY$2)/25.4</f>
        <v>-11.771653543307087</v>
      </c>
      <c r="AK45">
        <f>(LEDStripLocations.csv!$J101-$AZ$2)/25.4</f>
        <v>4.2125984251968509</v>
      </c>
      <c r="AL45">
        <f>(LEDStripLocations.csv!$K101-$BA$2)/25.4</f>
        <v>16.456692913385826</v>
      </c>
      <c r="AN45">
        <f>SQRT((LEDStripLocations.csv!$I101-$AY$7)^2 + (LEDStripLocations.csv!$J101-$AZ$7)^2 + (LEDStripLocations.csv!$K101-$BA$7)^2)/25.4</f>
        <v>5.8821058472572902</v>
      </c>
      <c r="AO45">
        <f>(LEDStripLocations.csv!$I101-$AY$7)/25.4</f>
        <v>1.299212598425197</v>
      </c>
      <c r="AP45">
        <f>(LEDStripLocations.csv!$J101-$AZ$7)/25.4</f>
        <v>-1.1023622047244095</v>
      </c>
      <c r="AQ45">
        <f>(LEDStripLocations.csv!$K101-$BA$7)/25.4</f>
        <v>-5.6299212598425203</v>
      </c>
      <c r="AS45">
        <f>SQRT((LEDStripLocations.csv!$I101-$AY$4)^2 + (LEDStripLocations.csv!$J101-$AZ$4)^2 + (LEDStripLocations.csv!$K101-$BA$4)^2)/25.4</f>
        <v>32.66886337951275</v>
      </c>
    </row>
    <row r="46" spans="1:45">
      <c r="A46" t="str">
        <f>LEDStripLocations.csv!A46</f>
        <v>heart</v>
      </c>
      <c r="B46" t="str">
        <f>LEDStripLocations.csv!B46</f>
        <v>left</v>
      </c>
      <c r="C46">
        <f>LEDStripLocations.csv!E46</f>
        <v>45</v>
      </c>
      <c r="D46">
        <f>LEDStripLocations.csv!R46+LEDStripLocations.csv!R102</f>
        <v>1230.9474902774455</v>
      </c>
      <c r="E46">
        <f>CEILING(LEDStripLocations.csv!R102/100*3,1)</f>
        <v>16</v>
      </c>
      <c r="F46">
        <f>CEILING(LEDStripLocations.csv!R46/100*3,1)</f>
        <v>22</v>
      </c>
      <c r="G46">
        <f t="shared" si="0"/>
        <v>38</v>
      </c>
      <c r="H46">
        <f t="shared" si="1"/>
        <v>38</v>
      </c>
      <c r="I46">
        <f t="shared" si="2"/>
        <v>346</v>
      </c>
      <c r="J46">
        <v>6</v>
      </c>
      <c r="K46">
        <f>H46-E46</f>
        <v>22</v>
      </c>
      <c r="L46">
        <f>E46</f>
        <v>16</v>
      </c>
      <c r="M46">
        <v>323</v>
      </c>
      <c r="N46">
        <f>I45</f>
        <v>308</v>
      </c>
      <c r="O46">
        <f>SQRT((LEDStripLocations.csv!I46-AY$6)^2 + (LEDStripLocations.csv!J46-AZ$6)^2 + (LEDStripLocations.csv!K46-BA$6)^2)/25.4</f>
        <v>9.9103958766485647</v>
      </c>
      <c r="P46">
        <f>(LEDStripLocations.csv!$I46-$AY$6)/25.4</f>
        <v>-8.8976377952755907</v>
      </c>
      <c r="Q46">
        <f>(LEDStripLocations.csv!$J46-$AZ$6)/25.4</f>
        <v>0.98425196850393704</v>
      </c>
      <c r="R46">
        <f>(LEDStripLocations.csv!$K46-$BA$6)/25.4</f>
        <v>-4.2519685039370083</v>
      </c>
      <c r="T46">
        <f>SQRT((LEDStripLocations.csv!I46-$AY$8)^2 + (LEDStripLocations.csv!J46-$AZ$8)^2 + (LEDStripLocations.csv!K46-$BA$8)^2)/25.4</f>
        <v>16.00789338608617</v>
      </c>
      <c r="U46">
        <f>(LEDStripLocations.csv!$I46-$AY$8)/25.4</f>
        <v>-8.8976377952755907</v>
      </c>
      <c r="V46">
        <f>(LEDStripLocations.csv!$J46-$AZ$8)/25.4</f>
        <v>7.8346456692913749E-2</v>
      </c>
      <c r="W46">
        <f>(LEDStripLocations.csv!$K46-$BA$8)/25.4</f>
        <v>-13.30708661417323</v>
      </c>
      <c r="Y46">
        <f>SQRT((LEDStripLocations.csv!$O46-$AY$3)^2 + (LEDStripLocations.csv!$P46-$AZ$3)^2 + (LEDStripLocations.csv!$Q46-$BA$3)^2)/25.4</f>
        <v>25.363774100911588</v>
      </c>
      <c r="Z46">
        <f>(LEDStripLocations.csv!$O46-$AY$3)/25.4</f>
        <v>-17.677165354330711</v>
      </c>
      <c r="AA46">
        <f>(LEDStripLocations.csv!$P46-$AZ$3)/25.4</f>
        <v>0</v>
      </c>
      <c r="AB46">
        <f>(LEDStripLocations.csv!$Q46-$BA$3)/25.4</f>
        <v>18.188976377952756</v>
      </c>
      <c r="AD46">
        <f>SQRT((LEDStripLocations.csv!$O46-$AY$5)^2 + (LEDStripLocations.csv!$P46-$AZ$5)^2 + (LEDStripLocations.csv!$Q46-$BA$5)^2)/25.4</f>
        <v>49.007794314045675</v>
      </c>
      <c r="AE46">
        <f>(LEDStripLocations.csv!$O46-$AY$5)/25.4</f>
        <v>-17.677165354330711</v>
      </c>
      <c r="AF46">
        <f>(LEDStripLocations.csv!$P46-$AZ$5)/25.4</f>
        <v>0</v>
      </c>
      <c r="AG46">
        <f>(LEDStripLocations.csv!$K102-$BA$5)/25.4</f>
        <v>-36.574803149606304</v>
      </c>
      <c r="AI46">
        <f>SQRT((LEDStripLocations.csv!$I102-$AY$2)^2 + (LEDStripLocations.csv!$J102-$AZ$2)^2 + (LEDStripLocations.csv!$K102-$BA$2)^2)/25.4</f>
        <v>18.695482048936263</v>
      </c>
      <c r="AJ46">
        <f>(LEDStripLocations.csv!$I102-$AY$2)/25.4</f>
        <v>-11.496062992125985</v>
      </c>
      <c r="AK46">
        <f>(LEDStripLocations.csv!$J102-$AZ$2)/25.4</f>
        <v>3.6220472440944884</v>
      </c>
      <c r="AL46">
        <f>(LEDStripLocations.csv!$K102-$BA$2)/25.4</f>
        <v>14.291338582677167</v>
      </c>
      <c r="AN46">
        <f>SQRT((LEDStripLocations.csv!$I102-$AY$7)^2 + (LEDStripLocations.csv!$J102-$AZ$7)^2 + (LEDStripLocations.csv!$K102-$BA$7)^2)/25.4</f>
        <v>8.1309459612375026</v>
      </c>
      <c r="AO46">
        <f>(LEDStripLocations.csv!$I102-$AY$7)/25.4</f>
        <v>1.5748031496062993</v>
      </c>
      <c r="AP46">
        <f>(LEDStripLocations.csv!$J102-$AZ$7)/25.4</f>
        <v>-1.6929133858267718</v>
      </c>
      <c r="AQ46">
        <f>(LEDStripLocations.csv!$K102-$BA$7)/25.4</f>
        <v>-7.7952755905511815</v>
      </c>
      <c r="AS46">
        <f>SQRT((LEDStripLocations.csv!$I102-$AY$4)^2 + (LEDStripLocations.csv!$J102-$AZ$4)^2 + (LEDStripLocations.csv!$K102-$BA$4)^2)/25.4</f>
        <v>34.508340030361694</v>
      </c>
    </row>
    <row r="47" spans="1:45">
      <c r="A47" t="str">
        <f>LEDStripLocations.csv!A47</f>
        <v>heart</v>
      </c>
      <c r="B47" t="str">
        <f>LEDStripLocations.csv!B47</f>
        <v>left</v>
      </c>
      <c r="C47">
        <f>LEDStripLocations.csv!E47</f>
        <v>46</v>
      </c>
      <c r="D47">
        <f>LEDStripLocations.csv!R47+LEDStripLocations.csv!R103</f>
        <v>1182.2277436237878</v>
      </c>
      <c r="E47">
        <f>CEILING(LEDStripLocations.csv!R103/100*3,1)</f>
        <v>14</v>
      </c>
      <c r="F47">
        <f>CEILING(LEDStripLocations.csv!R47/100*3,1)</f>
        <v>22</v>
      </c>
      <c r="G47">
        <f t="shared" si="0"/>
        <v>36</v>
      </c>
      <c r="H47">
        <f t="shared" si="1"/>
        <v>38</v>
      </c>
      <c r="I47">
        <f>H47</f>
        <v>38</v>
      </c>
      <c r="J47">
        <v>7</v>
      </c>
      <c r="K47">
        <f>F47</f>
        <v>22</v>
      </c>
      <c r="L47">
        <f>H47-F47</f>
        <v>16</v>
      </c>
      <c r="M47">
        <v>3</v>
      </c>
      <c r="N47">
        <v>24</v>
      </c>
      <c r="O47">
        <f>SQRT((LEDStripLocations.csv!I47-AY$6)^2 + (LEDStripLocations.csv!J47-AZ$6)^2 + (LEDStripLocations.csv!K47-BA$6)^2)/25.4</f>
        <v>9.9972871265908836</v>
      </c>
      <c r="P47">
        <f>(LEDStripLocations.csv!$I47-$AY$6)/25.4</f>
        <v>-8.4251968503937018</v>
      </c>
      <c r="Q47">
        <f>(LEDStripLocations.csv!$J47-$AZ$6)/25.4</f>
        <v>1.0629921259842521</v>
      </c>
      <c r="R47">
        <f>(LEDStripLocations.csv!$K47-$BA$6)/25.4</f>
        <v>-5.2755905511811028</v>
      </c>
      <c r="T47">
        <f>SQRT((LEDStripLocations.csv!I47-$AY$8)^2 + (LEDStripLocations.csv!J47-$AZ$8)^2 + (LEDStripLocations.csv!K47-$BA$8)^2)/25.4</f>
        <v>16.62461515075335</v>
      </c>
      <c r="U47">
        <f>(LEDStripLocations.csv!$I47-$AY$8)/25.4</f>
        <v>-8.4251968503937018</v>
      </c>
      <c r="V47">
        <f>(LEDStripLocations.csv!$J47-$AZ$8)/25.4</f>
        <v>0.15708661417322872</v>
      </c>
      <c r="W47">
        <f>(LEDStripLocations.csv!$K47-$BA$8)/25.4</f>
        <v>-14.330708661417324</v>
      </c>
      <c r="Y47">
        <f>SQRT((LEDStripLocations.csv!$O47-$AY$3)^2 + (LEDStripLocations.csv!$P47-$AZ$3)^2 + (LEDStripLocations.csv!$Q47-$BA$3)^2)/25.4</f>
        <v>23.556997046827078</v>
      </c>
      <c r="Z47">
        <f>(LEDStripLocations.csv!$O47-$AY$3)/25.4</f>
        <v>-16.299212598425196</v>
      </c>
      <c r="AA47">
        <f>(LEDStripLocations.csv!$P47-$AZ$3)/25.4</f>
        <v>0</v>
      </c>
      <c r="AB47">
        <f>(LEDStripLocations.csv!$Q47-$BA$3)/25.4</f>
        <v>17.007874015748033</v>
      </c>
      <c r="AD47">
        <f>SQRT((LEDStripLocations.csv!$O47-$AY$5)^2 + (LEDStripLocations.csv!$P47-$AZ$5)^2 + (LEDStripLocations.csv!$Q47-$BA$5)^2)/25.4</f>
        <v>49.641860144726223</v>
      </c>
      <c r="AE47">
        <f>(LEDStripLocations.csv!$O47-$AY$5)/25.4</f>
        <v>-16.299212598425196</v>
      </c>
      <c r="AF47">
        <f>(LEDStripLocations.csv!$P47-$AZ$5)/25.4</f>
        <v>0</v>
      </c>
      <c r="AG47">
        <f>(LEDStripLocations.csv!$K103-$BA$5)/25.4</f>
        <v>-38.503937007874015</v>
      </c>
      <c r="AI47">
        <f>SQRT((LEDStripLocations.csv!$I103-$AY$2)^2 + (LEDStripLocations.csv!$J103-$AZ$2)^2 + (LEDStripLocations.csv!$K103-$BA$2)^2)/25.4</f>
        <v>16.850439693807274</v>
      </c>
      <c r="AJ47">
        <f>(LEDStripLocations.csv!$I103-$AY$2)/25.4</f>
        <v>-11.220472440944883</v>
      </c>
      <c r="AK47">
        <f>(LEDStripLocations.csv!$J103-$AZ$2)/25.4</f>
        <v>2.2834645669291338</v>
      </c>
      <c r="AL47">
        <f>(LEDStripLocations.csv!$K103-$BA$2)/25.4</f>
        <v>12.36220472440945</v>
      </c>
      <c r="AN47">
        <f>SQRT((LEDStripLocations.csv!$I103-$AY$7)^2 + (LEDStripLocations.csv!$J103-$AZ$7)^2 + (LEDStripLocations.csv!$K103-$BA$7)^2)/25.4</f>
        <v>10.352683920420285</v>
      </c>
      <c r="AO47">
        <f>(LEDStripLocations.csv!$I103-$AY$7)/25.4</f>
        <v>1.8503937007874016</v>
      </c>
      <c r="AP47">
        <f>(LEDStripLocations.csv!$J103-$AZ$7)/25.4</f>
        <v>-3.0314960629921264</v>
      </c>
      <c r="AQ47">
        <f>(LEDStripLocations.csv!$K103-$BA$7)/25.4</f>
        <v>-9.7244094488188981</v>
      </c>
      <c r="AS47">
        <f>SQRT((LEDStripLocations.csv!$I103-$AY$4)^2 + (LEDStripLocations.csv!$J103-$AZ$4)^2 + (LEDStripLocations.csv!$K103-$BA$4)^2)/25.4</f>
        <v>36.107900209800555</v>
      </c>
    </row>
    <row r="48" spans="1:45">
      <c r="A48" t="str">
        <f>LEDStripLocations.csv!A48</f>
        <v>heart</v>
      </c>
      <c r="B48" t="str">
        <f>LEDStripLocations.csv!B48</f>
        <v>left</v>
      </c>
      <c r="C48">
        <f>LEDStripLocations.csv!E48</f>
        <v>47</v>
      </c>
      <c r="D48">
        <f>LEDStripLocations.csv!R48+LEDStripLocations.csv!R104</f>
        <v>1408.0040164089378</v>
      </c>
      <c r="E48">
        <f>CEILING(LEDStripLocations.csv!R104/100*3,1)</f>
        <v>13</v>
      </c>
      <c r="F48">
        <f>CEILING(LEDStripLocations.csv!R48/100*3,1)</f>
        <v>30</v>
      </c>
      <c r="G48">
        <f t="shared" si="0"/>
        <v>43</v>
      </c>
      <c r="H48">
        <f t="shared" si="1"/>
        <v>45</v>
      </c>
      <c r="I48">
        <f t="shared" si="2"/>
        <v>83</v>
      </c>
      <c r="J48">
        <v>7</v>
      </c>
      <c r="K48">
        <f>H48-E48</f>
        <v>32</v>
      </c>
      <c r="L48">
        <f>E48</f>
        <v>13</v>
      </c>
      <c r="M48">
        <v>50</v>
      </c>
      <c r="N48">
        <f>I47</f>
        <v>38</v>
      </c>
      <c r="O48">
        <f>SQRT((LEDStripLocations.csv!I48-AY$6)^2 + (LEDStripLocations.csv!J48-AZ$6)^2 + (LEDStripLocations.csv!K48-BA$6)^2)/25.4</f>
        <v>5.7955644399087101</v>
      </c>
      <c r="P48">
        <f>(LEDStripLocations.csv!$I48-$AY$6)/25.4</f>
        <v>-4.0551181102362204</v>
      </c>
      <c r="Q48">
        <f>(LEDStripLocations.csv!$J48-$AZ$6)/25.4</f>
        <v>0.23622047244094491</v>
      </c>
      <c r="R48">
        <f>(LEDStripLocations.csv!$K48-$BA$6)/25.4</f>
        <v>4.1338582677165361</v>
      </c>
      <c r="T48">
        <f>SQRT((LEDStripLocations.csv!I48-$AY$8)^2 + (LEDStripLocations.csv!J48-$AZ$8)^2 + (LEDStripLocations.csv!K48-$BA$8)^2)/25.4</f>
        <v>6.4118062492186052</v>
      </c>
      <c r="U48">
        <f>(LEDStripLocations.csv!$I48-$AY$8)/25.4</f>
        <v>-4.0551181102362204</v>
      </c>
      <c r="V48">
        <f>(LEDStripLocations.csv!$J48-$AZ$8)/25.4</f>
        <v>-0.66968503937007839</v>
      </c>
      <c r="W48">
        <f>(LEDStripLocations.csv!$K48-$BA$8)/25.4</f>
        <v>-4.9212598425196852</v>
      </c>
      <c r="Y48">
        <f>SQRT((LEDStripLocations.csv!$O48-$AY$3)^2 + (LEDStripLocations.csv!$P48-$AZ$3)^2 + (LEDStripLocations.csv!$Q48-$BA$3)^2)/25.4</f>
        <v>21.889905398057724</v>
      </c>
      <c r="Z48">
        <f>(LEDStripLocations.csv!$O48-$AY$3)/25.4</f>
        <v>-15.039370078740159</v>
      </c>
      <c r="AA48">
        <f>(LEDStripLocations.csv!$P48-$AZ$3)/25.4</f>
        <v>0</v>
      </c>
      <c r="AB48">
        <f>(LEDStripLocations.csv!$Q48-$BA$3)/25.4</f>
        <v>15.905511811023622</v>
      </c>
      <c r="AD48">
        <f>SQRT((LEDStripLocations.csv!$O48-$AY$5)^2 + (LEDStripLocations.csv!$P48-$AZ$5)^2 + (LEDStripLocations.csv!$Q48-$BA$5)^2)/25.4</f>
        <v>50.293407210623712</v>
      </c>
      <c r="AE48">
        <f>(LEDStripLocations.csv!$O48-$AY$5)/25.4</f>
        <v>-15.039370078740159</v>
      </c>
      <c r="AF48">
        <f>(LEDStripLocations.csv!$P48-$AZ$5)/25.4</f>
        <v>0</v>
      </c>
      <c r="AG48">
        <f>(LEDStripLocations.csv!$K104-$BA$5)/25.4</f>
        <v>-40.748031496062993</v>
      </c>
      <c r="AI48">
        <f>SQRT((LEDStripLocations.csv!$I104-$AY$2)^2 + (LEDStripLocations.csv!$J104-$AZ$2)^2 + (LEDStripLocations.csv!$K104-$BA$2)^2)/25.4</f>
        <v>15.053277158223935</v>
      </c>
      <c r="AJ48">
        <f>(LEDStripLocations.csv!$I104-$AY$2)/25.4</f>
        <v>-10.984251968503937</v>
      </c>
      <c r="AK48">
        <f>(LEDStripLocations.csv!$J104-$AZ$2)/25.4</f>
        <v>1.8897637795275593</v>
      </c>
      <c r="AL48">
        <f>(LEDStripLocations.csv!$K104-$BA$2)/25.4</f>
        <v>10.118110236220472</v>
      </c>
      <c r="AN48">
        <f>SQRT((LEDStripLocations.csv!$I104-$AY$7)^2 + (LEDStripLocations.csv!$J104-$AZ$7)^2 + (LEDStripLocations.csv!$K104-$BA$7)^2)/25.4</f>
        <v>12.622639132211509</v>
      </c>
      <c r="AO48">
        <f>(LEDStripLocations.csv!$I104-$AY$7)/25.4</f>
        <v>2.0866141732283467</v>
      </c>
      <c r="AP48">
        <f>(LEDStripLocations.csv!$J104-$AZ$7)/25.4</f>
        <v>-3.4251968503937009</v>
      </c>
      <c r="AQ48">
        <f>(LEDStripLocations.csv!$K104-$BA$7)/25.4</f>
        <v>-11.968503937007874</v>
      </c>
      <c r="AS48">
        <f>SQRT((LEDStripLocations.csv!$I104-$AY$4)^2 + (LEDStripLocations.csv!$J104-$AZ$4)^2 + (LEDStripLocations.csv!$K104-$BA$4)^2)/25.4</f>
        <v>38.146294843400199</v>
      </c>
    </row>
    <row r="49" spans="1:45">
      <c r="A49" t="str">
        <f>LEDStripLocations.csv!A49</f>
        <v>heart</v>
      </c>
      <c r="B49" t="str">
        <f>LEDStripLocations.csv!B49</f>
        <v>left</v>
      </c>
      <c r="C49">
        <f>LEDStripLocations.csv!E49</f>
        <v>48</v>
      </c>
      <c r="D49">
        <f>LEDStripLocations.csv!R49+LEDStripLocations.csv!R105</f>
        <v>1323.7844228265274</v>
      </c>
      <c r="E49">
        <f>CEILING(LEDStripLocations.csv!R105/100*3,1)</f>
        <v>13</v>
      </c>
      <c r="F49">
        <f>CEILING(LEDStripLocations.csv!R49/100*3,1)</f>
        <v>28</v>
      </c>
      <c r="G49">
        <f t="shared" si="0"/>
        <v>41</v>
      </c>
      <c r="H49">
        <f t="shared" si="1"/>
        <v>45</v>
      </c>
      <c r="I49">
        <f t="shared" si="2"/>
        <v>128</v>
      </c>
      <c r="J49">
        <v>7</v>
      </c>
      <c r="K49">
        <f>F49</f>
        <v>28</v>
      </c>
      <c r="L49">
        <f>H49-F49</f>
        <v>17</v>
      </c>
      <c r="M49">
        <v>88</v>
      </c>
      <c r="N49">
        <v>115</v>
      </c>
      <c r="O49">
        <f>SQRT((LEDStripLocations.csv!I49-AY$6)^2 + (LEDStripLocations.csv!J49-AZ$6)^2 + (LEDStripLocations.csv!K49-BA$6)^2)/25.4</f>
        <v>4.5563956721824592</v>
      </c>
      <c r="P49">
        <f>(LEDStripLocations.csv!$I49-$AY$6)/25.4</f>
        <v>-4.409448818897638</v>
      </c>
      <c r="Q49">
        <f>(LEDStripLocations.csv!$J49-$AZ$6)/25.4</f>
        <v>0.11811023622047245</v>
      </c>
      <c r="R49">
        <f>(LEDStripLocations.csv!$K49-$BA$6)/25.4</f>
        <v>1.1417322834645669</v>
      </c>
      <c r="T49">
        <f>SQRT((LEDStripLocations.csv!I49-$AY$8)^2 + (LEDStripLocations.csv!J49-$AZ$8)^2 + (LEDStripLocations.csv!K49-$BA$8)^2)/25.4</f>
        <v>9.0931587210424869</v>
      </c>
      <c r="U49">
        <f>(LEDStripLocations.csv!$I49-$AY$8)/25.4</f>
        <v>-4.409448818897638</v>
      </c>
      <c r="V49">
        <f>(LEDStripLocations.csv!$J49-$AZ$8)/25.4</f>
        <v>-0.78779527559055085</v>
      </c>
      <c r="W49">
        <f>(LEDStripLocations.csv!$K49-$BA$8)/25.4</f>
        <v>-7.9133858267716537</v>
      </c>
      <c r="Y49">
        <f>SQRT((LEDStripLocations.csv!$O49-$AY$3)^2 + (LEDStripLocations.csv!$P49-$AZ$3)^2 + (LEDStripLocations.csv!$Q49-$BA$3)^2)/25.4</f>
        <v>20.475355637457852</v>
      </c>
      <c r="Z49">
        <f>(LEDStripLocations.csv!$O49-$AY$3)/25.4</f>
        <v>-13.937007874015748</v>
      </c>
      <c r="AA49">
        <f>(LEDStripLocations.csv!$P49-$AZ$3)/25.4</f>
        <v>0</v>
      </c>
      <c r="AB49">
        <f>(LEDStripLocations.csv!$Q49-$BA$3)/25.4</f>
        <v>15</v>
      </c>
      <c r="AD49">
        <f>SQRT((LEDStripLocations.csv!$O49-$AY$5)^2 + (LEDStripLocations.csv!$P49-$AZ$5)^2 + (LEDStripLocations.csv!$Q49-$BA$5)^2)/25.4</f>
        <v>50.845050599230809</v>
      </c>
      <c r="AE49">
        <f>(LEDStripLocations.csv!$O49-$AY$5)/25.4</f>
        <v>-13.937007874015748</v>
      </c>
      <c r="AF49">
        <f>(LEDStripLocations.csv!$P49-$AZ$5)/25.4</f>
        <v>0</v>
      </c>
      <c r="AG49">
        <f>(LEDStripLocations.csv!$K105-$BA$5)/25.4</f>
        <v>-43.031496062992126</v>
      </c>
      <c r="AI49">
        <f>SQRT((LEDStripLocations.csv!$I105-$AY$2)^2 + (LEDStripLocations.csv!$J105-$AZ$2)^2 + (LEDStripLocations.csv!$K105-$BA$2)^2)/25.4</f>
        <v>12.914886123716585</v>
      </c>
      <c r="AJ49">
        <f>(LEDStripLocations.csv!$I105-$AY$2)/25.4</f>
        <v>-10.15748031496063</v>
      </c>
      <c r="AK49">
        <f>(LEDStripLocations.csv!$J105-$AZ$2)/25.4</f>
        <v>1.4960629921259843</v>
      </c>
      <c r="AL49">
        <f>(LEDStripLocations.csv!$K105-$BA$2)/25.4</f>
        <v>7.8346456692913389</v>
      </c>
      <c r="AN49">
        <f>SQRT((LEDStripLocations.csv!$I105-$AY$7)^2 + (LEDStripLocations.csv!$J105-$AZ$7)^2 + (LEDStripLocations.csv!$K105-$BA$7)^2)/25.4</f>
        <v>15.039627734116452</v>
      </c>
      <c r="AO49">
        <f>(LEDStripLocations.csv!$I105-$AY$7)/25.4</f>
        <v>2.9133858267716537</v>
      </c>
      <c r="AP49">
        <f>(LEDStripLocations.csv!$J105-$AZ$7)/25.4</f>
        <v>-3.8188976377952759</v>
      </c>
      <c r="AQ49">
        <f>(LEDStripLocations.csv!$K105-$BA$7)/25.4</f>
        <v>-14.251968503937009</v>
      </c>
      <c r="AS49">
        <f>SQRT((LEDStripLocations.csv!$I105-$AY$4)^2 + (LEDStripLocations.csv!$J105-$AZ$4)^2 + (LEDStripLocations.csv!$K105-$BA$4)^2)/25.4</f>
        <v>40.096081671299643</v>
      </c>
    </row>
    <row r="50" spans="1:45">
      <c r="A50" t="str">
        <f>LEDStripLocations.csv!A50</f>
        <v>heart</v>
      </c>
      <c r="B50" t="str">
        <f>LEDStripLocations.csv!B50</f>
        <v>left</v>
      </c>
      <c r="C50">
        <f>LEDStripLocations.csv!E50</f>
        <v>49</v>
      </c>
      <c r="D50">
        <f>LEDStripLocations.csv!R50+LEDStripLocations.csv!R106</f>
        <v>1216.3584397863019</v>
      </c>
      <c r="E50">
        <f>CEILING(LEDStripLocations.csv!R106/100*3,1)</f>
        <v>13</v>
      </c>
      <c r="F50">
        <f>CEILING(LEDStripLocations.csv!R50/100*3,1)</f>
        <v>25</v>
      </c>
      <c r="G50">
        <f t="shared" si="0"/>
        <v>38</v>
      </c>
      <c r="H50">
        <f t="shared" si="1"/>
        <v>38</v>
      </c>
      <c r="I50">
        <f t="shared" si="2"/>
        <v>166</v>
      </c>
      <c r="J50">
        <v>7</v>
      </c>
      <c r="K50">
        <f>H50-E50</f>
        <v>25</v>
      </c>
      <c r="L50">
        <f>E50</f>
        <v>13</v>
      </c>
      <c r="M50">
        <v>140</v>
      </c>
      <c r="N50">
        <f>I49</f>
        <v>128</v>
      </c>
      <c r="O50">
        <f>SQRT((LEDStripLocations.csv!I50-AY$6)^2 + (LEDStripLocations.csv!J50-AZ$6)^2 + (LEDStripLocations.csv!K50-BA$6)^2)/25.4</f>
        <v>7.0542788097507927</v>
      </c>
      <c r="P50">
        <f>(LEDStripLocations.csv!$I50-$AY$6)/25.4</f>
        <v>-5.9055118110236222</v>
      </c>
      <c r="Q50">
        <f>(LEDStripLocations.csv!$J50-$AZ$6)/25.4</f>
        <v>0.55118110236220474</v>
      </c>
      <c r="R50">
        <f>(LEDStripLocations.csv!$K50-$BA$6)/25.4</f>
        <v>-3.8188976377952759</v>
      </c>
      <c r="T50">
        <f>SQRT((LEDStripLocations.csv!I50-$AY$8)^2 + (LEDStripLocations.csv!J50-$AZ$8)^2 + (LEDStripLocations.csv!K50-$BA$8)^2)/25.4</f>
        <v>14.168316083337544</v>
      </c>
      <c r="U50">
        <f>(LEDStripLocations.csv!$I50-$AY$8)/25.4</f>
        <v>-5.9055118110236222</v>
      </c>
      <c r="V50">
        <f>(LEDStripLocations.csv!$J50-$AZ$8)/25.4</f>
        <v>-0.35472440944881856</v>
      </c>
      <c r="W50">
        <f>(LEDStripLocations.csv!$K50-$BA$8)/25.4</f>
        <v>-12.874015748031496</v>
      </c>
      <c r="Y50">
        <f>SQRT((LEDStripLocations.csv!$O50-$AY$3)^2 + (LEDStripLocations.csv!$P50-$AZ$3)^2 + (LEDStripLocations.csv!$Q50-$BA$3)^2)/25.4</f>
        <v>18.395224292423119</v>
      </c>
      <c r="Z50">
        <f>(LEDStripLocations.csv!$O50-$AY$3)/25.4</f>
        <v>-12.36220472440945</v>
      </c>
      <c r="AA50">
        <f>(LEDStripLocations.csv!$P50-$AZ$3)/25.4</f>
        <v>0</v>
      </c>
      <c r="AB50">
        <f>(LEDStripLocations.csv!$Q50-$BA$3)/25.4</f>
        <v>13.622047244094489</v>
      </c>
      <c r="AD50">
        <f>SQRT((LEDStripLocations.csv!$O50-$AY$5)^2 + (LEDStripLocations.csv!$P50-$AZ$5)^2 + (LEDStripLocations.csv!$Q50-$BA$5)^2)/25.4</f>
        <v>51.77315048283446</v>
      </c>
      <c r="AE50">
        <f>(LEDStripLocations.csv!$O50-$AY$5)/25.4</f>
        <v>-12.36220472440945</v>
      </c>
      <c r="AF50">
        <f>(LEDStripLocations.csv!$P50-$AZ$5)/25.4</f>
        <v>0</v>
      </c>
      <c r="AG50">
        <f>(LEDStripLocations.csv!$K106-$BA$5)/25.4</f>
        <v>-44.645669291338585</v>
      </c>
      <c r="AI50">
        <f>SQRT((LEDStripLocations.csv!$I106-$AY$2)^2 + (LEDStripLocations.csv!$J106-$AZ$2)^2 + (LEDStripLocations.csv!$K106-$BA$2)^2)/25.4</f>
        <v>10.558083298887439</v>
      </c>
      <c r="AJ50">
        <f>(LEDStripLocations.csv!$I106-$AY$2)/25.4</f>
        <v>-8.4645669291338592</v>
      </c>
      <c r="AK50">
        <f>(LEDStripLocations.csv!$J106-$AZ$2)/25.4</f>
        <v>1.0629921259842521</v>
      </c>
      <c r="AL50">
        <f>(LEDStripLocations.csv!$K106-$BA$2)/25.4</f>
        <v>6.2204724409448824</v>
      </c>
      <c r="AN50">
        <f>SQRT((LEDStripLocations.csv!$I106-$AY$7)^2 + (LEDStripLocations.csv!$J106-$AZ$7)^2 + (LEDStripLocations.csv!$K106-$BA$7)^2)/25.4</f>
        <v>17.059650701680972</v>
      </c>
      <c r="AO50">
        <f>(LEDStripLocations.csv!$I106-$AY$7)/25.4</f>
        <v>4.6062992125984259</v>
      </c>
      <c r="AP50">
        <f>(LEDStripLocations.csv!$J106-$AZ$7)/25.4</f>
        <v>-4.2519685039370083</v>
      </c>
      <c r="AQ50">
        <f>(LEDStripLocations.csv!$K106-$BA$7)/25.4</f>
        <v>-15.866141732283465</v>
      </c>
      <c r="AS50">
        <f>SQRT((LEDStripLocations.csv!$I106-$AY$4)^2 + (LEDStripLocations.csv!$J106-$AZ$4)^2 + (LEDStripLocations.csv!$K106-$BA$4)^2)/25.4</f>
        <v>41.259654684912348</v>
      </c>
    </row>
    <row r="51" spans="1:45">
      <c r="A51" t="str">
        <f>LEDStripLocations.csv!A51</f>
        <v>heart</v>
      </c>
      <c r="B51" t="str">
        <f>LEDStripLocations.csv!B51</f>
        <v>left</v>
      </c>
      <c r="C51">
        <f>LEDStripLocations.csv!E51</f>
        <v>50</v>
      </c>
      <c r="D51">
        <f>LEDStripLocations.csv!R51+LEDStripLocations.csv!R107</f>
        <v>1376.8035912389894</v>
      </c>
      <c r="E51">
        <f>CEILING(LEDStripLocations.csv!R107/100*3,1)</f>
        <v>12</v>
      </c>
      <c r="F51">
        <f>CEILING(LEDStripLocations.csv!R51/100*3,1)</f>
        <v>31</v>
      </c>
      <c r="G51">
        <f t="shared" si="0"/>
        <v>43</v>
      </c>
      <c r="H51">
        <f t="shared" si="1"/>
        <v>45</v>
      </c>
      <c r="I51">
        <f t="shared" si="2"/>
        <v>211</v>
      </c>
      <c r="J51">
        <v>7</v>
      </c>
      <c r="K51">
        <f>F51</f>
        <v>31</v>
      </c>
      <c r="L51">
        <f>H51-F51</f>
        <v>14</v>
      </c>
      <c r="M51">
        <v>169</v>
      </c>
      <c r="N51">
        <v>199</v>
      </c>
      <c r="O51">
        <f>SQRT((LEDStripLocations.csv!I51-AY$6)^2 + (LEDStripLocations.csv!J51-AZ$6)^2 + (LEDStripLocations.csv!K51-BA$6)^2)/25.4</f>
        <v>5.0694231819905111</v>
      </c>
      <c r="P51">
        <f>(LEDStripLocations.csv!$I51-$AY$6)/25.4</f>
        <v>-3.5433070866141736</v>
      </c>
      <c r="Q51">
        <f>(LEDStripLocations.csv!$J51-$AZ$6)/25.4</f>
        <v>0.15748031496062992</v>
      </c>
      <c r="R51">
        <f>(LEDStripLocations.csv!$K51-$BA$6)/25.4</f>
        <v>3.6220472440944884</v>
      </c>
      <c r="T51">
        <f>SQRT((LEDStripLocations.csv!I51-$AY$8)^2 + (LEDStripLocations.csv!J51-$AZ$8)^2 + (LEDStripLocations.csv!K51-$BA$8)^2)/25.4</f>
        <v>6.5294275722952042</v>
      </c>
      <c r="U51">
        <f>(LEDStripLocations.csv!$I51-$AY$8)/25.4</f>
        <v>-3.5433070866141736</v>
      </c>
      <c r="V51">
        <f>(LEDStripLocations.csv!$J51-$AZ$8)/25.4</f>
        <v>-0.74842519685039344</v>
      </c>
      <c r="W51">
        <f>(LEDStripLocations.csv!$K51-$BA$8)/25.4</f>
        <v>-5.4330708661417324</v>
      </c>
      <c r="Y51">
        <f>SQRT((LEDStripLocations.csv!$O51-$AY$3)^2 + (LEDStripLocations.csv!$P51-$AZ$3)^2 + (LEDStripLocations.csv!$Q51-$BA$3)^2)/25.4</f>
        <v>15.064290685780986</v>
      </c>
      <c r="Z51">
        <f>(LEDStripLocations.csv!$O51-$AY$3)/25.4</f>
        <v>-10.15748031496063</v>
      </c>
      <c r="AA51">
        <f>(LEDStripLocations.csv!$P51-$AZ$3)/25.4</f>
        <v>-1.4960629921259843</v>
      </c>
      <c r="AB51">
        <f>(LEDStripLocations.csv!$Q51-$BA$3)/25.4</f>
        <v>11.023622047244094</v>
      </c>
      <c r="AD51">
        <f>SQRT((LEDStripLocations.csv!$O51-$AY$5)^2 + (LEDStripLocations.csv!$P51-$AZ$5)^2 + (LEDStripLocations.csv!$Q51-$BA$5)^2)/25.4</f>
        <v>53.861620400321272</v>
      </c>
      <c r="AE51">
        <f>(LEDStripLocations.csv!$O51-$AY$5)/25.4</f>
        <v>-10.15748031496063</v>
      </c>
      <c r="AF51">
        <f>(LEDStripLocations.csv!$P51-$AZ$5)/25.4</f>
        <v>-1.4960629921259843</v>
      </c>
      <c r="AG51">
        <f>(LEDStripLocations.csv!$K107-$BA$5)/25.4</f>
        <v>-46.102362204724415</v>
      </c>
      <c r="AI51">
        <f>SQRT((LEDStripLocations.csv!$I107-$AY$2)^2 + (LEDStripLocations.csv!$J107-$AZ$2)^2 + (LEDStripLocations.csv!$K107-$BA$2)^2)/25.4</f>
        <v>8.345249504141778</v>
      </c>
      <c r="AJ51">
        <f>(LEDStripLocations.csv!$I107-$AY$2)/25.4</f>
        <v>-6.8110236220472444</v>
      </c>
      <c r="AK51">
        <f>(LEDStripLocations.csv!$J107-$AZ$2)/25.4</f>
        <v>0.74803149606299213</v>
      </c>
      <c r="AL51">
        <f>(LEDStripLocations.csv!$K107-$BA$2)/25.4</f>
        <v>4.7637795275590555</v>
      </c>
      <c r="AN51">
        <f>SQRT((LEDStripLocations.csv!$I107-$AY$7)^2 + (LEDStripLocations.csv!$J107-$AZ$7)^2 + (LEDStripLocations.csv!$K107-$BA$7)^2)/25.4</f>
        <v>18.976908869627334</v>
      </c>
      <c r="AO51">
        <f>(LEDStripLocations.csv!$I107-$AY$7)/25.4</f>
        <v>6.2598425196850398</v>
      </c>
      <c r="AP51">
        <f>(LEDStripLocations.csv!$J107-$AZ$7)/25.4</f>
        <v>-4.5669291338582676</v>
      </c>
      <c r="AQ51">
        <f>(LEDStripLocations.csv!$K107-$BA$7)/25.4</f>
        <v>-17.322834645669293</v>
      </c>
      <c r="AS51">
        <f>SQRT((LEDStripLocations.csv!$I107-$AY$4)^2 + (LEDStripLocations.csv!$J107-$AZ$4)^2 + (LEDStripLocations.csv!$K107-$BA$4)^2)/25.4</f>
        <v>42.378611844814877</v>
      </c>
    </row>
    <row r="52" spans="1:45">
      <c r="A52" t="str">
        <f>LEDStripLocations.csv!A52</f>
        <v>heart</v>
      </c>
      <c r="B52" t="str">
        <f>LEDStripLocations.csv!B52</f>
        <v>left</v>
      </c>
      <c r="C52">
        <f>LEDStripLocations.csv!E52</f>
        <v>51</v>
      </c>
      <c r="D52">
        <f>LEDStripLocations.csv!R52+LEDStripLocations.csv!R108</f>
        <v>1390.4073806752804</v>
      </c>
      <c r="E52">
        <f>CEILING(LEDStripLocations.csv!R108/100*3,1)</f>
        <v>12</v>
      </c>
      <c r="F52">
        <f>CEILING(LEDStripLocations.csv!R52/100*3,1)</f>
        <v>31</v>
      </c>
      <c r="G52">
        <f t="shared" si="0"/>
        <v>43</v>
      </c>
      <c r="H52">
        <f t="shared" si="1"/>
        <v>45</v>
      </c>
      <c r="I52">
        <f t="shared" si="2"/>
        <v>256</v>
      </c>
      <c r="J52">
        <v>7</v>
      </c>
      <c r="K52">
        <f>H52-E52</f>
        <v>33</v>
      </c>
      <c r="L52">
        <f>E52</f>
        <v>12</v>
      </c>
      <c r="M52">
        <v>222</v>
      </c>
      <c r="N52">
        <f>I51</f>
        <v>211</v>
      </c>
      <c r="O52">
        <f>SQRT((LEDStripLocations.csv!I52-AY$6)^2 + (LEDStripLocations.csv!J52-AZ$6)^2 + (LEDStripLocations.csv!K52-BA$6)^2)/25.4</f>
        <v>3.9542927651936126</v>
      </c>
      <c r="P52">
        <f>(LEDStripLocations.csv!$I52-$AY$6)/25.4</f>
        <v>-2.7559055118110236</v>
      </c>
      <c r="Q52">
        <f>(LEDStripLocations.csv!$J52-$AZ$6)/25.4</f>
        <v>7.874015748031496E-2</v>
      </c>
      <c r="R52">
        <f>(LEDStripLocations.csv!$K52-$BA$6)/25.4</f>
        <v>2.8346456692913389</v>
      </c>
      <c r="T52">
        <f>SQRT((LEDStripLocations.csv!I52-$AY$8)^2 + (LEDStripLocations.csv!J52-$AZ$8)^2 + (LEDStripLocations.csv!K52-$BA$8)^2)/25.4</f>
        <v>6.8537212594320032</v>
      </c>
      <c r="U52">
        <f>(LEDStripLocations.csv!$I52-$AY$8)/25.4</f>
        <v>-2.7559055118110236</v>
      </c>
      <c r="V52">
        <f>(LEDStripLocations.csv!$J52-$AZ$8)/25.4</f>
        <v>-0.82716535433070837</v>
      </c>
      <c r="W52">
        <f>(LEDStripLocations.csv!$K52-$BA$8)/25.4</f>
        <v>-6.2204724409448824</v>
      </c>
      <c r="Y52">
        <f>SQRT((LEDStripLocations.csv!$O52-$AY$3)^2 + (LEDStripLocations.csv!$P52-$AZ$3)^2 + (LEDStripLocations.csv!$Q52-$BA$3)^2)/25.4</f>
        <v>12.344638705940712</v>
      </c>
      <c r="Z52">
        <f>(LEDStripLocations.csv!$O52-$AY$3)/25.4</f>
        <v>-8.4251968503937018</v>
      </c>
      <c r="AA52">
        <f>(LEDStripLocations.csv!$P52-$AZ$3)/25.4</f>
        <v>-1.4960629921259843</v>
      </c>
      <c r="AB52">
        <f>(LEDStripLocations.csv!$Q52-$BA$3)/25.4</f>
        <v>8.8976377952755907</v>
      </c>
      <c r="AD52">
        <f>SQRT((LEDStripLocations.csv!$O52-$AY$5)^2 + (LEDStripLocations.csv!$P52-$AZ$5)^2 + (LEDStripLocations.csv!$Q52-$BA$5)^2)/25.4</f>
        <v>55.661675742330047</v>
      </c>
      <c r="AE52">
        <f>(LEDStripLocations.csv!$O52-$AY$5)/25.4</f>
        <v>-8.4251968503937018</v>
      </c>
      <c r="AF52">
        <f>(LEDStripLocations.csv!$P52-$AZ$5)/25.4</f>
        <v>-1.4960629921259843</v>
      </c>
      <c r="AG52">
        <f>(LEDStripLocations.csv!$K108-$BA$5)/25.4</f>
        <v>-47.322834645669296</v>
      </c>
      <c r="AI52">
        <f>SQRT((LEDStripLocations.csv!$I108-$AY$2)^2 + (LEDStripLocations.csv!$J108-$AZ$2)^2 + (LEDStripLocations.csv!$K108-$BA$2)^2)/25.4</f>
        <v>6.3897286059161642</v>
      </c>
      <c r="AJ52">
        <f>(LEDStripLocations.csv!$I108-$AY$2)/25.4</f>
        <v>-5.3149606299212602</v>
      </c>
      <c r="AK52">
        <f>(LEDStripLocations.csv!$J108-$AZ$2)/25.4</f>
        <v>-0.15748031496062992</v>
      </c>
      <c r="AL52">
        <f>(LEDStripLocations.csv!$K108-$BA$2)/25.4</f>
        <v>3.5433070866141736</v>
      </c>
      <c r="AN52">
        <f>SQRT((LEDStripLocations.csv!$I108-$AY$7)^2 + (LEDStripLocations.csv!$J108-$AZ$7)^2 + (LEDStripLocations.csv!$K108-$BA$7)^2)/25.4</f>
        <v>20.831608625159891</v>
      </c>
      <c r="AO52">
        <f>(LEDStripLocations.csv!$I108-$AY$7)/25.4</f>
        <v>7.7559055118110241</v>
      </c>
      <c r="AP52">
        <f>(LEDStripLocations.csv!$J108-$AZ$7)/25.4</f>
        <v>-5.4724409448818898</v>
      </c>
      <c r="AQ52">
        <f>(LEDStripLocations.csv!$K108-$BA$7)/25.4</f>
        <v>-18.543307086614174</v>
      </c>
      <c r="AS52">
        <f>SQRT((LEDStripLocations.csv!$I108-$AY$4)^2 + (LEDStripLocations.csv!$J108-$AZ$4)^2 + (LEDStripLocations.csv!$K108-$BA$4)^2)/25.4</f>
        <v>43.359363580071381</v>
      </c>
    </row>
    <row r="53" spans="1:45">
      <c r="A53" t="str">
        <f>LEDStripLocations.csv!A53</f>
        <v>heart</v>
      </c>
      <c r="B53" t="str">
        <f>LEDStripLocations.csv!B53</f>
        <v>left</v>
      </c>
      <c r="C53">
        <f>LEDStripLocations.csv!E53</f>
        <v>52</v>
      </c>
      <c r="D53">
        <f>LEDStripLocations.csv!R53+LEDStripLocations.csv!R109</f>
        <v>1377.6404328239141</v>
      </c>
      <c r="E53">
        <f>CEILING(LEDStripLocations.csv!R109/100*3,1)</f>
        <v>11</v>
      </c>
      <c r="F53">
        <f>CEILING(LEDStripLocations.csv!R53/100*3,1)</f>
        <v>31</v>
      </c>
      <c r="G53">
        <f t="shared" si="0"/>
        <v>42</v>
      </c>
      <c r="H53">
        <f t="shared" si="1"/>
        <v>45</v>
      </c>
      <c r="I53">
        <f>H53</f>
        <v>45</v>
      </c>
      <c r="J53">
        <v>8</v>
      </c>
      <c r="K53">
        <f>F53</f>
        <v>31</v>
      </c>
      <c r="L53">
        <f>H53-F53</f>
        <v>14</v>
      </c>
      <c r="M53">
        <v>4</v>
      </c>
      <c r="N53">
        <v>34</v>
      </c>
      <c r="O53">
        <f>SQRT((LEDStripLocations.csv!I53-AY$6)^2 + (LEDStripLocations.csv!J53-AZ$6)^2 + (LEDStripLocations.csv!K53-BA$6)^2)/25.4</f>
        <v>3.3413578571210629</v>
      </c>
      <c r="P53">
        <f>(LEDStripLocations.csv!$I53-$AY$6)/25.4</f>
        <v>-2.3228346456692917</v>
      </c>
      <c r="Q53">
        <f>(LEDStripLocations.csv!$J53-$AZ$6)/25.4</f>
        <v>3.937007874015748E-2</v>
      </c>
      <c r="R53">
        <f>(LEDStripLocations.csv!$K53-$BA$6)/25.4</f>
        <v>2.4015748031496065</v>
      </c>
      <c r="T53">
        <f>SQRT((LEDStripLocations.csv!I53-$AY$8)^2 + (LEDStripLocations.csv!J53-$AZ$8)^2 + (LEDStripLocations.csv!K53-$BA$8)^2)/25.4</f>
        <v>7.1004283664555041</v>
      </c>
      <c r="U53">
        <f>(LEDStripLocations.csv!$I53-$AY$8)/25.4</f>
        <v>-2.3228346456692917</v>
      </c>
      <c r="V53">
        <f>(LEDStripLocations.csv!$J53-$AZ$8)/25.4</f>
        <v>-0.86653543307086578</v>
      </c>
      <c r="W53">
        <f>(LEDStripLocations.csv!$K53-$BA$8)/25.4</f>
        <v>-6.6535433070866148</v>
      </c>
      <c r="Y53">
        <f>SQRT((LEDStripLocations.csv!$O53-$AY$3)^2 + (LEDStripLocations.csv!$P53-$AZ$3)^2 + (LEDStripLocations.csv!$Q53-$BA$3)^2)/25.4</f>
        <v>10.823621588986221</v>
      </c>
      <c r="Z53">
        <f>(LEDStripLocations.csv!$O53-$AY$3)/25.4</f>
        <v>-7.4409448818897639</v>
      </c>
      <c r="AA53">
        <f>(LEDStripLocations.csv!$P53-$AZ$3)/25.4</f>
        <v>-1.4960629921259843</v>
      </c>
      <c r="AB53">
        <f>(LEDStripLocations.csv!$Q53-$BA$3)/25.4</f>
        <v>7.7165354330708666</v>
      </c>
      <c r="AD53">
        <f>SQRT((LEDStripLocations.csv!$O53-$AY$5)^2 + (LEDStripLocations.csv!$P53-$AZ$5)^2 + (LEDStripLocations.csv!$Q53-$BA$5)^2)/25.4</f>
        <v>56.691464329687726</v>
      </c>
      <c r="AE53">
        <f>(LEDStripLocations.csv!$O53-$AY$5)/25.4</f>
        <v>-7.4409448818897639</v>
      </c>
      <c r="AF53">
        <f>(LEDStripLocations.csv!$P53-$AZ$5)/25.4</f>
        <v>-1.4960629921259843</v>
      </c>
      <c r="AG53">
        <f>(LEDStripLocations.csv!$K109-$BA$5)/25.4</f>
        <v>-48.188976377952756</v>
      </c>
      <c r="AI53">
        <f>SQRT((LEDStripLocations.csv!$I109-$AY$2)^2 + (LEDStripLocations.csv!$J109-$AZ$2)^2 + (LEDStripLocations.csv!$K109-$BA$2)^2)/25.4</f>
        <v>5.3972917524918484</v>
      </c>
      <c r="AJ53">
        <f>(LEDStripLocations.csv!$I109-$AY$2)/25.4</f>
        <v>-4.6850393700787407</v>
      </c>
      <c r="AK53">
        <f>(LEDStripLocations.csv!$J109-$AZ$2)/25.4</f>
        <v>-0.11811023622047245</v>
      </c>
      <c r="AL53">
        <f>(LEDStripLocations.csv!$K109-$BA$2)/25.4</f>
        <v>2.6771653543307088</v>
      </c>
      <c r="AN53">
        <f>SQRT((LEDStripLocations.csv!$I109-$AY$7)^2 + (LEDStripLocations.csv!$J109-$AZ$7)^2 + (LEDStripLocations.csv!$K109-$BA$7)^2)/25.4</f>
        <v>21.830415780147348</v>
      </c>
      <c r="AO53">
        <f>(LEDStripLocations.csv!$I109-$AY$7)/25.4</f>
        <v>8.3858267716535444</v>
      </c>
      <c r="AP53">
        <f>(LEDStripLocations.csv!$J109-$AZ$7)/25.4</f>
        <v>-5.4330708661417324</v>
      </c>
      <c r="AQ53">
        <f>(LEDStripLocations.csv!$K109-$BA$7)/25.4</f>
        <v>-19.409448818897641</v>
      </c>
      <c r="AS53">
        <f>SQRT((LEDStripLocations.csv!$I109-$AY$4)^2 + (LEDStripLocations.csv!$J109-$AZ$4)^2 + (LEDStripLocations.csv!$K109-$BA$4)^2)/25.4</f>
        <v>44.148062223644615</v>
      </c>
    </row>
    <row r="54" spans="1:45">
      <c r="A54" t="str">
        <f>LEDStripLocations.csv!A54</f>
        <v>heart</v>
      </c>
      <c r="B54" t="str">
        <f>LEDStripLocations.csv!B54</f>
        <v>left</v>
      </c>
      <c r="C54">
        <f>LEDStripLocations.csv!E54</f>
        <v>53</v>
      </c>
      <c r="D54">
        <f>LEDStripLocations.csv!R54+LEDStripLocations.csv!R110</f>
        <v>1396.4277115843784</v>
      </c>
      <c r="E54">
        <f>CEILING(LEDStripLocations.csv!R110/100*3,1)</f>
        <v>11</v>
      </c>
      <c r="F54">
        <f>CEILING(LEDStripLocations.csv!R54/100*3,1)</f>
        <v>32</v>
      </c>
      <c r="G54">
        <f t="shared" si="0"/>
        <v>43</v>
      </c>
      <c r="H54">
        <f t="shared" si="1"/>
        <v>45</v>
      </c>
      <c r="I54">
        <f>H54+I53</f>
        <v>90</v>
      </c>
      <c r="J54">
        <v>8</v>
      </c>
      <c r="K54">
        <f>H54-E54</f>
        <v>34</v>
      </c>
      <c r="L54">
        <f>E54</f>
        <v>11</v>
      </c>
      <c r="M54">
        <v>55</v>
      </c>
      <c r="N54">
        <f>I53</f>
        <v>45</v>
      </c>
      <c r="O54">
        <f>SQRT((LEDStripLocations.csv!I54-AY$6)^2 + (LEDStripLocations.csv!J54-AZ$6)^2 + (LEDStripLocations.csv!K54-BA$6)^2)/25.4</f>
        <v>2.61744411631412</v>
      </c>
      <c r="P54">
        <f>(LEDStripLocations.csv!$I54-$AY$6)/25.4</f>
        <v>-1.8110236220472442</v>
      </c>
      <c r="Q54">
        <f>(LEDStripLocations.csv!$J54-$AZ$6)/25.4</f>
        <v>0</v>
      </c>
      <c r="R54">
        <f>(LEDStripLocations.csv!$K54-$BA$6)/25.4</f>
        <v>1.8897637795275593</v>
      </c>
      <c r="T54">
        <f>SQRT((LEDStripLocations.csv!I54-$AY$8)^2 + (LEDStripLocations.csv!J54-$AZ$8)^2 + (LEDStripLocations.csv!K54-$BA$8)^2)/25.4</f>
        <v>7.4459904673957302</v>
      </c>
      <c r="U54">
        <f>(LEDStripLocations.csv!$I54-$AY$8)/25.4</f>
        <v>-1.8110236220472442</v>
      </c>
      <c r="V54">
        <f>(LEDStripLocations.csv!$J54-$AZ$8)/25.4</f>
        <v>-0.9059055118110233</v>
      </c>
      <c r="W54">
        <f>(LEDStripLocations.csv!$K54-$BA$8)/25.4</f>
        <v>-7.165354330708662</v>
      </c>
      <c r="Y54">
        <f>SQRT((LEDStripLocations.csv!$O54-$AY$3)^2 + (LEDStripLocations.csv!$P54-$AZ$3)^2 + (LEDStripLocations.csv!$Q54-$BA$3)^2)/25.4</f>
        <v>8.9508720377525499</v>
      </c>
      <c r="Z54">
        <f>(LEDStripLocations.csv!$O54-$AY$3)/25.4</f>
        <v>-6.2204724409448824</v>
      </c>
      <c r="AA54">
        <f>(LEDStripLocations.csv!$P54-$AZ$3)/25.4</f>
        <v>-1.4960629921259843</v>
      </c>
      <c r="AB54">
        <f>(LEDStripLocations.csv!$Q54-$BA$3)/25.4</f>
        <v>6.2598425196850398</v>
      </c>
      <c r="AD54">
        <f>SQRT((LEDStripLocations.csv!$O54-$AY$5)^2 + (LEDStripLocations.csv!$P54-$AZ$5)^2 + (LEDStripLocations.csv!$Q54-$BA$5)^2)/25.4</f>
        <v>57.991791885540593</v>
      </c>
      <c r="AE54">
        <f>(LEDStripLocations.csv!$O54-$AY$5)/25.4</f>
        <v>-6.2204724409448824</v>
      </c>
      <c r="AF54">
        <f>(LEDStripLocations.csv!$P54-$AZ$5)/25.4</f>
        <v>-1.4960629921259843</v>
      </c>
      <c r="AG54">
        <f>(LEDStripLocations.csv!$K110-$BA$5)/25.4</f>
        <v>-49.173228346456696</v>
      </c>
      <c r="AI54">
        <f>SQRT((LEDStripLocations.csv!$I110-$AY$2)^2 + (LEDStripLocations.csv!$J110-$AZ$2)^2 + (LEDStripLocations.csv!$K110-$BA$2)^2)/25.4</f>
        <v>3.9981473172413171</v>
      </c>
      <c r="AJ54">
        <f>(LEDStripLocations.csv!$I110-$AY$2)/25.4</f>
        <v>-3.6220472440944884</v>
      </c>
      <c r="AK54">
        <f>(LEDStripLocations.csv!$J110-$AZ$2)/25.4</f>
        <v>0</v>
      </c>
      <c r="AL54">
        <f>(LEDStripLocations.csv!$K110-$BA$2)/25.4</f>
        <v>1.6929133858267718</v>
      </c>
      <c r="AN54">
        <f>SQRT((LEDStripLocations.csv!$I110-$AY$7)^2 + (LEDStripLocations.csv!$J110-$AZ$7)^2 + (LEDStripLocations.csv!$K110-$BA$7)^2)/25.4</f>
        <v>23.096147229874376</v>
      </c>
      <c r="AO54">
        <f>(LEDStripLocations.csv!$I110-$AY$7)/25.4</f>
        <v>9.4488188976377963</v>
      </c>
      <c r="AP54">
        <f>(LEDStripLocations.csv!$J110-$AZ$7)/25.4</f>
        <v>-5.3149606299212602</v>
      </c>
      <c r="AQ54">
        <f>(LEDStripLocations.csv!$K110-$BA$7)/25.4</f>
        <v>-20.393700787401578</v>
      </c>
      <c r="AS54">
        <f>SQRT((LEDStripLocations.csv!$I110-$AY$4)^2 + (LEDStripLocations.csv!$J110-$AZ$4)^2 + (LEDStripLocations.csv!$K110-$BA$4)^2)/25.4</f>
        <v>45.029887912159083</v>
      </c>
    </row>
    <row r="55" spans="1:45">
      <c r="A55" t="str">
        <f>LEDStripLocations.csv!A55</f>
        <v>heart</v>
      </c>
      <c r="B55" t="str">
        <f>LEDStripLocations.csv!B55</f>
        <v>left</v>
      </c>
      <c r="C55">
        <f>LEDStripLocations.csv!E55</f>
        <v>54</v>
      </c>
      <c r="D55">
        <f>LEDStripLocations.csv!R55+LEDStripLocations.csv!R111</f>
        <v>1427.782871487273</v>
      </c>
      <c r="E55">
        <f>CEILING(LEDStripLocations.csv!R111/100*3,1)</f>
        <v>11</v>
      </c>
      <c r="F55">
        <f>CEILING(LEDStripLocations.csv!R55/100*3,1)</f>
        <v>32</v>
      </c>
      <c r="G55">
        <f t="shared" si="0"/>
        <v>43</v>
      </c>
      <c r="H55">
        <f t="shared" si="1"/>
        <v>45</v>
      </c>
      <c r="I55">
        <f t="shared" si="2"/>
        <v>135</v>
      </c>
      <c r="J55">
        <v>8</v>
      </c>
      <c r="K55">
        <f>F55</f>
        <v>32</v>
      </c>
      <c r="L55">
        <f>H55-F55</f>
        <v>13</v>
      </c>
      <c r="M55">
        <v>93</v>
      </c>
      <c r="N55">
        <v>124</v>
      </c>
      <c r="O55">
        <f>SQRT((LEDStripLocations.csv!I55-AY$6)^2 + (LEDStripLocations.csv!J55-AZ$6)^2 + (LEDStripLocations.csv!K55-BA$6)^2)/25.4</f>
        <v>1.7825561295546097</v>
      </c>
      <c r="P55">
        <f>(LEDStripLocations.csv!$I55-$AY$6)/25.4</f>
        <v>-1.2204724409448819</v>
      </c>
      <c r="Q55">
        <f>(LEDStripLocations.csv!$J55-$AZ$6)/25.4</f>
        <v>0</v>
      </c>
      <c r="R55">
        <f>(LEDStripLocations.csv!$K55-$BA$6)/25.4</f>
        <v>1.299212598425197</v>
      </c>
      <c r="T55">
        <f>SQRT((LEDStripLocations.csv!I55-$AY$8)^2 + (LEDStripLocations.csv!J55-$AZ$8)^2 + (LEDStripLocations.csv!K55-$BA$8)^2)/25.4</f>
        <v>7.903435207779979</v>
      </c>
      <c r="U55">
        <f>(LEDStripLocations.csv!$I55-$AY$8)/25.4</f>
        <v>-1.2204724409448819</v>
      </c>
      <c r="V55">
        <f>(LEDStripLocations.csv!$J55-$AZ$8)/25.4</f>
        <v>-0.9059055118110233</v>
      </c>
      <c r="W55">
        <f>(LEDStripLocations.csv!$K55-$BA$8)/25.4</f>
        <v>-7.7559055118110241</v>
      </c>
      <c r="Y55">
        <f>SQRT((LEDStripLocations.csv!$O55-$AY$3)^2 + (LEDStripLocations.csv!$P55-$AZ$3)^2 + (LEDStripLocations.csv!$Q55-$BA$3)^2)/25.4</f>
        <v>6.7418314206587677</v>
      </c>
      <c r="Z55">
        <f>(LEDStripLocations.csv!$O55-$AY$3)/25.4</f>
        <v>-4.8031496062992129</v>
      </c>
      <c r="AA55">
        <f>(LEDStripLocations.csv!$P55-$AZ$3)/25.4</f>
        <v>-1.4960629921259843</v>
      </c>
      <c r="AB55">
        <f>(LEDStripLocations.csv!$Q55-$BA$3)/25.4</f>
        <v>4.4881889763779528</v>
      </c>
      <c r="AD55">
        <f>SQRT((LEDStripLocations.csv!$O55-$AY$5)^2 + (LEDStripLocations.csv!$P55-$AZ$5)^2 + (LEDStripLocations.csv!$Q55-$BA$5)^2)/25.4</f>
        <v>59.622068561750851</v>
      </c>
      <c r="AE55">
        <f>(LEDStripLocations.csv!$O55-$AY$5)/25.4</f>
        <v>-4.8031496062992129</v>
      </c>
      <c r="AF55">
        <f>(LEDStripLocations.csv!$P55-$AZ$5)/25.4</f>
        <v>-1.4960629921259843</v>
      </c>
      <c r="AG55">
        <f>(LEDStripLocations.csv!$K111-$BA$5)/25.4</f>
        <v>-49.645669291338585</v>
      </c>
      <c r="AI55">
        <f>SQRT((LEDStripLocations.csv!$I111-$AY$2)^2 + (LEDStripLocations.csv!$J111-$AZ$2)^2 + (LEDStripLocations.csv!$K111-$BA$2)^2)/25.4</f>
        <v>3.3082581352040505</v>
      </c>
      <c r="AJ55">
        <f>(LEDStripLocations.csv!$I111-$AY$2)/25.4</f>
        <v>-3.0708661417322838</v>
      </c>
      <c r="AK55">
        <f>(LEDStripLocations.csv!$J111-$AZ$2)/25.4</f>
        <v>-0.15748031496062992</v>
      </c>
      <c r="AL55">
        <f>(LEDStripLocations.csv!$K111-$BA$2)/25.4</f>
        <v>1.2204724409448819</v>
      </c>
      <c r="AN55">
        <f>SQRT((LEDStripLocations.csv!$I111-$AY$7)^2 + (LEDStripLocations.csv!$J111-$AZ$7)^2 + (LEDStripLocations.csv!$K111-$BA$7)^2)/25.4</f>
        <v>23.776952720795855</v>
      </c>
      <c r="AO55">
        <f>(LEDStripLocations.csv!$I111-$AY$7)/25.4</f>
        <v>10</v>
      </c>
      <c r="AP55">
        <f>(LEDStripLocations.csv!$J111-$AZ$7)/25.4</f>
        <v>-5.4724409448818898</v>
      </c>
      <c r="AQ55">
        <f>(LEDStripLocations.csv!$K111-$BA$7)/25.4</f>
        <v>-20.866141732283467</v>
      </c>
      <c r="AS55">
        <f>SQRT((LEDStripLocations.csv!$I111-$AY$4)^2 + (LEDStripLocations.csv!$J111-$AZ$4)^2 + (LEDStripLocations.csv!$K111-$BA$4)^2)/25.4</f>
        <v>45.459008821607256</v>
      </c>
    </row>
    <row r="56" spans="1:45">
      <c r="A56" t="str">
        <f>LEDStripLocations.csv!A56</f>
        <v>heart</v>
      </c>
      <c r="B56" t="str">
        <f>LEDStripLocations.csv!B56</f>
        <v>left</v>
      </c>
      <c r="C56">
        <f>LEDStripLocations.csv!E56</f>
        <v>55</v>
      </c>
      <c r="D56">
        <f>LEDStripLocations.csv!R56+LEDStripLocations.csv!R112</f>
        <v>1438.5954760479694</v>
      </c>
      <c r="E56">
        <f>CEILING(LEDStripLocations.csv!R112/100*3,1)</f>
        <v>12</v>
      </c>
      <c r="F56">
        <f>CEILING(LEDStripLocations.csv!R56/100*3,1)</f>
        <v>32</v>
      </c>
      <c r="G56">
        <f t="shared" si="0"/>
        <v>44</v>
      </c>
      <c r="H56">
        <f t="shared" si="1"/>
        <v>45</v>
      </c>
      <c r="I56">
        <f t="shared" si="2"/>
        <v>180</v>
      </c>
      <c r="J56">
        <v>8</v>
      </c>
      <c r="K56">
        <f>H56-E56</f>
        <v>33</v>
      </c>
      <c r="L56">
        <f>E56</f>
        <v>12</v>
      </c>
      <c r="M56">
        <v>146</v>
      </c>
      <c r="N56">
        <f>I55</f>
        <v>135</v>
      </c>
      <c r="O56">
        <f>SQRT((LEDStripLocations.csv!I56-AY$6)^2 + (LEDStripLocations.csv!J56-AZ$6)^2 + (LEDStripLocations.csv!K56-BA$6)^2)/25.4</f>
        <v>1.0593404761475362</v>
      </c>
      <c r="P56">
        <f>(LEDStripLocations.csv!$I56-$AY$6)/25.4</f>
        <v>-0.70866141732283472</v>
      </c>
      <c r="Q56">
        <f>(LEDStripLocations.csv!$J56-$AZ$6)/25.4</f>
        <v>0</v>
      </c>
      <c r="R56">
        <f>(LEDStripLocations.csv!$K56-$BA$6)/25.4</f>
        <v>0.78740157480314965</v>
      </c>
      <c r="T56">
        <f>SQRT((LEDStripLocations.csv!I56-$AY$8)^2 + (LEDStripLocations.csv!J56-$AZ$8)^2 + (LEDStripLocations.csv!K56-$BA$8)^2)/25.4</f>
        <v>8.3473350544353391</v>
      </c>
      <c r="U56">
        <f>(LEDStripLocations.csv!$I56-$AY$8)/25.4</f>
        <v>-0.70866141732283472</v>
      </c>
      <c r="V56">
        <f>(LEDStripLocations.csv!$J56-$AZ$8)/25.4</f>
        <v>-0.9059055118110233</v>
      </c>
      <c r="W56">
        <f>(LEDStripLocations.csv!$K56-$BA$8)/25.4</f>
        <v>-8.2677165354330722</v>
      </c>
      <c r="Y56">
        <f>SQRT((LEDStripLocations.csv!$O56-$AY$3)^2 + (LEDStripLocations.csv!$P56-$AZ$3)^2 + (LEDStripLocations.csv!$Q56-$BA$3)^2)/25.4</f>
        <v>5.6676506812371992</v>
      </c>
      <c r="Z56">
        <f>(LEDStripLocations.csv!$O56-$AY$3)/25.4</f>
        <v>-4.0944881889763778</v>
      </c>
      <c r="AA56">
        <f>(LEDStripLocations.csv!$P56-$AZ$3)/25.4</f>
        <v>-1.4960629921259843</v>
      </c>
      <c r="AB56">
        <f>(LEDStripLocations.csv!$Q56-$BA$3)/25.4</f>
        <v>3.6220472440944884</v>
      </c>
      <c r="AD56">
        <f>SQRT((LEDStripLocations.csv!$O56-$AY$5)^2 + (LEDStripLocations.csv!$P56-$AZ$5)^2 + (LEDStripLocations.csv!$Q56-$BA$5)^2)/25.4</f>
        <v>60.43301956960044</v>
      </c>
      <c r="AE56">
        <f>(LEDStripLocations.csv!$O56-$AY$5)/25.4</f>
        <v>-4.0944881889763778</v>
      </c>
      <c r="AF56">
        <f>(LEDStripLocations.csv!$P56-$AZ$5)/25.4</f>
        <v>-1.4960629921259843</v>
      </c>
      <c r="AG56">
        <f>(LEDStripLocations.csv!$K112-$BA$5)/25.4</f>
        <v>-50.236220472440948</v>
      </c>
      <c r="AI56">
        <f>SQRT((LEDStripLocations.csv!$I112-$AY$2)^2 + (LEDStripLocations.csv!$J112-$AZ$2)^2 + (LEDStripLocations.csv!$K112-$BA$2)^2)/25.4</f>
        <v>2.3311608414310965</v>
      </c>
      <c r="AJ56">
        <f>(LEDStripLocations.csv!$I112-$AY$2)/25.4</f>
        <v>-2.2440944881889764</v>
      </c>
      <c r="AK56">
        <f>(LEDStripLocations.csv!$J112-$AZ$2)/25.4</f>
        <v>3.937007874015748E-2</v>
      </c>
      <c r="AL56">
        <f>(LEDStripLocations.csv!$K112-$BA$2)/25.4</f>
        <v>0.62992125984251968</v>
      </c>
      <c r="AN56">
        <f>SQRT((LEDStripLocations.csv!$I112-$AY$7)^2 + (LEDStripLocations.csv!$J112-$AZ$7)^2 + (LEDStripLocations.csv!$K112-$BA$7)^2)/25.4</f>
        <v>24.605700780124547</v>
      </c>
      <c r="AO56">
        <f>(LEDStripLocations.csv!$I112-$AY$7)/25.4</f>
        <v>10.826771653543307</v>
      </c>
      <c r="AP56">
        <f>(LEDStripLocations.csv!$J112-$AZ$7)/25.4</f>
        <v>-5.2755905511811028</v>
      </c>
      <c r="AQ56">
        <f>(LEDStripLocations.csv!$K112-$BA$7)/25.4</f>
        <v>-21.45669291338583</v>
      </c>
      <c r="AS56">
        <f>SQRT((LEDStripLocations.csv!$I112-$AY$4)^2 + (LEDStripLocations.csv!$J112-$AZ$4)^2 + (LEDStripLocations.csv!$K112-$BA$4)^2)/25.4</f>
        <v>46.002079652801186</v>
      </c>
    </row>
    <row r="57" spans="1:45">
      <c r="A57" t="str">
        <f>LEDStripLocations.csv!A57</f>
        <v>heart</v>
      </c>
      <c r="B57" t="str">
        <f>LEDStripLocations.csv!B57</f>
        <v>left</v>
      </c>
      <c r="C57">
        <f>LEDStripLocations.csv!E57</f>
        <v>56</v>
      </c>
      <c r="D57">
        <f>LEDStripLocations.csv!R57+LEDStripLocations.csv!R113</f>
        <v>1491.3407087470118</v>
      </c>
      <c r="E57">
        <f>CEILING(LEDStripLocations.csv!R113/100*3,1)</f>
        <v>13</v>
      </c>
      <c r="F57">
        <f>CEILING(LEDStripLocations.csv!R57/100*3,1)</f>
        <v>33</v>
      </c>
      <c r="G57">
        <f t="shared" si="0"/>
        <v>46</v>
      </c>
      <c r="H57">
        <f>IF(G57&lt;31, 30, IF(G57 &lt; 39, 38, IF(G57&lt; 46, 45, IF(G57 &lt; 54, 53, IF(G57 &lt; 61, 60, IF(G57&lt; 69, 68, IF(G57&lt; 76, 75, 112)))))))</f>
        <v>53</v>
      </c>
      <c r="I57">
        <f t="shared" si="2"/>
        <v>233</v>
      </c>
      <c r="J57">
        <v>8</v>
      </c>
      <c r="K57">
        <f>F57</f>
        <v>33</v>
      </c>
      <c r="L57">
        <f>H57-F57</f>
        <v>20</v>
      </c>
      <c r="M57">
        <f>I56+H57-G57</f>
        <v>187</v>
      </c>
      <c r="N57">
        <f>M57+F57</f>
        <v>220</v>
      </c>
      <c r="O57">
        <f>SQRT((LEDStripLocations.csv!I57-AY$6)^2 + (LEDStripLocations.csv!J57-AZ$6)^2 + (LEDStripLocations.csv!K57-BA$6)^2)/25.4</f>
        <v>0.5041830108214842</v>
      </c>
      <c r="P57">
        <f>(LEDStripLocations.csv!$I57-$AY$6)/25.4</f>
        <v>-0.31496062992125984</v>
      </c>
      <c r="Q57">
        <f>(LEDStripLocations.csv!$J57-$AZ$6)/25.4</f>
        <v>0</v>
      </c>
      <c r="R57">
        <f>(LEDStripLocations.csv!$K57-$BA$6)/25.4</f>
        <v>0.39370078740157483</v>
      </c>
      <c r="T57">
        <f>SQRT((LEDStripLocations.csv!I57-$AY$8)^2 + (LEDStripLocations.csv!J57-$AZ$8)^2 + (LEDStripLocations.csv!K57-$BA$8)^2)/25.4</f>
        <v>8.7143568342723992</v>
      </c>
      <c r="U57">
        <f>(LEDStripLocations.csv!$I57-$AY$8)/25.4</f>
        <v>-0.31496062992125984</v>
      </c>
      <c r="V57">
        <f>(LEDStripLocations.csv!$J57-$AZ$8)/25.4</f>
        <v>-0.9059055118110233</v>
      </c>
      <c r="W57">
        <f>(LEDStripLocations.csv!$K57-$BA$8)/25.4</f>
        <v>-8.6614173228346463</v>
      </c>
      <c r="Y57">
        <f>SQRT((LEDStripLocations.csv!$O57-$AY$3)^2 + (LEDStripLocations.csv!$P57-$AZ$3)^2 + (LEDStripLocations.csv!$Q57-$BA$3)^2)/25.4</f>
        <v>3.6442319576082314</v>
      </c>
      <c r="Z57">
        <f>(LEDStripLocations.csv!$O57-$AY$3)/25.4</f>
        <v>-2.6771653543307088</v>
      </c>
      <c r="AA57">
        <f>(LEDStripLocations.csv!$P57-$AZ$3)/25.4</f>
        <v>-1.4960629921259843</v>
      </c>
      <c r="AB57">
        <f>(LEDStripLocations.csv!$Q57-$BA$3)/25.4</f>
        <v>1.9685039370078741</v>
      </c>
      <c r="AD57">
        <f>SQRT((LEDStripLocations.csv!$O57-$AY$5)^2 + (LEDStripLocations.csv!$P57-$AZ$5)^2 + (LEDStripLocations.csv!$Q57-$BA$5)^2)/25.4</f>
        <v>62.005024306471157</v>
      </c>
      <c r="AE57">
        <f>(LEDStripLocations.csv!$O57-$AY$5)/25.4</f>
        <v>-2.6771653543307088</v>
      </c>
      <c r="AF57">
        <f>(LEDStripLocations.csv!$P57-$AZ$5)/25.4</f>
        <v>-1.4960629921259843</v>
      </c>
      <c r="AG57">
        <f>(LEDStripLocations.csv!$K113-$BA$5)/25.4</f>
        <v>-50.866141732283467</v>
      </c>
      <c r="AI57">
        <f>SQRT((LEDStripLocations.csv!$I113-$AY$2)^2 + (LEDStripLocations.csv!$J113-$AZ$2)^2 + (LEDStripLocations.csv!$K113-$BA$2)^2)/25.4</f>
        <v>1.3385826771653544</v>
      </c>
      <c r="AJ57">
        <f>(LEDStripLocations.csv!$I113-$AY$2)/25.4</f>
        <v>-1.3385826771653544</v>
      </c>
      <c r="AK57">
        <f>(LEDStripLocations.csv!$J113-$AZ$2)/25.4</f>
        <v>0</v>
      </c>
      <c r="AL57">
        <f>(LEDStripLocations.csv!$K113-$BA$2)/25.4</f>
        <v>0</v>
      </c>
      <c r="AN57">
        <f>SQRT((LEDStripLocations.csv!$I113-$AY$7)^2 + (LEDStripLocations.csv!$J113-$AZ$7)^2 + (LEDStripLocations.csv!$K113-$BA$7)^2)/25.4</f>
        <v>25.567827585221529</v>
      </c>
      <c r="AO57">
        <f>(LEDStripLocations.csv!$I113-$AY$7)/25.4</f>
        <v>11.73228346456693</v>
      </c>
      <c r="AP57">
        <f>(LEDStripLocations.csv!$J113-$AZ$7)/25.4</f>
        <v>-5.3149606299212602</v>
      </c>
      <c r="AQ57">
        <f>(LEDStripLocations.csv!$K113-$BA$7)/25.4</f>
        <v>-22.086614173228348</v>
      </c>
      <c r="AS57">
        <f>SQRT((LEDStripLocations.csv!$I113-$AY$4)^2 + (LEDStripLocations.csv!$J113-$AZ$4)^2 + (LEDStripLocations.csv!$K113-$BA$4)^2)/25.4</f>
        <v>46.596047497435713</v>
      </c>
    </row>
    <row r="63" spans="1:45">
      <c r="I63">
        <f>COUNTIF(H:H,30)</f>
        <v>0</v>
      </c>
    </row>
    <row r="64" spans="1:45">
      <c r="I64">
        <f>COUNTIF(H:H,38)</f>
        <v>10</v>
      </c>
    </row>
    <row r="65" spans="9:9">
      <c r="I65">
        <f>COUNTIF(H:H,45)</f>
        <v>28</v>
      </c>
    </row>
    <row r="66" spans="9:9">
      <c r="I66">
        <f>COUNTIF(H:H,53)</f>
        <v>17</v>
      </c>
    </row>
    <row r="67" spans="9:9">
      <c r="I67">
        <f>COUNTIF(H:H,60)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selection activeCell="H2" sqref="H2"/>
    </sheetView>
  </sheetViews>
  <sheetFormatPr baseColWidth="10" defaultRowHeight="15" x14ac:dyDescent="0"/>
  <cols>
    <col min="3" max="3" width="18" bestFit="1" customWidth="1"/>
  </cols>
  <sheetData>
    <row r="1" spans="1:8">
      <c r="A1" t="s">
        <v>351</v>
      </c>
      <c r="B1" t="s">
        <v>352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</row>
    <row r="2" spans="1:8">
      <c r="A2" t="s">
        <v>25</v>
      </c>
      <c r="B2">
        <v>1</v>
      </c>
      <c r="C2" t="str">
        <f>CONCATENATE("heart-left--",A2,"-0",B2)</f>
        <v>heart-left--back-01</v>
      </c>
      <c r="D2">
        <v>5</v>
      </c>
      <c r="E2">
        <f ca="1">INDIRECT(CONCATENATE("Sheet1!J",B2+1))</f>
        <v>1</v>
      </c>
      <c r="F2">
        <f ca="1">INDIRECT(CONCATENATE("Sheet1!F",B2+1))</f>
        <v>21</v>
      </c>
      <c r="G2">
        <f ca="1">INDIRECT(CONCATENATE("Sheet1!M",B2+1))</f>
        <v>6</v>
      </c>
      <c r="H2">
        <v>0</v>
      </c>
    </row>
    <row r="3" spans="1:8">
      <c r="A3" t="s">
        <v>84</v>
      </c>
      <c r="B3">
        <f>B2</f>
        <v>1</v>
      </c>
      <c r="C3" t="str">
        <f t="shared" ref="C3:C19" si="0">CONCATENATE("heart-left--",A3,"-0",B3)</f>
        <v>heart-left--front-01</v>
      </c>
      <c r="D3">
        <v>5</v>
      </c>
      <c r="E3">
        <f t="shared" ref="E3:E28" ca="1" si="1">INDIRECT(CONCATENATE("Sheet1!J",B3+1))</f>
        <v>1</v>
      </c>
      <c r="F3">
        <f ca="1">INDIRECT(CONCATENATE("Sheet1!E",B3+1))</f>
        <v>11</v>
      </c>
      <c r="G3">
        <f ca="1">INDIRECT(CONCATENATE("Sheet1!N",B3+1))</f>
        <v>27</v>
      </c>
      <c r="H3">
        <v>1</v>
      </c>
    </row>
    <row r="4" spans="1:8">
      <c r="A4" t="s">
        <v>84</v>
      </c>
      <c r="B4">
        <f>B3+1</f>
        <v>2</v>
      </c>
      <c r="C4" t="str">
        <f t="shared" si="0"/>
        <v>heart-left--front-02</v>
      </c>
      <c r="D4">
        <v>5</v>
      </c>
      <c r="E4">
        <f t="shared" ca="1" si="1"/>
        <v>1</v>
      </c>
      <c r="F4">
        <f ca="1">INDIRECT(CONCATENATE("Sheet1!E",B4+1))</f>
        <v>11</v>
      </c>
      <c r="G4">
        <f ca="1">INDIRECT(CONCATENATE("Sheet1!N",B4+1))</f>
        <v>38</v>
      </c>
      <c r="H4">
        <v>0</v>
      </c>
    </row>
    <row r="5" spans="1:8">
      <c r="A5" t="s">
        <v>25</v>
      </c>
      <c r="B5">
        <f>B4</f>
        <v>2</v>
      </c>
      <c r="C5" t="str">
        <f t="shared" si="0"/>
        <v>heart-left--back-02</v>
      </c>
      <c r="D5">
        <v>5</v>
      </c>
      <c r="E5">
        <f t="shared" ca="1" si="1"/>
        <v>1</v>
      </c>
      <c r="F5">
        <f ca="1">INDIRECT(CONCATENATE("Sheet1!F",B5+1))</f>
        <v>21</v>
      </c>
      <c r="G5">
        <f ca="1">INDIRECT(CONCATENATE("Sheet1!M",B5+1))</f>
        <v>49</v>
      </c>
      <c r="H5">
        <v>1</v>
      </c>
    </row>
    <row r="6" spans="1:8">
      <c r="A6" t="s">
        <v>25</v>
      </c>
      <c r="B6">
        <f>B5+1</f>
        <v>3</v>
      </c>
      <c r="C6" t="str">
        <f t="shared" si="0"/>
        <v>heart-left--back-03</v>
      </c>
      <c r="D6">
        <v>5</v>
      </c>
      <c r="E6">
        <f t="shared" ca="1" si="1"/>
        <v>1</v>
      </c>
      <c r="F6">
        <f t="shared" ref="F6:F37" ca="1" si="2">INDIRECT(CONCATENATE("Sheet1!F",B6+1))</f>
        <v>24</v>
      </c>
      <c r="G6">
        <f t="shared" ref="G6:G27" ca="1" si="3">INDIRECT(CONCATENATE("Sheet1!M",B6+1))</f>
        <v>79</v>
      </c>
      <c r="H6">
        <v>0</v>
      </c>
    </row>
    <row r="7" spans="1:8">
      <c r="A7" t="s">
        <v>84</v>
      </c>
      <c r="B7">
        <f>B6</f>
        <v>3</v>
      </c>
      <c r="C7" t="str">
        <f t="shared" si="0"/>
        <v>heart-left--front-03</v>
      </c>
      <c r="D7">
        <v>5</v>
      </c>
      <c r="E7">
        <f t="shared" ca="1" si="1"/>
        <v>1</v>
      </c>
      <c r="F7">
        <f t="shared" ref="F7:F38" ca="1" si="4">INDIRECT(CONCATENATE("Sheet1!E",B7+1))</f>
        <v>14</v>
      </c>
      <c r="G7">
        <f t="shared" ref="G7:G27" ca="1" si="5">INDIRECT(CONCATENATE("Sheet1!N",B7+1))</f>
        <v>100</v>
      </c>
      <c r="H7">
        <v>1</v>
      </c>
    </row>
    <row r="8" spans="1:8">
      <c r="A8" t="s">
        <v>84</v>
      </c>
      <c r="B8">
        <f>B7+1</f>
        <v>4</v>
      </c>
      <c r="C8" t="str">
        <f t="shared" si="0"/>
        <v>heart-left--front-04</v>
      </c>
      <c r="D8">
        <v>5</v>
      </c>
      <c r="E8">
        <f t="shared" ca="1" si="1"/>
        <v>1</v>
      </c>
      <c r="F8">
        <f t="shared" ca="1" si="4"/>
        <v>14</v>
      </c>
      <c r="G8">
        <f t="shared" ca="1" si="5"/>
        <v>114</v>
      </c>
      <c r="H8">
        <v>0</v>
      </c>
    </row>
    <row r="9" spans="1:8">
      <c r="A9" t="s">
        <v>25</v>
      </c>
      <c r="B9">
        <f t="shared" ref="B9:B27" si="6">B8</f>
        <v>4</v>
      </c>
      <c r="C9" t="str">
        <f t="shared" si="0"/>
        <v>heart-left--back-04</v>
      </c>
      <c r="D9">
        <v>5</v>
      </c>
      <c r="E9">
        <f t="shared" ca="1" si="1"/>
        <v>1</v>
      </c>
      <c r="F9">
        <f t="shared" ref="F9:F40" ca="1" si="7">INDIRECT(CONCATENATE("Sheet1!F",B9+1))</f>
        <v>24</v>
      </c>
      <c r="G9">
        <f t="shared" ref="G9:G27" ca="1" si="8">INDIRECT(CONCATENATE("Sheet1!M",B9+1))</f>
        <v>128</v>
      </c>
      <c r="H9">
        <v>1</v>
      </c>
    </row>
    <row r="10" spans="1:8">
      <c r="A10" t="s">
        <v>25</v>
      </c>
      <c r="B10">
        <f t="shared" ref="B10:B27" si="9">B9+1</f>
        <v>5</v>
      </c>
      <c r="C10" t="str">
        <f t="shared" si="0"/>
        <v>heart-left--back-05</v>
      </c>
      <c r="D10">
        <v>5</v>
      </c>
      <c r="E10">
        <f t="shared" ca="1" si="1"/>
        <v>1</v>
      </c>
      <c r="F10">
        <f t="shared" ca="1" si="7"/>
        <v>24</v>
      </c>
      <c r="G10">
        <f t="shared" ca="1" si="8"/>
        <v>152</v>
      </c>
      <c r="H10">
        <v>0</v>
      </c>
    </row>
    <row r="11" spans="1:8">
      <c r="A11" t="s">
        <v>84</v>
      </c>
      <c r="B11">
        <f t="shared" ref="B11:B27" si="10">B10</f>
        <v>5</v>
      </c>
      <c r="C11" t="str">
        <f t="shared" si="0"/>
        <v>heart-left--front-05</v>
      </c>
      <c r="D11">
        <v>5</v>
      </c>
      <c r="E11">
        <f t="shared" ca="1" si="1"/>
        <v>1</v>
      </c>
      <c r="F11">
        <f t="shared" ref="F11:F42" ca="1" si="11">INDIRECT(CONCATENATE("Sheet1!E",B11+1))</f>
        <v>13</v>
      </c>
      <c r="G11">
        <f t="shared" ref="G11:G27" ca="1" si="12">INDIRECT(CONCATENATE("Sheet1!N",B11+1))</f>
        <v>174</v>
      </c>
      <c r="H11">
        <v>1</v>
      </c>
    </row>
    <row r="12" spans="1:8">
      <c r="A12" t="s">
        <v>84</v>
      </c>
      <c r="B12">
        <f t="shared" ref="B12:B27" si="13">B11+1</f>
        <v>6</v>
      </c>
      <c r="C12" t="str">
        <f t="shared" si="0"/>
        <v>heart-left--front-06</v>
      </c>
      <c r="D12">
        <v>5</v>
      </c>
      <c r="E12">
        <f t="shared" ca="1" si="1"/>
        <v>1</v>
      </c>
      <c r="F12">
        <f t="shared" ca="1" si="11"/>
        <v>15</v>
      </c>
      <c r="G12">
        <f t="shared" ca="1" si="12"/>
        <v>189</v>
      </c>
      <c r="H12">
        <v>0</v>
      </c>
    </row>
    <row r="13" spans="1:8">
      <c r="A13" t="s">
        <v>25</v>
      </c>
      <c r="B13">
        <f t="shared" ref="B13:B27" si="14">B12</f>
        <v>6</v>
      </c>
      <c r="C13" t="str">
        <f t="shared" si="0"/>
        <v>heart-left--back-06</v>
      </c>
      <c r="D13">
        <v>5</v>
      </c>
      <c r="E13">
        <f t="shared" ca="1" si="1"/>
        <v>1</v>
      </c>
      <c r="F13">
        <f t="shared" ref="F13:F44" ca="1" si="15">INDIRECT(CONCATENATE("Sheet1!F",B13+1))</f>
        <v>19</v>
      </c>
      <c r="G13">
        <f t="shared" ref="G13:G27" ca="1" si="16">INDIRECT(CONCATENATE("Sheet1!M",B13+1))</f>
        <v>203</v>
      </c>
      <c r="H13">
        <v>1</v>
      </c>
    </row>
    <row r="14" spans="1:8">
      <c r="A14" t="s">
        <v>25</v>
      </c>
      <c r="B14">
        <f t="shared" ref="B14:B27" si="17">B13+1</f>
        <v>7</v>
      </c>
      <c r="C14" t="str">
        <f t="shared" si="0"/>
        <v>heart-left--back-07</v>
      </c>
      <c r="D14">
        <v>5</v>
      </c>
      <c r="E14">
        <f t="shared" ca="1" si="1"/>
        <v>1</v>
      </c>
      <c r="F14">
        <f t="shared" ca="1" si="15"/>
        <v>26</v>
      </c>
      <c r="G14">
        <f t="shared" ca="1" si="16"/>
        <v>232</v>
      </c>
      <c r="H14">
        <v>0</v>
      </c>
    </row>
    <row r="15" spans="1:8">
      <c r="A15" t="s">
        <v>84</v>
      </c>
      <c r="B15">
        <f t="shared" ref="B15:B27" si="18">B14</f>
        <v>7</v>
      </c>
      <c r="C15" t="str">
        <f t="shared" si="0"/>
        <v>heart-left--front-07</v>
      </c>
      <c r="D15">
        <v>5</v>
      </c>
      <c r="E15">
        <f t="shared" ca="1" si="1"/>
        <v>1</v>
      </c>
      <c r="F15">
        <f t="shared" ref="F15:F46" ca="1" si="19">INDIRECT(CONCATENATE("Sheet1!E",B15+1))</f>
        <v>14</v>
      </c>
      <c r="G15">
        <f t="shared" ref="G15:G27" ca="1" si="20">INDIRECT(CONCATENATE("Sheet1!N",B15+1))</f>
        <v>255</v>
      </c>
      <c r="H15">
        <v>1</v>
      </c>
    </row>
    <row r="16" spans="1:8">
      <c r="A16" t="s">
        <v>84</v>
      </c>
      <c r="B16">
        <f t="shared" ref="B16:B27" si="21">B15+1</f>
        <v>8</v>
      </c>
      <c r="C16" t="str">
        <f t="shared" si="0"/>
        <v>heart-left--front-08</v>
      </c>
      <c r="D16">
        <v>5</v>
      </c>
      <c r="E16">
        <f t="shared" ca="1" si="1"/>
        <v>1</v>
      </c>
      <c r="F16">
        <f t="shared" ca="1" si="19"/>
        <v>18</v>
      </c>
      <c r="G16">
        <f t="shared" ca="1" si="20"/>
        <v>270</v>
      </c>
      <c r="H16">
        <v>0</v>
      </c>
    </row>
    <row r="17" spans="1:8">
      <c r="A17" t="s">
        <v>25</v>
      </c>
      <c r="B17">
        <f t="shared" ref="B17:B27" si="22">B16</f>
        <v>8</v>
      </c>
      <c r="C17" t="str">
        <f t="shared" si="0"/>
        <v>heart-left--back-08</v>
      </c>
      <c r="D17">
        <v>5</v>
      </c>
      <c r="E17">
        <f t="shared" ca="1" si="1"/>
        <v>1</v>
      </c>
      <c r="F17">
        <f t="shared" ref="F17:F48" ca="1" si="23">INDIRECT(CONCATENATE("Sheet1!F",B17+1))</f>
        <v>19</v>
      </c>
      <c r="G17">
        <f t="shared" ref="G17:G27" ca="1" si="24">INDIRECT(CONCATENATE("Sheet1!M",B17+1))</f>
        <v>288</v>
      </c>
      <c r="H17">
        <v>1</v>
      </c>
    </row>
    <row r="18" spans="1:8">
      <c r="A18" t="s">
        <v>25</v>
      </c>
      <c r="B18">
        <f t="shared" ref="B18:B27" si="25">B17+1</f>
        <v>9</v>
      </c>
      <c r="C18" t="str">
        <f t="shared" si="0"/>
        <v>heart-left--back-09</v>
      </c>
      <c r="D18">
        <v>5</v>
      </c>
      <c r="E18">
        <f t="shared" ca="1" si="1"/>
        <v>1</v>
      </c>
      <c r="F18">
        <f t="shared" ca="1" si="23"/>
        <v>30</v>
      </c>
      <c r="G18">
        <f t="shared" ca="1" si="24"/>
        <v>308</v>
      </c>
      <c r="H18">
        <v>0</v>
      </c>
    </row>
    <row r="19" spans="1:8">
      <c r="A19" t="s">
        <v>84</v>
      </c>
      <c r="B19">
        <f t="shared" ref="B19:B27" si="26">B18</f>
        <v>9</v>
      </c>
      <c r="C19" t="str">
        <f t="shared" si="0"/>
        <v>heart-left--front-09</v>
      </c>
      <c r="D19">
        <v>5</v>
      </c>
      <c r="E19">
        <f t="shared" ca="1" si="1"/>
        <v>1</v>
      </c>
      <c r="F19">
        <f t="shared" ref="F19:F50" ca="1" si="27">INDIRECT(CONCATENATE("Sheet1!E",B19+1))</f>
        <v>19</v>
      </c>
      <c r="G19">
        <f t="shared" ref="G19:G27" ca="1" si="28">INDIRECT(CONCATENATE("Sheet1!N",B19+1))</f>
        <v>338</v>
      </c>
      <c r="H19">
        <v>1</v>
      </c>
    </row>
    <row r="20" spans="1:8">
      <c r="A20" t="s">
        <v>84</v>
      </c>
      <c r="B20">
        <f t="shared" ref="B20:B27" si="29">B19+1</f>
        <v>10</v>
      </c>
      <c r="C20" t="str">
        <f>CONCATENATE("heart-left--",A20,"-",B20)</f>
        <v>heart-left--front-10</v>
      </c>
      <c r="D20">
        <v>5</v>
      </c>
      <c r="E20">
        <f t="shared" ca="1" si="1"/>
        <v>2</v>
      </c>
      <c r="F20">
        <f t="shared" ca="1" si="27"/>
        <v>20</v>
      </c>
      <c r="G20">
        <f t="shared" ca="1" si="28"/>
        <v>25</v>
      </c>
      <c r="H20">
        <v>1</v>
      </c>
    </row>
    <row r="21" spans="1:8">
      <c r="A21" t="s">
        <v>25</v>
      </c>
      <c r="B21">
        <f t="shared" ref="B21:B27" si="30">B20</f>
        <v>10</v>
      </c>
      <c r="C21" t="str">
        <f t="shared" ref="C21:C27" si="31">CONCATENATE("heart-left--",A21,"-",B21)</f>
        <v>heart-left--back-10</v>
      </c>
      <c r="D21">
        <v>5</v>
      </c>
      <c r="E21">
        <f t="shared" ca="1" si="1"/>
        <v>2</v>
      </c>
      <c r="F21">
        <f t="shared" ref="F21:F52" ca="1" si="32">INDIRECT(CONCATENATE("Sheet1!F",B21+1))</f>
        <v>23</v>
      </c>
      <c r="G21">
        <f t="shared" ref="G21:G27" ca="1" si="33">INDIRECT(CONCATENATE("Sheet1!M",B21+1))</f>
        <v>2</v>
      </c>
      <c r="H21" s="1">
        <v>0</v>
      </c>
    </row>
    <row r="22" spans="1:8">
      <c r="A22" t="s">
        <v>25</v>
      </c>
      <c r="B22">
        <f t="shared" ref="B22:B27" si="34">B21+1</f>
        <v>11</v>
      </c>
      <c r="C22" t="str">
        <f t="shared" si="31"/>
        <v>heart-left--back-11</v>
      </c>
      <c r="D22">
        <v>5</v>
      </c>
      <c r="E22">
        <f t="shared" ca="1" si="1"/>
        <v>2</v>
      </c>
      <c r="F22">
        <f t="shared" ca="1" si="32"/>
        <v>31</v>
      </c>
      <c r="G22">
        <f t="shared" ca="1" si="33"/>
        <v>65</v>
      </c>
      <c r="H22" s="1">
        <v>1</v>
      </c>
    </row>
    <row r="23" spans="1:8">
      <c r="A23" t="s">
        <v>84</v>
      </c>
      <c r="B23">
        <f t="shared" ref="B23:B27" si="35">B22</f>
        <v>11</v>
      </c>
      <c r="C23" t="str">
        <f t="shared" si="31"/>
        <v>heart-left--front-11</v>
      </c>
      <c r="D23">
        <v>5</v>
      </c>
      <c r="E23">
        <f t="shared" ca="1" si="1"/>
        <v>2</v>
      </c>
      <c r="F23">
        <f t="shared" ref="F23:F54" ca="1" si="36">INDIRECT(CONCATENATE("Sheet1!E",B23+1))</f>
        <v>20</v>
      </c>
      <c r="G23">
        <f t="shared" ref="G23:G27" ca="1" si="37">INDIRECT(CONCATENATE("Sheet1!N",B23+1))</f>
        <v>45</v>
      </c>
      <c r="H23" s="1">
        <v>0</v>
      </c>
    </row>
    <row r="24" spans="1:8">
      <c r="A24" t="s">
        <v>84</v>
      </c>
      <c r="B24">
        <f t="shared" ref="B24:B27" si="38">B23+1</f>
        <v>12</v>
      </c>
      <c r="C24" t="str">
        <f t="shared" si="31"/>
        <v>heart-left--front-12</v>
      </c>
      <c r="D24">
        <v>5</v>
      </c>
      <c r="E24">
        <f t="shared" ca="1" si="1"/>
        <v>2</v>
      </c>
      <c r="F24">
        <f t="shared" ca="1" si="36"/>
        <v>20</v>
      </c>
      <c r="G24">
        <f t="shared" ca="1" si="37"/>
        <v>128</v>
      </c>
      <c r="H24" s="1">
        <v>1</v>
      </c>
    </row>
    <row r="25" spans="1:8">
      <c r="A25" t="s">
        <v>25</v>
      </c>
      <c r="B25">
        <f t="shared" ref="B25:B27" si="39">B24</f>
        <v>12</v>
      </c>
      <c r="C25" t="str">
        <f t="shared" si="31"/>
        <v>heart-left--back-12</v>
      </c>
      <c r="D25">
        <v>5</v>
      </c>
      <c r="E25">
        <f t="shared" ca="1" si="1"/>
        <v>2</v>
      </c>
      <c r="F25">
        <f t="shared" ref="F25:F56" ca="1" si="40">INDIRECT(CONCATENATE("Sheet1!F",B25+1))</f>
        <v>31</v>
      </c>
      <c r="G25">
        <f t="shared" ref="G25:G27" ca="1" si="41">INDIRECT(CONCATENATE("Sheet1!M",B25+1))</f>
        <v>97</v>
      </c>
      <c r="H25" s="1">
        <v>0</v>
      </c>
    </row>
    <row r="26" spans="1:8">
      <c r="A26" t="s">
        <v>25</v>
      </c>
      <c r="B26">
        <f t="shared" ref="B26:B27" si="42">B25+1</f>
        <v>13</v>
      </c>
      <c r="C26" t="str">
        <f t="shared" si="31"/>
        <v>heart-left--back-13</v>
      </c>
      <c r="D26">
        <v>5</v>
      </c>
      <c r="E26">
        <f t="shared" ca="1" si="1"/>
        <v>2</v>
      </c>
      <c r="F26">
        <f t="shared" ca="1" si="40"/>
        <v>29</v>
      </c>
      <c r="G26">
        <f t="shared" ca="1" si="41"/>
        <v>170</v>
      </c>
      <c r="H26" s="1">
        <v>1</v>
      </c>
    </row>
    <row r="27" spans="1:8">
      <c r="A27" t="s">
        <v>84</v>
      </c>
      <c r="B27">
        <f t="shared" ref="B27" si="43">B26</f>
        <v>13</v>
      </c>
      <c r="C27" t="str">
        <f t="shared" si="31"/>
        <v>heart-left--front-13</v>
      </c>
      <c r="D27">
        <v>5</v>
      </c>
      <c r="E27">
        <f t="shared" ca="1" si="1"/>
        <v>2</v>
      </c>
      <c r="F27">
        <f t="shared" ref="F27:F58" ca="1" si="44">INDIRECT(CONCATENATE("Sheet1!E",B27+1))</f>
        <v>22</v>
      </c>
      <c r="G27">
        <f t="shared" ref="G27:G28" ca="1" si="45">INDIRECT(CONCATENATE("Sheet1!N",B27+1))</f>
        <v>149</v>
      </c>
      <c r="H27" s="1">
        <v>0</v>
      </c>
    </row>
    <row r="28" spans="1:8">
      <c r="A28" t="s">
        <v>84</v>
      </c>
      <c r="B28">
        <f t="shared" ref="B28:B59" si="46">B27+1</f>
        <v>14</v>
      </c>
      <c r="C28" t="str">
        <f>CONCATENATE("heart-left--",A28,"-",B28)</f>
        <v>heart-left--front-14</v>
      </c>
      <c r="D28">
        <v>5</v>
      </c>
      <c r="E28">
        <f t="shared" ref="E28:E91" ca="1" si="47">INDIRECT(CONCATENATE("Sheet1!J",B28+1))</f>
        <v>2</v>
      </c>
      <c r="F28">
        <f t="shared" ca="1" si="44"/>
        <v>22</v>
      </c>
      <c r="G28">
        <f t="shared" ca="1" si="45"/>
        <v>230</v>
      </c>
      <c r="H28" s="1">
        <v>1</v>
      </c>
    </row>
    <row r="29" spans="1:8">
      <c r="A29" t="s">
        <v>25</v>
      </c>
      <c r="B29">
        <f t="shared" ref="B29:B60" si="48">B28</f>
        <v>14</v>
      </c>
      <c r="C29" t="str">
        <f t="shared" ref="C29:C92" si="49">CONCATENATE("heart-left--",A29,"-",B29)</f>
        <v>heart-left--back-14</v>
      </c>
      <c r="D29">
        <v>5</v>
      </c>
      <c r="E29">
        <f t="shared" ca="1" si="47"/>
        <v>2</v>
      </c>
      <c r="F29">
        <f t="shared" ref="F29:F60" ca="1" si="50">INDIRECT(CONCATENATE("Sheet1!F",B29+1))</f>
        <v>30</v>
      </c>
      <c r="G29">
        <f t="shared" ref="G29:G60" ca="1" si="51">INDIRECT(CONCATENATE("Sheet1!M",B29+1))</f>
        <v>201</v>
      </c>
      <c r="H29" s="1">
        <v>0</v>
      </c>
    </row>
    <row r="30" spans="1:8">
      <c r="A30" t="s">
        <v>25</v>
      </c>
      <c r="B30">
        <f t="shared" ref="B30:B61" si="52">B29+1</f>
        <v>15</v>
      </c>
      <c r="C30" t="str">
        <f t="shared" si="49"/>
        <v>heart-left--back-15</v>
      </c>
      <c r="D30">
        <v>5</v>
      </c>
      <c r="E30">
        <f t="shared" ca="1" si="47"/>
        <v>2</v>
      </c>
      <c r="F30">
        <f t="shared" ca="1" si="50"/>
        <v>30</v>
      </c>
      <c r="G30">
        <f t="shared" ca="1" si="51"/>
        <v>275</v>
      </c>
      <c r="H30" s="1">
        <v>1</v>
      </c>
    </row>
    <row r="31" spans="1:8">
      <c r="A31" t="s">
        <v>84</v>
      </c>
      <c r="B31">
        <f t="shared" ref="B31:B62" si="53">B30</f>
        <v>15</v>
      </c>
      <c r="C31" t="str">
        <f t="shared" si="49"/>
        <v>heart-left--front-15</v>
      </c>
      <c r="D31">
        <v>5</v>
      </c>
      <c r="E31">
        <f t="shared" ca="1" si="47"/>
        <v>2</v>
      </c>
      <c r="F31">
        <f t="shared" ref="F31:F62" ca="1" si="54">INDIRECT(CONCATENATE("Sheet1!E",B31+1))</f>
        <v>23</v>
      </c>
      <c r="G31">
        <f t="shared" ref="G31:G94" ca="1" si="55">INDIRECT(CONCATENATE("Sheet1!N",B31+1))</f>
        <v>253</v>
      </c>
      <c r="H31" s="1">
        <v>0</v>
      </c>
    </row>
    <row r="32" spans="1:8">
      <c r="A32" t="s">
        <v>84</v>
      </c>
      <c r="B32">
        <f t="shared" ref="B32:B63" si="56">B31+1</f>
        <v>16</v>
      </c>
      <c r="C32" t="str">
        <f t="shared" si="49"/>
        <v>heart-left--front-16</v>
      </c>
      <c r="D32">
        <v>5</v>
      </c>
      <c r="E32">
        <f t="shared" ca="1" si="47"/>
        <v>2</v>
      </c>
      <c r="F32">
        <f t="shared" ca="1" si="54"/>
        <v>23</v>
      </c>
      <c r="G32">
        <f t="shared" ca="1" si="55"/>
        <v>330</v>
      </c>
      <c r="H32" s="1">
        <v>1</v>
      </c>
    </row>
    <row r="33" spans="1:8">
      <c r="A33" t="s">
        <v>25</v>
      </c>
      <c r="B33">
        <f t="shared" ref="B33:B96" si="57">B32</f>
        <v>16</v>
      </c>
      <c r="C33" t="str">
        <f t="shared" si="49"/>
        <v>heart-left--back-16</v>
      </c>
      <c r="D33">
        <v>5</v>
      </c>
      <c r="E33">
        <f t="shared" ca="1" si="47"/>
        <v>2</v>
      </c>
      <c r="F33">
        <f t="shared" ref="F33:F64" ca="1" si="58">INDIRECT(CONCATENATE("Sheet1!F",B33+1))</f>
        <v>25</v>
      </c>
      <c r="G33">
        <f t="shared" ref="G33:G96" ca="1" si="59">INDIRECT(CONCATENATE("Sheet1!M",B33+1))</f>
        <v>306</v>
      </c>
      <c r="H33" s="1">
        <v>0</v>
      </c>
    </row>
    <row r="34" spans="1:8">
      <c r="A34" t="s">
        <v>25</v>
      </c>
      <c r="B34">
        <f t="shared" ref="B34:B97" si="60">B33+1</f>
        <v>17</v>
      </c>
      <c r="C34" t="str">
        <f t="shared" si="49"/>
        <v>heart-left--back-17</v>
      </c>
      <c r="D34">
        <v>5</v>
      </c>
      <c r="E34">
        <f t="shared" ca="1" si="47"/>
        <v>3</v>
      </c>
      <c r="F34">
        <f t="shared" ca="1" si="58"/>
        <v>28</v>
      </c>
      <c r="G34">
        <f t="shared" ca="1" si="59"/>
        <v>2</v>
      </c>
      <c r="H34" s="1">
        <v>0</v>
      </c>
    </row>
    <row r="35" spans="1:8">
      <c r="A35" t="s">
        <v>84</v>
      </c>
      <c r="B35">
        <f t="shared" ref="B35:B98" si="61">B34</f>
        <v>17</v>
      </c>
      <c r="C35" t="str">
        <f t="shared" si="49"/>
        <v>heart-left--front-17</v>
      </c>
      <c r="D35">
        <v>5</v>
      </c>
      <c r="E35">
        <f t="shared" ca="1" si="47"/>
        <v>3</v>
      </c>
      <c r="F35">
        <f t="shared" ref="F35:F66" ca="1" si="62">INDIRECT(CONCATENATE("Sheet1!E",B35+1))</f>
        <v>23</v>
      </c>
      <c r="G35">
        <f t="shared" ref="G35:G98" ca="1" si="63">INDIRECT(CONCATENATE("Sheet1!N",B35+1))</f>
        <v>29</v>
      </c>
      <c r="H35" s="1">
        <v>1</v>
      </c>
    </row>
    <row r="36" spans="1:8">
      <c r="A36" t="s">
        <v>84</v>
      </c>
      <c r="B36">
        <f t="shared" ref="B36:B99" si="64">B35+1</f>
        <v>18</v>
      </c>
      <c r="C36" t="str">
        <f t="shared" si="49"/>
        <v>heart-left--front-18</v>
      </c>
      <c r="D36">
        <v>5</v>
      </c>
      <c r="E36">
        <f t="shared" ca="1" si="47"/>
        <v>3</v>
      </c>
      <c r="F36">
        <f t="shared" ca="1" si="62"/>
        <v>23</v>
      </c>
      <c r="G36">
        <f t="shared" ca="1" si="63"/>
        <v>52</v>
      </c>
      <c r="H36" s="1">
        <v>0</v>
      </c>
    </row>
    <row r="37" spans="1:8">
      <c r="A37" t="s">
        <v>25</v>
      </c>
      <c r="B37">
        <f t="shared" ref="B37:B100" si="65">B36</f>
        <v>18</v>
      </c>
      <c r="C37" t="str">
        <f t="shared" si="49"/>
        <v>heart-left--back-18</v>
      </c>
      <c r="D37">
        <v>5</v>
      </c>
      <c r="E37">
        <f t="shared" ca="1" si="47"/>
        <v>3</v>
      </c>
      <c r="F37">
        <f t="shared" ref="F37:F68" ca="1" si="66">INDIRECT(CONCATENATE("Sheet1!F",B37+1))</f>
        <v>22</v>
      </c>
      <c r="G37">
        <f t="shared" ref="G37:G100" ca="1" si="67">INDIRECT(CONCATENATE("Sheet1!M",B37+1))</f>
        <v>74</v>
      </c>
      <c r="H37" s="1">
        <v>1</v>
      </c>
    </row>
    <row r="38" spans="1:8">
      <c r="A38" t="s">
        <v>25</v>
      </c>
      <c r="B38">
        <f t="shared" ref="B38:B101" si="68">B37+1</f>
        <v>19</v>
      </c>
      <c r="C38" t="str">
        <f t="shared" si="49"/>
        <v>heart-left--back-19</v>
      </c>
      <c r="D38">
        <v>5</v>
      </c>
      <c r="E38">
        <f t="shared" ca="1" si="47"/>
        <v>3</v>
      </c>
      <c r="F38">
        <f t="shared" ca="1" si="66"/>
        <v>30</v>
      </c>
      <c r="G38">
        <f t="shared" ca="1" si="67"/>
        <v>97</v>
      </c>
      <c r="H38" s="1">
        <v>0</v>
      </c>
    </row>
    <row r="39" spans="1:8">
      <c r="A39" t="s">
        <v>84</v>
      </c>
      <c r="B39">
        <f t="shared" ref="B39:B102" si="69">B38</f>
        <v>19</v>
      </c>
      <c r="C39" t="str">
        <f t="shared" si="49"/>
        <v>heart-left--front-19</v>
      </c>
      <c r="D39">
        <v>5</v>
      </c>
      <c r="E39">
        <f t="shared" ca="1" si="47"/>
        <v>3</v>
      </c>
      <c r="F39">
        <f t="shared" ref="F39:F70" ca="1" si="70">INDIRECT(CONCATENATE("Sheet1!E",B39+1))</f>
        <v>22</v>
      </c>
      <c r="G39">
        <f t="shared" ref="G39:G102" ca="1" si="71">INDIRECT(CONCATENATE("Sheet1!N",B39+1))</f>
        <v>126</v>
      </c>
      <c r="H39" s="1">
        <v>1</v>
      </c>
    </row>
    <row r="40" spans="1:8">
      <c r="A40" t="s">
        <v>84</v>
      </c>
      <c r="B40">
        <f t="shared" ref="B40:B103" si="72">B39+1</f>
        <v>20</v>
      </c>
      <c r="C40" t="str">
        <f t="shared" si="49"/>
        <v>heart-left--front-20</v>
      </c>
      <c r="D40">
        <v>5</v>
      </c>
      <c r="E40">
        <f t="shared" ca="1" si="47"/>
        <v>3</v>
      </c>
      <c r="F40">
        <f t="shared" ca="1" si="70"/>
        <v>21</v>
      </c>
      <c r="G40">
        <f t="shared" ca="1" si="71"/>
        <v>149</v>
      </c>
      <c r="H40" s="1">
        <v>0</v>
      </c>
    </row>
    <row r="41" spans="1:8">
      <c r="A41" t="s">
        <v>25</v>
      </c>
      <c r="B41">
        <f t="shared" ref="B41:B104" si="73">B40</f>
        <v>20</v>
      </c>
      <c r="C41" t="str">
        <f t="shared" si="49"/>
        <v>heart-left--back-20</v>
      </c>
      <c r="D41">
        <v>5</v>
      </c>
      <c r="E41">
        <f t="shared" ca="1" si="47"/>
        <v>3</v>
      </c>
      <c r="F41">
        <f t="shared" ref="F41:F72" ca="1" si="74">INDIRECT(CONCATENATE("Sheet1!F",B41+1))</f>
        <v>23</v>
      </c>
      <c r="G41">
        <f t="shared" ref="G41:G104" ca="1" si="75">INDIRECT(CONCATENATE("Sheet1!M",B41+1))</f>
        <v>169</v>
      </c>
      <c r="H41" s="1">
        <v>1</v>
      </c>
    </row>
    <row r="42" spans="1:8">
      <c r="A42" t="s">
        <v>25</v>
      </c>
      <c r="B42">
        <f t="shared" ref="B42:B105" si="76">B41+1</f>
        <v>21</v>
      </c>
      <c r="C42" t="str">
        <f t="shared" si="49"/>
        <v>heart-left--back-21</v>
      </c>
      <c r="D42">
        <v>5</v>
      </c>
      <c r="E42">
        <f t="shared" ca="1" si="47"/>
        <v>3</v>
      </c>
      <c r="F42">
        <f t="shared" ca="1" si="74"/>
        <v>30</v>
      </c>
      <c r="G42">
        <f t="shared" ca="1" si="75"/>
        <v>194</v>
      </c>
      <c r="H42" s="1">
        <v>0</v>
      </c>
    </row>
    <row r="43" spans="1:8">
      <c r="A43" t="s">
        <v>84</v>
      </c>
      <c r="B43">
        <f t="shared" ref="B43:B106" si="77">B42</f>
        <v>21</v>
      </c>
      <c r="C43" t="str">
        <f t="shared" si="49"/>
        <v>heart-left--front-21</v>
      </c>
      <c r="D43">
        <v>5</v>
      </c>
      <c r="E43">
        <f t="shared" ca="1" si="47"/>
        <v>3</v>
      </c>
      <c r="F43">
        <f t="shared" ref="F43:F74" ca="1" si="78">INDIRECT(CONCATENATE("Sheet1!E",B43+1))</f>
        <v>22</v>
      </c>
      <c r="G43">
        <f t="shared" ref="G43:G106" ca="1" si="79">INDIRECT(CONCATENATE("Sheet1!N",B43+1))</f>
        <v>223</v>
      </c>
      <c r="H43" s="1">
        <v>1</v>
      </c>
    </row>
    <row r="44" spans="1:8">
      <c r="A44" t="s">
        <v>84</v>
      </c>
      <c r="B44">
        <f t="shared" ref="B44:B107" si="80">B43+1</f>
        <v>22</v>
      </c>
      <c r="C44" t="str">
        <f t="shared" si="49"/>
        <v>heart-left--front-22</v>
      </c>
      <c r="D44">
        <v>5</v>
      </c>
      <c r="E44">
        <f t="shared" ca="1" si="47"/>
        <v>3</v>
      </c>
      <c r="F44">
        <f t="shared" ca="1" si="78"/>
        <v>23</v>
      </c>
      <c r="G44">
        <f t="shared" ca="1" si="79"/>
        <v>246</v>
      </c>
      <c r="H44" s="1">
        <v>0</v>
      </c>
    </row>
    <row r="45" spans="1:8">
      <c r="A45" t="s">
        <v>25</v>
      </c>
      <c r="B45">
        <f t="shared" ref="B45:B108" si="81">B44</f>
        <v>22</v>
      </c>
      <c r="C45" t="str">
        <f t="shared" si="49"/>
        <v>heart-left--back-22</v>
      </c>
      <c r="D45">
        <v>5</v>
      </c>
      <c r="E45">
        <f t="shared" ca="1" si="47"/>
        <v>3</v>
      </c>
      <c r="F45">
        <f t="shared" ref="F45:F76" ca="1" si="82">INDIRECT(CONCATENATE("Sheet1!F",B45+1))</f>
        <v>29</v>
      </c>
      <c r="G45">
        <f t="shared" ref="G45:G108" ca="1" si="83">INDIRECT(CONCATENATE("Sheet1!M",B45+1))</f>
        <v>268</v>
      </c>
      <c r="H45" s="1">
        <v>1</v>
      </c>
    </row>
    <row r="46" spans="1:8">
      <c r="A46" t="s">
        <v>25</v>
      </c>
      <c r="B46">
        <f t="shared" ref="B46:B109" si="84">B45+1</f>
        <v>23</v>
      </c>
      <c r="C46" t="str">
        <f t="shared" si="49"/>
        <v>heart-left--back-23</v>
      </c>
      <c r="D46">
        <v>5</v>
      </c>
      <c r="E46">
        <f t="shared" ca="1" si="47"/>
        <v>3</v>
      </c>
      <c r="F46">
        <f t="shared" ca="1" si="82"/>
        <v>25</v>
      </c>
      <c r="G46">
        <f t="shared" ca="1" si="83"/>
        <v>298</v>
      </c>
      <c r="H46" s="1">
        <v>0</v>
      </c>
    </row>
    <row r="47" spans="1:8">
      <c r="A47" t="s">
        <v>84</v>
      </c>
      <c r="B47">
        <f t="shared" ref="B47:B110" si="85">B46</f>
        <v>23</v>
      </c>
      <c r="C47" t="str">
        <f t="shared" si="49"/>
        <v>heart-left--front-23</v>
      </c>
      <c r="D47">
        <v>5</v>
      </c>
      <c r="E47">
        <f t="shared" ca="1" si="47"/>
        <v>3</v>
      </c>
      <c r="F47">
        <f t="shared" ref="F47:F78" ca="1" si="86">INDIRECT(CONCATENATE("Sheet1!E",B47+1))</f>
        <v>23</v>
      </c>
      <c r="G47">
        <f t="shared" ref="G47:G110" ca="1" si="87">INDIRECT(CONCATENATE("Sheet1!N",B47+1))</f>
        <v>322</v>
      </c>
      <c r="H47" s="1">
        <v>1</v>
      </c>
    </row>
    <row r="48" spans="1:8">
      <c r="A48" t="s">
        <v>84</v>
      </c>
      <c r="B48">
        <f t="shared" ref="B48:B111" si="88">B47+1</f>
        <v>24</v>
      </c>
      <c r="C48" t="str">
        <f t="shared" si="49"/>
        <v>heart-left--front-24</v>
      </c>
      <c r="D48">
        <v>5</v>
      </c>
      <c r="E48">
        <f t="shared" ca="1" si="47"/>
        <v>4</v>
      </c>
      <c r="F48">
        <f t="shared" ca="1" si="86"/>
        <v>22</v>
      </c>
      <c r="G48">
        <f t="shared" ca="1" si="87"/>
        <v>22</v>
      </c>
      <c r="H48" s="1">
        <v>1</v>
      </c>
    </row>
    <row r="49" spans="1:8">
      <c r="A49" t="s">
        <v>25</v>
      </c>
      <c r="B49">
        <f t="shared" ref="B49:B112" si="89">B48</f>
        <v>24</v>
      </c>
      <c r="C49" t="str">
        <f t="shared" si="49"/>
        <v>heart-left--back-24</v>
      </c>
      <c r="D49">
        <v>5</v>
      </c>
      <c r="E49">
        <f t="shared" ca="1" si="47"/>
        <v>4</v>
      </c>
      <c r="F49">
        <f t="shared" ref="F49:F80" ca="1" si="90">INDIRECT(CONCATENATE("Sheet1!F",B49+1))</f>
        <v>23</v>
      </c>
      <c r="G49">
        <f t="shared" ref="G49:G112" ca="1" si="91">INDIRECT(CONCATENATE("Sheet1!M",B49+1))</f>
        <v>0</v>
      </c>
      <c r="H49" s="1">
        <v>0</v>
      </c>
    </row>
    <row r="50" spans="1:8">
      <c r="A50" t="s">
        <v>25</v>
      </c>
      <c r="B50">
        <f t="shared" ref="B50:B113" si="92">B49+1</f>
        <v>25</v>
      </c>
      <c r="C50" t="str">
        <f t="shared" si="49"/>
        <v>heart-left--back-25</v>
      </c>
      <c r="D50">
        <v>5</v>
      </c>
      <c r="E50">
        <f t="shared" ca="1" si="47"/>
        <v>4</v>
      </c>
      <c r="F50">
        <f t="shared" ca="1" si="90"/>
        <v>29</v>
      </c>
      <c r="G50">
        <f t="shared" ca="1" si="91"/>
        <v>67</v>
      </c>
      <c r="H50" s="1">
        <v>1</v>
      </c>
    </row>
    <row r="51" spans="1:8">
      <c r="A51" t="s">
        <v>84</v>
      </c>
      <c r="B51">
        <f t="shared" ref="B51:B113" si="93">B50</f>
        <v>25</v>
      </c>
      <c r="C51" t="str">
        <f t="shared" si="49"/>
        <v>heart-left--front-25</v>
      </c>
      <c r="D51">
        <v>5</v>
      </c>
      <c r="E51">
        <f t="shared" ca="1" si="47"/>
        <v>4</v>
      </c>
      <c r="F51">
        <f t="shared" ref="F51:F82" ca="1" si="94">INDIRECT(CONCATENATE("Sheet1!E",B51+1))</f>
        <v>23</v>
      </c>
      <c r="G51">
        <f t="shared" ref="G51:G113" ca="1" si="95">INDIRECT(CONCATENATE("Sheet1!N",B51+1))</f>
        <v>45</v>
      </c>
      <c r="H51" s="1">
        <v>0</v>
      </c>
    </row>
    <row r="52" spans="1:8">
      <c r="A52" t="s">
        <v>84</v>
      </c>
      <c r="B52">
        <f t="shared" ref="B52:B83" si="96">B51+1</f>
        <v>26</v>
      </c>
      <c r="C52" t="str">
        <f t="shared" si="49"/>
        <v>heart-left--front-26</v>
      </c>
      <c r="D52">
        <v>5</v>
      </c>
      <c r="E52">
        <f t="shared" ca="1" si="47"/>
        <v>4</v>
      </c>
      <c r="F52">
        <f t="shared" ca="1" si="94"/>
        <v>22</v>
      </c>
      <c r="G52">
        <f t="shared" ca="1" si="95"/>
        <v>126</v>
      </c>
      <c r="H52" s="1">
        <v>1</v>
      </c>
    </row>
    <row r="53" spans="1:8">
      <c r="A53" t="s">
        <v>25</v>
      </c>
      <c r="B53">
        <f t="shared" ref="B53:B84" si="97">B52</f>
        <v>26</v>
      </c>
      <c r="C53" t="str">
        <f t="shared" si="49"/>
        <v>heart-left--back-26</v>
      </c>
      <c r="D53">
        <v>5</v>
      </c>
      <c r="E53">
        <f t="shared" ca="1" si="47"/>
        <v>4</v>
      </c>
      <c r="F53">
        <f t="shared" ref="F53:F84" ca="1" si="98">INDIRECT(CONCATENATE("Sheet1!F",B53+1))</f>
        <v>30</v>
      </c>
      <c r="G53">
        <f t="shared" ref="G53:G84" ca="1" si="99">INDIRECT(CONCATENATE("Sheet1!M",B53+1))</f>
        <v>97</v>
      </c>
      <c r="H53" s="1">
        <v>0</v>
      </c>
    </row>
    <row r="54" spans="1:8">
      <c r="A54" t="s">
        <v>25</v>
      </c>
      <c r="B54">
        <f t="shared" ref="B54:B85" si="100">B53+1</f>
        <v>27</v>
      </c>
      <c r="C54" t="str">
        <f t="shared" si="49"/>
        <v>heart-left--back-27</v>
      </c>
      <c r="D54">
        <v>5</v>
      </c>
      <c r="E54">
        <f t="shared" ca="1" si="47"/>
        <v>4</v>
      </c>
      <c r="F54">
        <f t="shared" ca="1" si="98"/>
        <v>23</v>
      </c>
      <c r="G54">
        <f t="shared" ca="1" si="99"/>
        <v>170</v>
      </c>
      <c r="H54" s="1">
        <v>1</v>
      </c>
    </row>
    <row r="55" spans="1:8">
      <c r="A55" t="s">
        <v>84</v>
      </c>
      <c r="B55">
        <f t="shared" ref="B55:B86" si="101">B54</f>
        <v>27</v>
      </c>
      <c r="C55" t="str">
        <f t="shared" si="49"/>
        <v>heart-left--front-27</v>
      </c>
      <c r="D55">
        <v>5</v>
      </c>
      <c r="E55">
        <f t="shared" ca="1" si="47"/>
        <v>4</v>
      </c>
      <c r="F55">
        <f t="shared" ref="F55:F86" ca="1" si="102">INDIRECT(CONCATENATE("Sheet1!E",B55+1))</f>
        <v>22</v>
      </c>
      <c r="G55">
        <f t="shared" ref="G55:G113" ca="1" si="103">INDIRECT(CONCATENATE("Sheet1!N",B55+1))</f>
        <v>149</v>
      </c>
      <c r="H55" s="1">
        <v>0</v>
      </c>
    </row>
    <row r="56" spans="1:8">
      <c r="A56" t="s">
        <v>84</v>
      </c>
      <c r="B56">
        <f t="shared" ref="B56:B87" si="104">B55+1</f>
        <v>28</v>
      </c>
      <c r="C56" t="str">
        <f t="shared" si="49"/>
        <v>heart-left--front-28</v>
      </c>
      <c r="D56">
        <v>5</v>
      </c>
      <c r="E56">
        <f t="shared" ca="1" si="47"/>
        <v>4</v>
      </c>
      <c r="F56">
        <f t="shared" ca="1" si="102"/>
        <v>22</v>
      </c>
      <c r="G56">
        <f t="shared" ca="1" si="103"/>
        <v>223</v>
      </c>
      <c r="H56" s="1">
        <v>1</v>
      </c>
    </row>
    <row r="57" spans="1:8">
      <c r="A57" t="s">
        <v>25</v>
      </c>
      <c r="B57">
        <f t="shared" ref="B57:B113" si="105">B56</f>
        <v>28</v>
      </c>
      <c r="C57" t="str">
        <f t="shared" si="49"/>
        <v>heart-left--back-28</v>
      </c>
      <c r="D57">
        <v>5</v>
      </c>
      <c r="E57">
        <f t="shared" ca="1" si="47"/>
        <v>4</v>
      </c>
      <c r="F57">
        <f t="shared" ref="F57:F88" ca="1" si="106">INDIRECT(CONCATENATE("Sheet1!F",B57+1))</f>
        <v>30</v>
      </c>
      <c r="G57">
        <f t="shared" ref="G57:G113" ca="1" si="107">INDIRECT(CONCATENATE("Sheet1!M",B57+1))</f>
        <v>194</v>
      </c>
      <c r="H57" s="1">
        <v>0</v>
      </c>
    </row>
    <row r="58" spans="1:8">
      <c r="A58" t="s">
        <v>25</v>
      </c>
      <c r="B58">
        <f t="shared" ref="B58:B113" si="108">B57+1</f>
        <v>29</v>
      </c>
      <c r="C58" t="str">
        <f t="shared" si="49"/>
        <v>heart-left--back-29</v>
      </c>
      <c r="D58">
        <v>5</v>
      </c>
      <c r="E58">
        <f t="shared" ca="1" si="47"/>
        <v>4</v>
      </c>
      <c r="F58">
        <f t="shared" ca="1" si="106"/>
        <v>23</v>
      </c>
      <c r="G58">
        <f t="shared" ca="1" si="107"/>
        <v>267</v>
      </c>
      <c r="H58" s="1">
        <v>1</v>
      </c>
    </row>
    <row r="59" spans="1:8">
      <c r="A59" t="s">
        <v>84</v>
      </c>
      <c r="B59">
        <f t="shared" ref="B59:B113" si="109">B58</f>
        <v>29</v>
      </c>
      <c r="C59" t="str">
        <f t="shared" si="49"/>
        <v>heart-left--front-29</v>
      </c>
      <c r="D59">
        <v>5</v>
      </c>
      <c r="E59">
        <f t="shared" ca="1" si="47"/>
        <v>4</v>
      </c>
      <c r="F59">
        <f t="shared" ref="F59:F90" ca="1" si="110">INDIRECT(CONCATENATE("Sheet1!E",B59+1))</f>
        <v>22</v>
      </c>
      <c r="G59">
        <f t="shared" ref="G59:G113" ca="1" si="111">INDIRECT(CONCATENATE("Sheet1!N",B59+1))</f>
        <v>246</v>
      </c>
      <c r="H59" s="1">
        <v>0</v>
      </c>
    </row>
    <row r="60" spans="1:8">
      <c r="A60" t="s">
        <v>84</v>
      </c>
      <c r="B60">
        <f t="shared" ref="B60:B113" si="112">B59+1</f>
        <v>30</v>
      </c>
      <c r="C60" t="str">
        <f t="shared" si="49"/>
        <v>heart-left--front-30</v>
      </c>
      <c r="D60">
        <v>5</v>
      </c>
      <c r="E60">
        <f t="shared" ca="1" si="47"/>
        <v>4</v>
      </c>
      <c r="F60">
        <f t="shared" ca="1" si="110"/>
        <v>21</v>
      </c>
      <c r="G60">
        <f t="shared" ca="1" si="111"/>
        <v>323</v>
      </c>
      <c r="H60" s="1">
        <v>1</v>
      </c>
    </row>
    <row r="61" spans="1:8">
      <c r="A61" t="s">
        <v>25</v>
      </c>
      <c r="B61">
        <f t="shared" ref="B61:B113" si="113">B60</f>
        <v>30</v>
      </c>
      <c r="C61" t="str">
        <f t="shared" si="49"/>
        <v>heart-left--back-30</v>
      </c>
      <c r="D61">
        <v>5</v>
      </c>
      <c r="E61">
        <f t="shared" ca="1" si="47"/>
        <v>4</v>
      </c>
      <c r="F61">
        <f t="shared" ref="F61:F92" ca="1" si="114">INDIRECT(CONCATENATE("Sheet1!F",B61+1))</f>
        <v>31</v>
      </c>
      <c r="G61">
        <f t="shared" ref="G61:G113" ca="1" si="115">INDIRECT(CONCATENATE("Sheet1!M",B61+1))</f>
        <v>293</v>
      </c>
      <c r="H61" s="1">
        <v>0</v>
      </c>
    </row>
    <row r="62" spans="1:8">
      <c r="A62" t="s">
        <v>25</v>
      </c>
      <c r="B62">
        <f t="shared" ref="B62:B113" si="116">B61+1</f>
        <v>31</v>
      </c>
      <c r="C62" t="str">
        <f t="shared" si="49"/>
        <v>heart-left--back-31</v>
      </c>
      <c r="D62">
        <v>5</v>
      </c>
      <c r="E62">
        <f t="shared" ca="1" si="47"/>
        <v>5</v>
      </c>
      <c r="F62">
        <f t="shared" ca="1" si="114"/>
        <v>26</v>
      </c>
      <c r="G62">
        <f t="shared" ca="1" si="115"/>
        <v>0</v>
      </c>
      <c r="H62" s="1">
        <v>0</v>
      </c>
    </row>
    <row r="63" spans="1:8">
      <c r="A63" t="s">
        <v>84</v>
      </c>
      <c r="B63">
        <f t="shared" ref="B63:B113" si="117">B62</f>
        <v>31</v>
      </c>
      <c r="C63" t="str">
        <f t="shared" si="49"/>
        <v>heart-left--front-31</v>
      </c>
      <c r="D63">
        <v>5</v>
      </c>
      <c r="E63">
        <f t="shared" ca="1" si="47"/>
        <v>5</v>
      </c>
      <c r="F63">
        <f t="shared" ref="F63:F94" ca="1" si="118">INDIRECT(CONCATENATE("Sheet1!E",B63+1))</f>
        <v>19</v>
      </c>
      <c r="G63">
        <f t="shared" ref="G63:G113" ca="1" si="119">INDIRECT(CONCATENATE("Sheet1!N",B63+1))</f>
        <v>25</v>
      </c>
      <c r="H63" s="1">
        <v>1</v>
      </c>
    </row>
    <row r="64" spans="1:8">
      <c r="A64" t="s">
        <v>84</v>
      </c>
      <c r="B64">
        <f t="shared" ref="B64:B113" si="120">B63+1</f>
        <v>32</v>
      </c>
      <c r="C64" t="str">
        <f t="shared" si="49"/>
        <v>heart-left--front-32</v>
      </c>
      <c r="D64">
        <v>5</v>
      </c>
      <c r="E64">
        <f t="shared" ca="1" si="47"/>
        <v>5</v>
      </c>
      <c r="F64">
        <f t="shared" ca="1" si="118"/>
        <v>20</v>
      </c>
      <c r="G64">
        <f t="shared" ca="1" si="119"/>
        <v>45</v>
      </c>
      <c r="H64" s="1">
        <v>0</v>
      </c>
    </row>
    <row r="65" spans="1:8">
      <c r="A65" t="s">
        <v>25</v>
      </c>
      <c r="B65">
        <f t="shared" ref="B65:B113" si="121">B64</f>
        <v>32</v>
      </c>
      <c r="C65" t="str">
        <f t="shared" si="49"/>
        <v>heart-left--back-32</v>
      </c>
      <c r="D65">
        <v>5</v>
      </c>
      <c r="E65">
        <f t="shared" ca="1" si="47"/>
        <v>5</v>
      </c>
      <c r="F65">
        <f t="shared" ref="F65:F96" ca="1" si="122">INDIRECT(CONCATENATE("Sheet1!F",B65+1))</f>
        <v>23</v>
      </c>
      <c r="G65">
        <f t="shared" ref="G65:G113" ca="1" si="123">INDIRECT(CONCATENATE("Sheet1!M",B65+1))</f>
        <v>64</v>
      </c>
      <c r="H65" s="1">
        <v>1</v>
      </c>
    </row>
    <row r="66" spans="1:8">
      <c r="A66" t="s">
        <v>25</v>
      </c>
      <c r="B66">
        <f t="shared" ref="B66:B113" si="124">B65+1</f>
        <v>33</v>
      </c>
      <c r="C66" t="str">
        <f t="shared" si="49"/>
        <v>heart-left--back-33</v>
      </c>
      <c r="D66">
        <v>5</v>
      </c>
      <c r="E66">
        <f t="shared" ca="1" si="47"/>
        <v>5</v>
      </c>
      <c r="F66">
        <f t="shared" ca="1" si="122"/>
        <v>27</v>
      </c>
      <c r="G66">
        <f t="shared" ca="1" si="123"/>
        <v>90</v>
      </c>
      <c r="H66" s="1">
        <v>0</v>
      </c>
    </row>
    <row r="67" spans="1:8">
      <c r="A67" t="s">
        <v>84</v>
      </c>
      <c r="B67">
        <f t="shared" ref="B67:B113" si="125">B66</f>
        <v>33</v>
      </c>
      <c r="C67" t="str">
        <f t="shared" si="49"/>
        <v>heart-left--front-33</v>
      </c>
      <c r="D67">
        <v>5</v>
      </c>
      <c r="E67">
        <f t="shared" ca="1" si="47"/>
        <v>5</v>
      </c>
      <c r="F67">
        <f t="shared" ref="F67:F113" ca="1" si="126">INDIRECT(CONCATENATE("Sheet1!E",B67+1))</f>
        <v>18</v>
      </c>
      <c r="G67">
        <f t="shared" ref="G67:G113" ca="1" si="127">INDIRECT(CONCATENATE("Sheet1!N",B67+1))</f>
        <v>116</v>
      </c>
      <c r="H67" s="1">
        <v>1</v>
      </c>
    </row>
    <row r="68" spans="1:8">
      <c r="A68" t="s">
        <v>84</v>
      </c>
      <c r="B68">
        <f t="shared" ref="B68:B113" si="128">B67+1</f>
        <v>34</v>
      </c>
      <c r="C68" t="str">
        <f t="shared" si="49"/>
        <v>heart-left--front-34</v>
      </c>
      <c r="D68">
        <v>5</v>
      </c>
      <c r="E68">
        <f t="shared" ca="1" si="47"/>
        <v>5</v>
      </c>
      <c r="F68">
        <f t="shared" ca="1" si="126"/>
        <v>20</v>
      </c>
      <c r="G68">
        <f t="shared" ca="1" si="127"/>
        <v>135</v>
      </c>
      <c r="H68" s="1">
        <v>0</v>
      </c>
    </row>
    <row r="69" spans="1:8">
      <c r="A69" t="s">
        <v>25</v>
      </c>
      <c r="B69">
        <f t="shared" ref="B69:B113" si="129">B68</f>
        <v>34</v>
      </c>
      <c r="C69" t="str">
        <f t="shared" si="49"/>
        <v>heart-left--back-34</v>
      </c>
      <c r="D69">
        <v>5</v>
      </c>
      <c r="E69">
        <f t="shared" ca="1" si="47"/>
        <v>5</v>
      </c>
      <c r="F69">
        <f t="shared" ref="F69:F113" ca="1" si="130">INDIRECT(CONCATENATE("Sheet1!F",B69+1))</f>
        <v>25</v>
      </c>
      <c r="G69">
        <f t="shared" ref="G69:G113" ca="1" si="131">INDIRECT(CONCATENATE("Sheet1!M",B69+1))</f>
        <v>154</v>
      </c>
      <c r="H69" s="1">
        <v>1</v>
      </c>
    </row>
    <row r="70" spans="1:8">
      <c r="A70" t="s">
        <v>25</v>
      </c>
      <c r="B70">
        <f t="shared" ref="B70:B113" si="132">B69+1</f>
        <v>35</v>
      </c>
      <c r="C70" t="str">
        <f t="shared" si="49"/>
        <v>heart-left--back-35</v>
      </c>
      <c r="D70">
        <v>5</v>
      </c>
      <c r="E70">
        <f t="shared" ca="1" si="47"/>
        <v>5</v>
      </c>
      <c r="F70">
        <f t="shared" ca="1" si="130"/>
        <v>27</v>
      </c>
      <c r="G70">
        <f t="shared" ca="1" si="131"/>
        <v>180</v>
      </c>
      <c r="H70" s="1">
        <v>0</v>
      </c>
    </row>
    <row r="71" spans="1:8">
      <c r="A71" t="s">
        <v>84</v>
      </c>
      <c r="B71">
        <f t="shared" ref="B71:B113" si="133">B70</f>
        <v>35</v>
      </c>
      <c r="C71" t="str">
        <f t="shared" si="49"/>
        <v>heart-left--front-35</v>
      </c>
      <c r="D71">
        <v>5</v>
      </c>
      <c r="E71">
        <f t="shared" ca="1" si="47"/>
        <v>5</v>
      </c>
      <c r="F71">
        <f t="shared" ref="F71:F113" ca="1" si="134">INDIRECT(CONCATENATE("Sheet1!E",B71+1))</f>
        <v>18</v>
      </c>
      <c r="G71">
        <f t="shared" ref="G71:G113" ca="1" si="135">INDIRECT(CONCATENATE("Sheet1!N",B71+1))</f>
        <v>206</v>
      </c>
      <c r="H71" s="1">
        <v>1</v>
      </c>
    </row>
    <row r="72" spans="1:8">
      <c r="A72" t="s">
        <v>84</v>
      </c>
      <c r="B72">
        <f t="shared" ref="B72:B113" si="136">B71+1</f>
        <v>36</v>
      </c>
      <c r="C72" t="str">
        <f t="shared" si="49"/>
        <v>heart-left--front-36</v>
      </c>
      <c r="D72">
        <v>5</v>
      </c>
      <c r="E72">
        <f t="shared" ca="1" si="47"/>
        <v>5</v>
      </c>
      <c r="F72">
        <f t="shared" ca="1" si="134"/>
        <v>19</v>
      </c>
      <c r="G72">
        <f t="shared" ca="1" si="135"/>
        <v>225</v>
      </c>
      <c r="H72" s="1">
        <v>0</v>
      </c>
    </row>
    <row r="73" spans="1:8">
      <c r="A73" t="s">
        <v>25</v>
      </c>
      <c r="B73">
        <f t="shared" ref="B73:B113" si="137">B72</f>
        <v>36</v>
      </c>
      <c r="C73" t="str">
        <f t="shared" si="49"/>
        <v>heart-left--back-36</v>
      </c>
      <c r="D73">
        <v>5</v>
      </c>
      <c r="E73">
        <f t="shared" ca="1" si="47"/>
        <v>5</v>
      </c>
      <c r="F73">
        <f t="shared" ref="F73:F113" ca="1" si="138">INDIRECT(CONCATENATE("Sheet1!F",B73+1))</f>
        <v>25</v>
      </c>
      <c r="G73">
        <f t="shared" ref="G73:G113" ca="1" si="139">INDIRECT(CONCATENATE("Sheet1!M",B73+1))</f>
        <v>243</v>
      </c>
      <c r="H73" s="1">
        <v>1</v>
      </c>
    </row>
    <row r="74" spans="1:8">
      <c r="A74" t="s">
        <v>25</v>
      </c>
      <c r="B74">
        <f t="shared" ref="B74:B113" si="140">B73+1</f>
        <v>37</v>
      </c>
      <c r="C74" t="str">
        <f t="shared" si="49"/>
        <v>heart-left--back-37</v>
      </c>
      <c r="D74">
        <v>5</v>
      </c>
      <c r="E74">
        <f t="shared" ca="1" si="47"/>
        <v>5</v>
      </c>
      <c r="F74">
        <f t="shared" ca="1" si="138"/>
        <v>26</v>
      </c>
      <c r="G74">
        <f t="shared" ca="1" si="139"/>
        <v>271</v>
      </c>
      <c r="H74" s="1">
        <v>0</v>
      </c>
    </row>
    <row r="75" spans="1:8">
      <c r="A75" t="s">
        <v>84</v>
      </c>
      <c r="B75">
        <f t="shared" ref="B75:B113" si="141">B74</f>
        <v>37</v>
      </c>
      <c r="C75" t="str">
        <f t="shared" si="49"/>
        <v>heart-left--front-37</v>
      </c>
      <c r="D75">
        <v>5</v>
      </c>
      <c r="E75">
        <f t="shared" ca="1" si="47"/>
        <v>5</v>
      </c>
      <c r="F75">
        <f t="shared" ref="F75:F113" ca="1" si="142">INDIRECT(CONCATENATE("Sheet1!E",B75+1))</f>
        <v>19</v>
      </c>
      <c r="G75">
        <f t="shared" ref="G75:G113" ca="1" si="143">INDIRECT(CONCATENATE("Sheet1!N",B75+1))</f>
        <v>296</v>
      </c>
      <c r="H75" s="1">
        <v>1</v>
      </c>
    </row>
    <row r="76" spans="1:8">
      <c r="A76" t="s">
        <v>84</v>
      </c>
      <c r="B76">
        <f t="shared" ref="B76:B113" si="144">B75+1</f>
        <v>38</v>
      </c>
      <c r="C76" t="str">
        <f t="shared" si="49"/>
        <v>heart-left--front-38</v>
      </c>
      <c r="D76">
        <v>5</v>
      </c>
      <c r="E76">
        <f t="shared" ca="1" si="47"/>
        <v>6</v>
      </c>
      <c r="F76">
        <f t="shared" ca="1" si="142"/>
        <v>19</v>
      </c>
      <c r="G76">
        <f t="shared" ca="1" si="143"/>
        <v>26</v>
      </c>
      <c r="H76" s="1">
        <v>1</v>
      </c>
    </row>
    <row r="77" spans="1:8">
      <c r="A77" t="s">
        <v>25</v>
      </c>
      <c r="B77">
        <f t="shared" ref="B77:B113" si="145">B76</f>
        <v>38</v>
      </c>
      <c r="C77" t="str">
        <f t="shared" si="49"/>
        <v>heart-left--back-38</v>
      </c>
      <c r="D77">
        <v>5</v>
      </c>
      <c r="E77">
        <f t="shared" ca="1" si="47"/>
        <v>6</v>
      </c>
      <c r="F77">
        <f t="shared" ref="F77:F113" ca="1" si="146">INDIRECT(CONCATENATE("Sheet1!F",B77+1))</f>
        <v>24</v>
      </c>
      <c r="G77">
        <f t="shared" ref="G77:G113" ca="1" si="147">INDIRECT(CONCATENATE("Sheet1!M",B77+1))</f>
        <v>3</v>
      </c>
      <c r="H77" s="1">
        <v>0</v>
      </c>
    </row>
    <row r="78" spans="1:8">
      <c r="A78" t="s">
        <v>25</v>
      </c>
      <c r="B78">
        <f t="shared" ref="B78:B113" si="148">B77+1</f>
        <v>39</v>
      </c>
      <c r="C78" t="str">
        <f t="shared" si="49"/>
        <v>heart-left--back-39</v>
      </c>
      <c r="D78">
        <v>5</v>
      </c>
      <c r="E78">
        <f t="shared" ca="1" si="47"/>
        <v>6</v>
      </c>
      <c r="F78">
        <f t="shared" ca="1" si="146"/>
        <v>26</v>
      </c>
      <c r="G78">
        <f t="shared" ca="1" si="147"/>
        <v>63</v>
      </c>
      <c r="H78" s="1">
        <v>1</v>
      </c>
    </row>
    <row r="79" spans="1:8">
      <c r="A79" t="s">
        <v>84</v>
      </c>
      <c r="B79">
        <f t="shared" ref="B79:B113" si="149">B78</f>
        <v>39</v>
      </c>
      <c r="C79" t="str">
        <f t="shared" si="49"/>
        <v>heart-left--front-39</v>
      </c>
      <c r="D79">
        <v>5</v>
      </c>
      <c r="E79">
        <f t="shared" ca="1" si="47"/>
        <v>6</v>
      </c>
      <c r="F79">
        <f t="shared" ref="F79:F113" ca="1" si="150">INDIRECT(CONCATENATE("Sheet1!E",B79+1))</f>
        <v>19</v>
      </c>
      <c r="G79">
        <f t="shared" ref="G79:G113" ca="1" si="151">INDIRECT(CONCATENATE("Sheet1!N",B79+1))</f>
        <v>45</v>
      </c>
      <c r="H79" s="1">
        <v>0</v>
      </c>
    </row>
    <row r="80" spans="1:8">
      <c r="A80" t="s">
        <v>84</v>
      </c>
      <c r="B80">
        <f t="shared" ref="B80:B113" si="152">B79+1</f>
        <v>40</v>
      </c>
      <c r="C80" t="str">
        <f t="shared" si="49"/>
        <v>heart-left--front-40</v>
      </c>
      <c r="D80">
        <v>5</v>
      </c>
      <c r="E80">
        <f t="shared" ca="1" si="47"/>
        <v>6</v>
      </c>
      <c r="F80">
        <f t="shared" ca="1" si="150"/>
        <v>19</v>
      </c>
      <c r="G80">
        <f t="shared" ca="1" si="151"/>
        <v>116</v>
      </c>
      <c r="H80" s="1">
        <v>1</v>
      </c>
    </row>
    <row r="81" spans="1:8">
      <c r="A81" t="s">
        <v>25</v>
      </c>
      <c r="B81">
        <f t="shared" ref="B81:B113" si="153">B80</f>
        <v>40</v>
      </c>
      <c r="C81" t="str">
        <f t="shared" si="49"/>
        <v>heart-left--back-40</v>
      </c>
      <c r="D81">
        <v>5</v>
      </c>
      <c r="E81">
        <f t="shared" ca="1" si="47"/>
        <v>6</v>
      </c>
      <c r="F81">
        <f t="shared" ref="F81:F113" ca="1" si="154">INDIRECT(CONCATENATE("Sheet1!F",B81+1))</f>
        <v>26</v>
      </c>
      <c r="G81">
        <f t="shared" ref="G81:G113" ca="1" si="155">INDIRECT(CONCATENATE("Sheet1!M",B81+1))</f>
        <v>91</v>
      </c>
      <c r="H81" s="1">
        <v>0</v>
      </c>
    </row>
    <row r="82" spans="1:8">
      <c r="A82" t="s">
        <v>25</v>
      </c>
      <c r="B82">
        <f t="shared" ref="B82:B113" si="156">B81+1</f>
        <v>41</v>
      </c>
      <c r="C82" t="str">
        <f t="shared" si="49"/>
        <v>heart-left--back-41</v>
      </c>
      <c r="D82">
        <v>5</v>
      </c>
      <c r="E82">
        <f t="shared" ca="1" si="47"/>
        <v>6</v>
      </c>
      <c r="F82">
        <f t="shared" ca="1" si="154"/>
        <v>22</v>
      </c>
      <c r="G82">
        <f t="shared" ca="1" si="155"/>
        <v>153</v>
      </c>
      <c r="H82" s="1">
        <v>1</v>
      </c>
    </row>
    <row r="83" spans="1:8">
      <c r="A83" t="s">
        <v>84</v>
      </c>
      <c r="B83">
        <f t="shared" ref="B83:B113" si="157">B82</f>
        <v>41</v>
      </c>
      <c r="C83" t="str">
        <f t="shared" si="49"/>
        <v>heart-left--front-41</v>
      </c>
      <c r="D83">
        <v>5</v>
      </c>
      <c r="E83">
        <f t="shared" ca="1" si="47"/>
        <v>6</v>
      </c>
      <c r="F83">
        <f t="shared" ref="F83:F113" ca="1" si="158">INDIRECT(CONCATENATE("Sheet1!E",B83+1))</f>
        <v>19</v>
      </c>
      <c r="G83">
        <f t="shared" ref="G83:G113" ca="1" si="159">INDIRECT(CONCATENATE("Sheet1!N",B83+1))</f>
        <v>135</v>
      </c>
      <c r="H83" s="1">
        <v>0</v>
      </c>
    </row>
    <row r="84" spans="1:8">
      <c r="A84" t="s">
        <v>84</v>
      </c>
      <c r="B84">
        <f t="shared" ref="B84:B113" si="160">B83+1</f>
        <v>42</v>
      </c>
      <c r="C84" t="str">
        <f t="shared" si="49"/>
        <v>heart-left--front-42</v>
      </c>
      <c r="D84">
        <v>5</v>
      </c>
      <c r="E84">
        <f t="shared" ca="1" si="47"/>
        <v>6</v>
      </c>
      <c r="F84">
        <f t="shared" ca="1" si="158"/>
        <v>17</v>
      </c>
      <c r="G84">
        <f t="shared" ca="1" si="159"/>
        <v>200</v>
      </c>
      <c r="H84" s="1">
        <v>1</v>
      </c>
    </row>
    <row r="85" spans="1:8">
      <c r="A85" t="s">
        <v>25</v>
      </c>
      <c r="B85">
        <f t="shared" ref="B85:B113" si="161">B84</f>
        <v>42</v>
      </c>
      <c r="C85" t="str">
        <f t="shared" si="49"/>
        <v>heart-left--back-42</v>
      </c>
      <c r="D85">
        <v>5</v>
      </c>
      <c r="E85">
        <f t="shared" ca="1" si="47"/>
        <v>6</v>
      </c>
      <c r="F85">
        <f t="shared" ref="F85:F113" ca="1" si="162">INDIRECT(CONCATENATE("Sheet1!F",B85+1))</f>
        <v>21</v>
      </c>
      <c r="G85">
        <f t="shared" ref="G85:G113" ca="1" si="163">INDIRECT(CONCATENATE("Sheet1!M",B85+1))</f>
        <v>180</v>
      </c>
      <c r="H85" s="1">
        <v>0</v>
      </c>
    </row>
    <row r="86" spans="1:8">
      <c r="A86" t="s">
        <v>25</v>
      </c>
      <c r="B86">
        <f t="shared" ref="B86:B113" si="164">B85+1</f>
        <v>43</v>
      </c>
      <c r="C86" t="str">
        <f t="shared" si="49"/>
        <v>heart-left--back-43</v>
      </c>
      <c r="D86">
        <v>5</v>
      </c>
      <c r="E86">
        <f t="shared" ca="1" si="47"/>
        <v>6</v>
      </c>
      <c r="F86">
        <f t="shared" ca="1" si="162"/>
        <v>27</v>
      </c>
      <c r="G86">
        <f t="shared" ca="1" si="163"/>
        <v>235</v>
      </c>
      <c r="H86" s="1">
        <v>1</v>
      </c>
    </row>
    <row r="87" spans="1:8">
      <c r="A87" t="s">
        <v>84</v>
      </c>
      <c r="B87">
        <f t="shared" ref="B87:B113" si="165">B86</f>
        <v>43</v>
      </c>
      <c r="C87" t="str">
        <f t="shared" si="49"/>
        <v>heart-left--front-43</v>
      </c>
      <c r="D87">
        <v>5</v>
      </c>
      <c r="E87">
        <f t="shared" ca="1" si="47"/>
        <v>6</v>
      </c>
      <c r="F87">
        <f t="shared" ref="F87:F113" ca="1" si="166">INDIRECT(CONCATENATE("Sheet1!E",B87+1))</f>
        <v>18</v>
      </c>
      <c r="G87">
        <f t="shared" ref="G87:G113" ca="1" si="167">INDIRECT(CONCATENATE("Sheet1!N",B87+1))</f>
        <v>218</v>
      </c>
      <c r="H87" s="1">
        <v>0</v>
      </c>
    </row>
    <row r="88" spans="1:8">
      <c r="A88" t="s">
        <v>84</v>
      </c>
      <c r="B88">
        <f t="shared" ref="B88:B113" si="168">B87+1</f>
        <v>44</v>
      </c>
      <c r="C88" t="str">
        <f t="shared" si="49"/>
        <v>heart-left--front-44</v>
      </c>
      <c r="D88">
        <v>5</v>
      </c>
      <c r="E88">
        <f t="shared" ca="1" si="47"/>
        <v>6</v>
      </c>
      <c r="F88">
        <f t="shared" ca="1" si="166"/>
        <v>17</v>
      </c>
      <c r="G88">
        <f t="shared" ca="1" si="167"/>
        <v>291</v>
      </c>
      <c r="H88" s="1">
        <v>1</v>
      </c>
    </row>
    <row r="89" spans="1:8">
      <c r="A89" t="s">
        <v>25</v>
      </c>
      <c r="B89">
        <f t="shared" ref="B89:B113" si="169">B88</f>
        <v>44</v>
      </c>
      <c r="C89" t="str">
        <f t="shared" si="49"/>
        <v>heart-left--back-44</v>
      </c>
      <c r="D89">
        <v>5</v>
      </c>
      <c r="E89">
        <f t="shared" ca="1" si="47"/>
        <v>6</v>
      </c>
      <c r="F89">
        <f t="shared" ref="F89:F113" ca="1" si="170">INDIRECT(CONCATENATE("Sheet1!F",B89+1))</f>
        <v>27</v>
      </c>
      <c r="G89">
        <f t="shared" ref="G89:G113" ca="1" si="171">INDIRECT(CONCATENATE("Sheet1!M",B89+1))</f>
        <v>265</v>
      </c>
      <c r="H89" s="1">
        <v>0</v>
      </c>
    </row>
    <row r="90" spans="1:8">
      <c r="A90" t="s">
        <v>25</v>
      </c>
      <c r="B90">
        <f t="shared" ref="B90:B113" si="172">B89+1</f>
        <v>45</v>
      </c>
      <c r="C90" t="str">
        <f t="shared" si="49"/>
        <v>heart-left--back-45</v>
      </c>
      <c r="D90">
        <v>5</v>
      </c>
      <c r="E90">
        <f t="shared" ca="1" si="47"/>
        <v>6</v>
      </c>
      <c r="F90">
        <f t="shared" ca="1" si="170"/>
        <v>22</v>
      </c>
      <c r="G90">
        <f t="shared" ca="1" si="171"/>
        <v>323</v>
      </c>
      <c r="H90" s="1">
        <v>1</v>
      </c>
    </row>
    <row r="91" spans="1:8">
      <c r="A91" t="s">
        <v>84</v>
      </c>
      <c r="B91">
        <f t="shared" ref="B91:B113" si="173">B90</f>
        <v>45</v>
      </c>
      <c r="C91" t="str">
        <f t="shared" si="49"/>
        <v>heart-left--front-45</v>
      </c>
      <c r="D91">
        <v>5</v>
      </c>
      <c r="E91">
        <f t="shared" ca="1" si="47"/>
        <v>6</v>
      </c>
      <c r="F91">
        <f t="shared" ref="F91:F113" ca="1" si="174">INDIRECT(CONCATENATE("Sheet1!E",B91+1))</f>
        <v>16</v>
      </c>
      <c r="G91">
        <f t="shared" ref="G91:G113" ca="1" si="175">INDIRECT(CONCATENATE("Sheet1!N",B91+1))</f>
        <v>308</v>
      </c>
      <c r="H91" s="1">
        <v>0</v>
      </c>
    </row>
    <row r="92" spans="1:8">
      <c r="A92" t="s">
        <v>84</v>
      </c>
      <c r="B92">
        <f t="shared" ref="B92:B113" si="176">B91+1</f>
        <v>46</v>
      </c>
      <c r="C92" t="str">
        <f t="shared" si="49"/>
        <v>heart-left--front-46</v>
      </c>
      <c r="D92">
        <v>5</v>
      </c>
      <c r="E92">
        <f t="shared" ref="E92:E113" ca="1" si="177">INDIRECT(CONCATENATE("Sheet1!J",B92+1))</f>
        <v>7</v>
      </c>
      <c r="F92">
        <f t="shared" ca="1" si="174"/>
        <v>14</v>
      </c>
      <c r="G92">
        <f t="shared" ca="1" si="175"/>
        <v>24</v>
      </c>
      <c r="H92" s="1">
        <v>1</v>
      </c>
    </row>
    <row r="93" spans="1:8">
      <c r="A93" t="s">
        <v>25</v>
      </c>
      <c r="B93">
        <f t="shared" ref="B93:B113" si="178">B92</f>
        <v>46</v>
      </c>
      <c r="C93" t="str">
        <f t="shared" ref="C93:C113" si="179">CONCATENATE("heart-left--",A93,"-",B93)</f>
        <v>heart-left--back-46</v>
      </c>
      <c r="D93">
        <v>5</v>
      </c>
      <c r="E93">
        <f t="shared" ca="1" si="177"/>
        <v>7</v>
      </c>
      <c r="F93">
        <f t="shared" ref="F93:F113" ca="1" si="180">INDIRECT(CONCATENATE("Sheet1!F",B93+1))</f>
        <v>22</v>
      </c>
      <c r="G93">
        <f t="shared" ref="G93:G113" ca="1" si="181">INDIRECT(CONCATENATE("Sheet1!M",B93+1))</f>
        <v>3</v>
      </c>
      <c r="H93" s="1">
        <v>0</v>
      </c>
    </row>
    <row r="94" spans="1:8">
      <c r="A94" t="s">
        <v>25</v>
      </c>
      <c r="B94">
        <f t="shared" ref="B94:B113" si="182">B93+1</f>
        <v>47</v>
      </c>
      <c r="C94" t="str">
        <f t="shared" si="179"/>
        <v>heart-left--back-47</v>
      </c>
      <c r="D94">
        <v>5</v>
      </c>
      <c r="E94">
        <f t="shared" ca="1" si="177"/>
        <v>7</v>
      </c>
      <c r="F94">
        <f t="shared" ca="1" si="180"/>
        <v>30</v>
      </c>
      <c r="G94">
        <f t="shared" ca="1" si="181"/>
        <v>50</v>
      </c>
      <c r="H94" s="1">
        <v>1</v>
      </c>
    </row>
    <row r="95" spans="1:8">
      <c r="A95" t="s">
        <v>84</v>
      </c>
      <c r="B95">
        <f t="shared" ref="B95:B113" si="183">B94</f>
        <v>47</v>
      </c>
      <c r="C95" t="str">
        <f t="shared" si="179"/>
        <v>heart-left--front-47</v>
      </c>
      <c r="D95">
        <v>5</v>
      </c>
      <c r="E95">
        <f t="shared" ca="1" si="177"/>
        <v>7</v>
      </c>
      <c r="F95">
        <f t="shared" ref="F95:F113" ca="1" si="184">INDIRECT(CONCATENATE("Sheet1!E",B95+1))</f>
        <v>13</v>
      </c>
      <c r="G95">
        <f t="shared" ref="G95:G113" ca="1" si="185">INDIRECT(CONCATENATE("Sheet1!N",B95+1))</f>
        <v>38</v>
      </c>
      <c r="H95" s="1">
        <v>0</v>
      </c>
    </row>
    <row r="96" spans="1:8">
      <c r="A96" t="s">
        <v>84</v>
      </c>
      <c r="B96">
        <f t="shared" ref="B96:B113" si="186">B95+1</f>
        <v>48</v>
      </c>
      <c r="C96" t="str">
        <f t="shared" si="179"/>
        <v>heart-left--front-48</v>
      </c>
      <c r="D96">
        <v>5</v>
      </c>
      <c r="E96">
        <f t="shared" ca="1" si="177"/>
        <v>7</v>
      </c>
      <c r="F96">
        <f t="shared" ca="1" si="184"/>
        <v>13</v>
      </c>
      <c r="G96">
        <f t="shared" ca="1" si="185"/>
        <v>115</v>
      </c>
      <c r="H96" s="1">
        <v>1</v>
      </c>
    </row>
    <row r="97" spans="1:8">
      <c r="A97" t="s">
        <v>25</v>
      </c>
      <c r="B97">
        <f t="shared" ref="B97:B113" si="187">B96</f>
        <v>48</v>
      </c>
      <c r="C97" t="str">
        <f t="shared" si="179"/>
        <v>heart-left--back-48</v>
      </c>
      <c r="D97">
        <v>5</v>
      </c>
      <c r="E97">
        <f t="shared" ca="1" si="177"/>
        <v>7</v>
      </c>
      <c r="F97">
        <f t="shared" ref="F97:F113" ca="1" si="188">INDIRECT(CONCATENATE("Sheet1!F",B97+1))</f>
        <v>28</v>
      </c>
      <c r="G97">
        <f t="shared" ref="G97:G113" ca="1" si="189">INDIRECT(CONCATENATE("Sheet1!M",B97+1))</f>
        <v>88</v>
      </c>
      <c r="H97" s="1">
        <v>0</v>
      </c>
    </row>
    <row r="98" spans="1:8">
      <c r="A98" t="s">
        <v>25</v>
      </c>
      <c r="B98">
        <f t="shared" ref="B98:B113" si="190">B97+1</f>
        <v>49</v>
      </c>
      <c r="C98" t="str">
        <f t="shared" si="179"/>
        <v>heart-left--back-49</v>
      </c>
      <c r="D98">
        <v>5</v>
      </c>
      <c r="E98">
        <f t="shared" ca="1" si="177"/>
        <v>7</v>
      </c>
      <c r="F98">
        <f t="shared" ca="1" si="188"/>
        <v>25</v>
      </c>
      <c r="G98">
        <f t="shared" ca="1" si="189"/>
        <v>140</v>
      </c>
      <c r="H98" s="1">
        <v>1</v>
      </c>
    </row>
    <row r="99" spans="1:8">
      <c r="A99" t="s">
        <v>84</v>
      </c>
      <c r="B99">
        <f t="shared" ref="B99:B113" si="191">B98</f>
        <v>49</v>
      </c>
      <c r="C99" t="str">
        <f t="shared" si="179"/>
        <v>heart-left--front-49</v>
      </c>
      <c r="D99">
        <v>5</v>
      </c>
      <c r="E99">
        <f t="shared" ca="1" si="177"/>
        <v>7</v>
      </c>
      <c r="F99">
        <f t="shared" ref="F99:F113" ca="1" si="192">INDIRECT(CONCATENATE("Sheet1!E",B99+1))</f>
        <v>13</v>
      </c>
      <c r="G99">
        <f t="shared" ref="G99:G113" ca="1" si="193">INDIRECT(CONCATENATE("Sheet1!N",B99+1))</f>
        <v>128</v>
      </c>
      <c r="H99" s="1">
        <v>0</v>
      </c>
    </row>
    <row r="100" spans="1:8">
      <c r="A100" t="s">
        <v>84</v>
      </c>
      <c r="B100">
        <f t="shared" ref="B100:B113" si="194">B99+1</f>
        <v>50</v>
      </c>
      <c r="C100" t="str">
        <f t="shared" si="179"/>
        <v>heart-left--front-50</v>
      </c>
      <c r="D100">
        <v>5</v>
      </c>
      <c r="E100">
        <f t="shared" ca="1" si="177"/>
        <v>7</v>
      </c>
      <c r="F100">
        <f t="shared" ca="1" si="192"/>
        <v>12</v>
      </c>
      <c r="G100">
        <f t="shared" ca="1" si="193"/>
        <v>199</v>
      </c>
      <c r="H100" s="1">
        <v>1</v>
      </c>
    </row>
    <row r="101" spans="1:8">
      <c r="A101" t="s">
        <v>25</v>
      </c>
      <c r="B101">
        <f t="shared" ref="B101:B113" si="195">B100</f>
        <v>50</v>
      </c>
      <c r="C101" t="str">
        <f t="shared" si="179"/>
        <v>heart-left--back-50</v>
      </c>
      <c r="D101">
        <v>5</v>
      </c>
      <c r="E101">
        <f t="shared" ca="1" si="177"/>
        <v>7</v>
      </c>
      <c r="F101">
        <f t="shared" ref="F101:F113" ca="1" si="196">INDIRECT(CONCATENATE("Sheet1!F",B101+1))</f>
        <v>31</v>
      </c>
      <c r="G101">
        <f t="shared" ref="G101:G113" ca="1" si="197">INDIRECT(CONCATENATE("Sheet1!M",B101+1))</f>
        <v>169</v>
      </c>
      <c r="H101" s="1">
        <v>0</v>
      </c>
    </row>
    <row r="102" spans="1:8">
      <c r="A102" t="s">
        <v>25</v>
      </c>
      <c r="B102">
        <f t="shared" ref="B102:B113" si="198">B101+1</f>
        <v>51</v>
      </c>
      <c r="C102" t="str">
        <f t="shared" si="179"/>
        <v>heart-left--back-51</v>
      </c>
      <c r="D102">
        <v>5</v>
      </c>
      <c r="E102">
        <f t="shared" ca="1" si="177"/>
        <v>7</v>
      </c>
      <c r="F102">
        <f t="shared" ca="1" si="196"/>
        <v>31</v>
      </c>
      <c r="G102">
        <f t="shared" ca="1" si="197"/>
        <v>222</v>
      </c>
      <c r="H102" s="1">
        <v>1</v>
      </c>
    </row>
    <row r="103" spans="1:8">
      <c r="A103" t="s">
        <v>84</v>
      </c>
      <c r="B103">
        <f t="shared" ref="B103:B113" si="199">B102</f>
        <v>51</v>
      </c>
      <c r="C103" t="str">
        <f t="shared" si="179"/>
        <v>heart-left--front-51</v>
      </c>
      <c r="D103">
        <v>5</v>
      </c>
      <c r="E103">
        <f t="shared" ca="1" si="177"/>
        <v>7</v>
      </c>
      <c r="F103">
        <f t="shared" ref="F103:F113" ca="1" si="200">INDIRECT(CONCATENATE("Sheet1!E",B103+1))</f>
        <v>12</v>
      </c>
      <c r="G103">
        <f t="shared" ref="G103:G113" ca="1" si="201">INDIRECT(CONCATENATE("Sheet1!N",B103+1))</f>
        <v>211</v>
      </c>
      <c r="H103" s="1">
        <v>0</v>
      </c>
    </row>
    <row r="104" spans="1:8">
      <c r="A104" t="s">
        <v>84</v>
      </c>
      <c r="B104">
        <f t="shared" ref="B104:B113" si="202">B103+1</f>
        <v>52</v>
      </c>
      <c r="C104" t="str">
        <f t="shared" si="179"/>
        <v>heart-left--front-52</v>
      </c>
      <c r="D104">
        <v>5</v>
      </c>
      <c r="E104">
        <f t="shared" ca="1" si="177"/>
        <v>8</v>
      </c>
      <c r="F104">
        <f t="shared" ca="1" si="200"/>
        <v>11</v>
      </c>
      <c r="G104">
        <f t="shared" ca="1" si="201"/>
        <v>34</v>
      </c>
      <c r="H104" s="1">
        <v>1</v>
      </c>
    </row>
    <row r="105" spans="1:8">
      <c r="A105" t="s">
        <v>25</v>
      </c>
      <c r="B105">
        <f t="shared" ref="B105:B113" si="203">B104</f>
        <v>52</v>
      </c>
      <c r="C105" t="str">
        <f t="shared" si="179"/>
        <v>heart-left--back-52</v>
      </c>
      <c r="D105">
        <v>5</v>
      </c>
      <c r="E105">
        <f t="shared" ca="1" si="177"/>
        <v>8</v>
      </c>
      <c r="F105">
        <f t="shared" ref="F105:F113" ca="1" si="204">INDIRECT(CONCATENATE("Sheet1!F",B105+1))</f>
        <v>31</v>
      </c>
      <c r="G105">
        <f t="shared" ref="G105:G113" ca="1" si="205">INDIRECT(CONCATENATE("Sheet1!M",B105+1))</f>
        <v>4</v>
      </c>
      <c r="H105" s="1">
        <v>0</v>
      </c>
    </row>
    <row r="106" spans="1:8">
      <c r="A106" t="s">
        <v>25</v>
      </c>
      <c r="B106">
        <f t="shared" ref="B106:B113" si="206">B105+1</f>
        <v>53</v>
      </c>
      <c r="C106" t="str">
        <f t="shared" si="179"/>
        <v>heart-left--back-53</v>
      </c>
      <c r="D106">
        <v>5</v>
      </c>
      <c r="E106">
        <f t="shared" ca="1" si="177"/>
        <v>8</v>
      </c>
      <c r="F106">
        <f t="shared" ca="1" si="204"/>
        <v>32</v>
      </c>
      <c r="G106">
        <f t="shared" ca="1" si="205"/>
        <v>55</v>
      </c>
      <c r="H106" s="1">
        <v>1</v>
      </c>
    </row>
    <row r="107" spans="1:8">
      <c r="A107" t="s">
        <v>84</v>
      </c>
      <c r="B107">
        <f t="shared" ref="B107:B113" si="207">B106</f>
        <v>53</v>
      </c>
      <c r="C107" t="str">
        <f t="shared" si="179"/>
        <v>heart-left--front-53</v>
      </c>
      <c r="D107">
        <v>5</v>
      </c>
      <c r="E107">
        <f t="shared" ca="1" si="177"/>
        <v>8</v>
      </c>
      <c r="F107">
        <f t="shared" ref="F107:F113" ca="1" si="208">INDIRECT(CONCATENATE("Sheet1!E",B107+1))</f>
        <v>11</v>
      </c>
      <c r="G107">
        <f t="shared" ref="G107:G113" ca="1" si="209">INDIRECT(CONCATENATE("Sheet1!N",B107+1))</f>
        <v>45</v>
      </c>
      <c r="H107" s="1">
        <v>0</v>
      </c>
    </row>
    <row r="108" spans="1:8">
      <c r="A108" t="s">
        <v>84</v>
      </c>
      <c r="B108">
        <f t="shared" ref="B108:B113" si="210">B107+1</f>
        <v>54</v>
      </c>
      <c r="C108" t="str">
        <f t="shared" si="179"/>
        <v>heart-left--front-54</v>
      </c>
      <c r="D108">
        <v>5</v>
      </c>
      <c r="E108">
        <f t="shared" ca="1" si="177"/>
        <v>8</v>
      </c>
      <c r="F108">
        <f t="shared" ca="1" si="208"/>
        <v>11</v>
      </c>
      <c r="G108">
        <f t="shared" ca="1" si="209"/>
        <v>124</v>
      </c>
      <c r="H108" s="1">
        <v>1</v>
      </c>
    </row>
    <row r="109" spans="1:8">
      <c r="A109" t="s">
        <v>25</v>
      </c>
      <c r="B109">
        <f t="shared" ref="B109:B113" si="211">B108</f>
        <v>54</v>
      </c>
      <c r="C109" t="str">
        <f t="shared" si="179"/>
        <v>heart-left--back-54</v>
      </c>
      <c r="D109">
        <v>5</v>
      </c>
      <c r="E109">
        <f t="shared" ca="1" si="177"/>
        <v>8</v>
      </c>
      <c r="F109">
        <f t="shared" ref="F109:F113" ca="1" si="212">INDIRECT(CONCATENATE("Sheet1!F",B109+1))</f>
        <v>32</v>
      </c>
      <c r="G109">
        <f t="shared" ref="G109:G113" ca="1" si="213">INDIRECT(CONCATENATE("Sheet1!M",B109+1))</f>
        <v>93</v>
      </c>
      <c r="H109" s="1">
        <v>0</v>
      </c>
    </row>
    <row r="110" spans="1:8">
      <c r="A110" t="s">
        <v>25</v>
      </c>
      <c r="B110">
        <f t="shared" ref="B110:B113" si="214">B109+1</f>
        <v>55</v>
      </c>
      <c r="C110" t="str">
        <f t="shared" si="179"/>
        <v>heart-left--back-55</v>
      </c>
      <c r="D110">
        <v>5</v>
      </c>
      <c r="E110">
        <f t="shared" ca="1" si="177"/>
        <v>8</v>
      </c>
      <c r="F110">
        <f t="shared" ca="1" si="212"/>
        <v>32</v>
      </c>
      <c r="G110">
        <f t="shared" ca="1" si="213"/>
        <v>146</v>
      </c>
      <c r="H110" s="1">
        <v>1</v>
      </c>
    </row>
    <row r="111" spans="1:8">
      <c r="A111" t="s">
        <v>84</v>
      </c>
      <c r="B111">
        <f t="shared" ref="B111:B113" si="215">B110</f>
        <v>55</v>
      </c>
      <c r="C111" t="str">
        <f t="shared" si="179"/>
        <v>heart-left--front-55</v>
      </c>
      <c r="D111">
        <v>5</v>
      </c>
      <c r="E111">
        <f t="shared" ca="1" si="177"/>
        <v>8</v>
      </c>
      <c r="F111">
        <f t="shared" ref="F111:F113" ca="1" si="216">INDIRECT(CONCATENATE("Sheet1!E",B111+1))</f>
        <v>12</v>
      </c>
      <c r="G111">
        <f t="shared" ref="G111:G113" ca="1" si="217">INDIRECT(CONCATENATE("Sheet1!N",B111+1))</f>
        <v>135</v>
      </c>
      <c r="H111" s="1">
        <v>0</v>
      </c>
    </row>
    <row r="112" spans="1:8">
      <c r="A112" t="s">
        <v>84</v>
      </c>
      <c r="B112">
        <f t="shared" ref="B112:B113" si="218">B111+1</f>
        <v>56</v>
      </c>
      <c r="C112" t="str">
        <f t="shared" si="179"/>
        <v>heart-left--front-56</v>
      </c>
      <c r="D112">
        <v>5</v>
      </c>
      <c r="E112">
        <f t="shared" ca="1" si="177"/>
        <v>8</v>
      </c>
      <c r="F112">
        <f t="shared" ca="1" si="216"/>
        <v>13</v>
      </c>
      <c r="G112">
        <f t="shared" ca="1" si="217"/>
        <v>220</v>
      </c>
      <c r="H112" s="1">
        <v>1</v>
      </c>
    </row>
    <row r="113" spans="1:8">
      <c r="A113" t="s">
        <v>25</v>
      </c>
      <c r="B113">
        <f t="shared" ref="B113" si="219">B112</f>
        <v>56</v>
      </c>
      <c r="C113" t="str">
        <f t="shared" si="179"/>
        <v>heart-left--back-56</v>
      </c>
      <c r="D113">
        <v>5</v>
      </c>
      <c r="E113">
        <f t="shared" ca="1" si="177"/>
        <v>8</v>
      </c>
      <c r="F113">
        <f t="shared" ref="F113" ca="1" si="220">INDIRECT(CONCATENATE("Sheet1!F",B113+1))</f>
        <v>33</v>
      </c>
      <c r="G113">
        <f t="shared" ref="G113" ca="1" si="221">INDIRECT(CONCATENATE("Sheet1!M",B113+1))</f>
        <v>187</v>
      </c>
      <c r="H113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LEDStripLocations.csv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2016-08-18T00:28:57Z</dcterms:created>
  <dcterms:modified xsi:type="dcterms:W3CDTF">2016-08-21T04:35:10Z</dcterms:modified>
</cp:coreProperties>
</file>