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Returns" sheetId="2" r:id="rId2"/>
    <sheet name="Descriptive Stats" sheetId="3" r:id="rId3"/>
    <sheet name="Outliers" sheetId="4" r:id="rId4"/>
    <sheet name="Frequency" sheetId="5" r:id="rId5"/>
    <sheet name="Histogram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<sst xmlns="http://schemas.openxmlformats.org/spreadsheetml/2006/main" count="42" uniqueCount="39">
  <si>
    <t>Date</t>
  </si>
  <si>
    <t>Open</t>
  </si>
  <si>
    <t>High</t>
  </si>
  <si>
    <t>Low</t>
  </si>
  <si>
    <t>Close</t>
  </si>
  <si>
    <t>Volume</t>
  </si>
  <si>
    <t>Return</t>
  </si>
  <si>
    <t>IsOutlier</t>
  </si>
  <si>
    <t>OutlierRow</t>
  </si>
  <si>
    <t>Metric</t>
  </si>
  <si>
    <t>Value</t>
  </si>
  <si>
    <t>Count (months)</t>
  </si>
  <si>
    <t>Mean (monthly)</t>
  </si>
  <si>
    <t>Median</t>
  </si>
  <si>
    <t>Mode</t>
  </si>
  <si>
    <t>Range</t>
  </si>
  <si>
    <t>Variance (sample)</t>
  </si>
  <si>
    <t>Std Dev (sample)</t>
  </si>
  <si>
    <t>20th percentile</t>
  </si>
  <si>
    <t>60th percentile</t>
  </si>
  <si>
    <t>90th percentile</t>
  </si>
  <si>
    <t>Min</t>
  </si>
  <si>
    <t>Q1</t>
  </si>
  <si>
    <t>Median (Q2)</t>
  </si>
  <si>
    <t>Q3</t>
  </si>
  <si>
    <t>Max</t>
  </si>
  <si>
    <t>IQR (Q3 - Q1)</t>
  </si>
  <si>
    <t>Lower bound (IQR)</t>
  </si>
  <si>
    <t>Upper bound (IQR)</t>
  </si>
  <si>
    <t>Outliers (count)</t>
  </si>
  <si>
    <t>Class Lower</t>
  </si>
  <si>
    <t>Class Interval</t>
  </si>
  <si>
    <t>Frequency</t>
  </si>
  <si>
    <t>Relative Frequency</t>
  </si>
  <si>
    <t>Bin width</t>
  </si>
  <si>
    <t>Lower Edge</t>
  </si>
  <si>
    <t>Upper Edge</t>
  </si>
  <si>
    <t>Conclusion:</t>
  </si>
  <si>
    <t>Based on historical monthly returns, the stock is volatile with meaningful upside. Consider it as one of multiple holdings in a diversified, risk-managed portfolio. Ecclesiastes 11:2 encourages diversification; investing in this stock as part of 7-8 ventures supports that worldview.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</si>
</sst>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0.00%"/>
    <numFmt numFmtId="166" formatCode="0.000000"/>
    <numFmt numFmtId="167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0" xfId="0" applyFon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Return Distribution (10% bins)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dLbls>
            <c:showVal val="1"/>
          </c:dLbls>
          <c:cat>
            <c:numRef>
              <c:f>Frequency!$B$2:$B$61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cat>
          <c:val>
            <c:numRef>
              <c:f>Frequency!$C$2:$C$61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Interval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3"/>
  <sheetViews>
    <sheetView tabSelected="1" workbookViewId="0"/>
  </sheetViews>
  <sheetFormatPr defaultRowHeight="15"/>
  <cols>
    <col min="1" max="1" width="12.7109375" style="1" customWidth="1"/>
    <col min="2" max="6" width="12.71093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36191</v>
      </c>
      <c r="B2">
        <v>0.0401271</v>
      </c>
      <c r="C2">
        <v>0.0447103</v>
      </c>
      <c r="D2">
        <v>0.0355331</v>
      </c>
      <c r="E2">
        <v>0.0362297</v>
      </c>
      <c r="F2">
        <v>1170486322</v>
      </c>
    </row>
    <row r="3" spans="1:6">
      <c r="A3" s="1">
        <v>36219</v>
      </c>
      <c r="B3">
        <v>0.0362297</v>
      </c>
      <c r="C3">
        <v>0.0502051</v>
      </c>
      <c r="D3">
        <v>0.0330168</v>
      </c>
      <c r="E3">
        <v>0.0419634</v>
      </c>
      <c r="F3">
        <v>865490168</v>
      </c>
    </row>
    <row r="4" spans="1:6">
      <c r="A4" s="1">
        <v>36250</v>
      </c>
      <c r="B4">
        <v>0.0428759</v>
      </c>
      <c r="C4">
        <v>0.0440182</v>
      </c>
      <c r="D4">
        <v>0.0348559</v>
      </c>
      <c r="E4">
        <v>0.0403518</v>
      </c>
      <c r="F4">
        <v>558492404</v>
      </c>
    </row>
    <row r="5" spans="1:6">
      <c r="A5" s="1">
        <v>36280</v>
      </c>
      <c r="B5">
        <v>0.0403518</v>
      </c>
      <c r="C5">
        <v>0.0419634</v>
      </c>
      <c r="D5">
        <v>0.0304884</v>
      </c>
      <c r="E5">
        <v>0.0348559</v>
      </c>
      <c r="F5">
        <v>487666494</v>
      </c>
    </row>
    <row r="6" spans="1:6">
      <c r="A6" s="1">
        <v>36311</v>
      </c>
      <c r="B6">
        <v>0.0353183</v>
      </c>
      <c r="C6">
        <v>0.0408112</v>
      </c>
      <c r="D6">
        <v>0.0314141</v>
      </c>
      <c r="E6">
        <v>0.0325554</v>
      </c>
      <c r="F6">
        <v>682021421</v>
      </c>
    </row>
    <row r="7" spans="1:6">
      <c r="A7" s="1">
        <v>36341</v>
      </c>
      <c r="B7">
        <v>0.0325554</v>
      </c>
      <c r="C7">
        <v>0.0364567</v>
      </c>
      <c r="D7">
        <v>0.0311834</v>
      </c>
      <c r="E7">
        <v>0.0364567</v>
      </c>
      <c r="F7">
        <v>652320126</v>
      </c>
    </row>
    <row r="8" spans="1:6">
      <c r="A8" s="1">
        <v>36372</v>
      </c>
      <c r="B8">
        <v>0.0364567</v>
      </c>
      <c r="C8">
        <v>0.044251</v>
      </c>
      <c r="D8">
        <v>0.032785</v>
      </c>
      <c r="E8">
        <v>0.0385123</v>
      </c>
      <c r="F8">
        <v>1033532155</v>
      </c>
    </row>
    <row r="9" spans="1:6">
      <c r="A9" s="1">
        <v>36403</v>
      </c>
      <c r="B9">
        <v>0.0385123</v>
      </c>
      <c r="C9">
        <v>0.0541092</v>
      </c>
      <c r="D9">
        <v>0.037377</v>
      </c>
      <c r="E9">
        <v>0.0536499</v>
      </c>
      <c r="F9">
        <v>2159964185</v>
      </c>
    </row>
    <row r="10" spans="1:6">
      <c r="A10" s="1">
        <v>36433</v>
      </c>
      <c r="B10">
        <v>0.0536499</v>
      </c>
      <c r="C10">
        <v>0.0536499</v>
      </c>
      <c r="D10">
        <v>0.0320983</v>
      </c>
      <c r="E10">
        <v>0.0366834</v>
      </c>
      <c r="F10">
        <v>1914069367</v>
      </c>
    </row>
    <row r="11" spans="1:6">
      <c r="A11" s="1">
        <v>36464</v>
      </c>
      <c r="B11">
        <v>0.0362297</v>
      </c>
      <c r="C11">
        <v>0.0476939</v>
      </c>
      <c r="D11">
        <v>0.0346193</v>
      </c>
      <c r="E11">
        <v>0.04218</v>
      </c>
      <c r="F11">
        <v>2175389847</v>
      </c>
    </row>
    <row r="12" spans="1:6">
      <c r="A12" s="1">
        <v>36494</v>
      </c>
      <c r="B12">
        <v>0.0414991</v>
      </c>
      <c r="C12">
        <v>0.0848433</v>
      </c>
      <c r="D12">
        <v>0.0414991</v>
      </c>
      <c r="E12">
        <v>0.066251</v>
      </c>
      <c r="F12">
        <v>3603088225</v>
      </c>
    </row>
    <row r="13" spans="1:6">
      <c r="A13" s="1">
        <v>36525</v>
      </c>
      <c r="B13">
        <v>0.066251</v>
      </c>
      <c r="C13">
        <v>0.0905548</v>
      </c>
      <c r="D13">
        <v>0.066251</v>
      </c>
      <c r="E13">
        <v>0.0896361</v>
      </c>
      <c r="F13">
        <v>1348210630</v>
      </c>
    </row>
    <row r="14" spans="1:6">
      <c r="A14" s="1">
        <v>36556</v>
      </c>
      <c r="B14">
        <v>0.0903253</v>
      </c>
      <c r="C14">
        <v>0.0921724</v>
      </c>
      <c r="D14">
        <v>0.06694020000000001</v>
      </c>
      <c r="E14">
        <v>0.0708444</v>
      </c>
      <c r="F14">
        <v>1354726262</v>
      </c>
    </row>
    <row r="15" spans="1:6">
      <c r="A15" s="1">
        <v>36585</v>
      </c>
      <c r="B15">
        <v>0.0708444</v>
      </c>
      <c r="C15">
        <v>0.130455</v>
      </c>
      <c r="D15">
        <v>0.0683281</v>
      </c>
      <c r="E15">
        <v>0.122218</v>
      </c>
      <c r="F15">
        <v>2504160212</v>
      </c>
    </row>
    <row r="16" spans="1:6">
      <c r="A16" s="1">
        <v>36616</v>
      </c>
      <c r="B16">
        <v>0.122218</v>
      </c>
      <c r="C16">
        <v>0.286661</v>
      </c>
      <c r="D16">
        <v>0.109826</v>
      </c>
      <c r="E16">
        <v>0.16141</v>
      </c>
      <c r="F16">
        <v>4791709456</v>
      </c>
    </row>
    <row r="17" spans="1:6">
      <c r="A17" s="1">
        <v>36646</v>
      </c>
      <c r="B17">
        <v>0.16004</v>
      </c>
      <c r="C17">
        <v>0.210924</v>
      </c>
      <c r="D17">
        <v>0.108907</v>
      </c>
      <c r="E17">
        <v>0.170354</v>
      </c>
      <c r="F17">
        <v>1773020096</v>
      </c>
    </row>
    <row r="18" spans="1:6">
      <c r="A18" s="1">
        <v>36677</v>
      </c>
      <c r="B18">
        <v>0.176796</v>
      </c>
      <c r="C18">
        <v>0.225382</v>
      </c>
      <c r="D18">
        <v>0.144223</v>
      </c>
      <c r="E18">
        <v>0.218034</v>
      </c>
      <c r="F18">
        <v>2378118966</v>
      </c>
    </row>
    <row r="19" spans="1:6">
      <c r="A19" s="1">
        <v>36707</v>
      </c>
      <c r="B19">
        <v>0.224465</v>
      </c>
      <c r="C19">
        <v>0.336437</v>
      </c>
      <c r="D19">
        <v>0.218504</v>
      </c>
      <c r="E19">
        <v>0.242819</v>
      </c>
      <c r="F19">
        <v>4602889773</v>
      </c>
    </row>
    <row r="20" spans="1:6">
      <c r="A20" s="1">
        <v>36738</v>
      </c>
      <c r="B20">
        <v>0.244684</v>
      </c>
      <c r="C20">
        <v>0.295299</v>
      </c>
      <c r="D20">
        <v>0.191005</v>
      </c>
      <c r="E20">
        <v>0.229306</v>
      </c>
      <c r="F20">
        <v>3977548595</v>
      </c>
    </row>
    <row r="21" spans="1:6">
      <c r="A21" s="1">
        <v>36769</v>
      </c>
      <c r="B21">
        <v>0.229306</v>
      </c>
      <c r="C21">
        <v>0.315287</v>
      </c>
      <c r="D21">
        <v>0.206332</v>
      </c>
      <c r="E21">
        <v>0.303287</v>
      </c>
      <c r="F21">
        <v>3322389880</v>
      </c>
    </row>
    <row r="22" spans="1:6">
      <c r="A22" s="1">
        <v>36799</v>
      </c>
      <c r="B22">
        <v>0.309548</v>
      </c>
      <c r="C22">
        <v>0.326203</v>
      </c>
      <c r="D22">
        <v>0.238903</v>
      </c>
      <c r="E22">
        <v>0.312932</v>
      </c>
      <c r="F22">
        <v>3206986098</v>
      </c>
    </row>
    <row r="23" spans="1:6">
      <c r="A23" s="1">
        <v>36830</v>
      </c>
      <c r="B23">
        <v>0.317057</v>
      </c>
      <c r="C23">
        <v>0.329449</v>
      </c>
      <c r="D23">
        <v>0.20085</v>
      </c>
      <c r="E23">
        <v>0.237565</v>
      </c>
      <c r="F23">
        <v>4829090614</v>
      </c>
    </row>
    <row r="24" spans="1:6">
      <c r="A24" s="1">
        <v>36860</v>
      </c>
      <c r="B24">
        <v>0.231795</v>
      </c>
      <c r="C24">
        <v>0.305554</v>
      </c>
      <c r="D24">
        <v>0.138963</v>
      </c>
      <c r="E24">
        <v>0.154758</v>
      </c>
      <c r="F24">
        <v>4737631977</v>
      </c>
    </row>
    <row r="25" spans="1:6">
      <c r="A25" s="1">
        <v>36891</v>
      </c>
      <c r="B25">
        <v>0.164394</v>
      </c>
      <c r="C25">
        <v>0.19399</v>
      </c>
      <c r="D25">
        <v>0.105013</v>
      </c>
      <c r="E25">
        <v>0.125184</v>
      </c>
      <c r="F25">
        <v>7885632999</v>
      </c>
    </row>
    <row r="26" spans="1:6">
      <c r="A26" s="1">
        <v>36922</v>
      </c>
      <c r="B26">
        <v>0.126112</v>
      </c>
      <c r="C26">
        <v>0.217814</v>
      </c>
      <c r="D26">
        <v>0.108</v>
      </c>
      <c r="E26">
        <v>0.197415</v>
      </c>
      <c r="F26">
        <v>5855859450</v>
      </c>
    </row>
    <row r="27" spans="1:6">
      <c r="A27" s="1">
        <v>36950</v>
      </c>
      <c r="B27">
        <v>0.197415</v>
      </c>
      <c r="C27">
        <v>0.233202</v>
      </c>
      <c r="D27">
        <v>0.156586</v>
      </c>
      <c r="E27">
        <v>0.170814</v>
      </c>
      <c r="F27">
        <v>6355196741</v>
      </c>
    </row>
    <row r="28" spans="1:6">
      <c r="A28" s="1">
        <v>36981</v>
      </c>
      <c r="B28">
        <v>0.168748</v>
      </c>
      <c r="C28">
        <v>0.273922</v>
      </c>
      <c r="D28">
        <v>0.152922</v>
      </c>
      <c r="E28">
        <v>0.248059</v>
      </c>
      <c r="F28">
        <v>15787059965</v>
      </c>
    </row>
    <row r="29" spans="1:6">
      <c r="A29" s="1">
        <v>37011</v>
      </c>
      <c r="B29">
        <v>0.247361</v>
      </c>
      <c r="C29">
        <v>0.343868</v>
      </c>
      <c r="D29">
        <v>0.205652</v>
      </c>
      <c r="E29">
        <v>0.318186</v>
      </c>
      <c r="F29">
        <v>16958579742</v>
      </c>
    </row>
    <row r="30" spans="1:6">
      <c r="A30" s="1">
        <v>37042</v>
      </c>
      <c r="B30">
        <v>0.319384</v>
      </c>
      <c r="C30">
        <v>0.382168</v>
      </c>
      <c r="D30">
        <v>0.288678</v>
      </c>
      <c r="E30">
        <v>0.327121</v>
      </c>
      <c r="F30">
        <v>15287748375</v>
      </c>
    </row>
    <row r="31" spans="1:6">
      <c r="A31" s="1">
        <v>37072</v>
      </c>
      <c r="B31">
        <v>0.329449</v>
      </c>
      <c r="C31">
        <v>0.380583</v>
      </c>
      <c r="D31">
        <v>0.316807</v>
      </c>
      <c r="E31">
        <v>0.354452</v>
      </c>
      <c r="F31">
        <v>10989083013</v>
      </c>
    </row>
    <row r="32" spans="1:6">
      <c r="A32" s="1">
        <v>37103</v>
      </c>
      <c r="B32">
        <v>0.340373</v>
      </c>
      <c r="C32">
        <v>0.346663</v>
      </c>
      <c r="D32">
        <v>0.257036</v>
      </c>
      <c r="E32">
        <v>0.30908</v>
      </c>
      <c r="F32">
        <v>11778369542</v>
      </c>
    </row>
    <row r="33" spans="1:6">
      <c r="A33" s="1">
        <v>37134</v>
      </c>
      <c r="B33">
        <v>0.315287</v>
      </c>
      <c r="C33">
        <v>0.346663</v>
      </c>
      <c r="D33">
        <v>0.306514</v>
      </c>
      <c r="E33">
        <v>0.323706</v>
      </c>
      <c r="F33">
        <v>16280993529</v>
      </c>
    </row>
    <row r="34" spans="1:6">
      <c r="A34" s="1">
        <v>37164</v>
      </c>
      <c r="B34">
        <v>0.322788</v>
      </c>
      <c r="C34">
        <v>0.322788</v>
      </c>
      <c r="D34">
        <v>0.1949</v>
      </c>
      <c r="E34">
        <v>0.210008</v>
      </c>
      <c r="F34">
        <v>17605678800</v>
      </c>
    </row>
    <row r="35" spans="1:6">
      <c r="A35" s="1">
        <v>37195</v>
      </c>
      <c r="B35">
        <v>0.209788</v>
      </c>
      <c r="C35">
        <v>0.385393</v>
      </c>
      <c r="D35">
        <v>0.173103</v>
      </c>
      <c r="E35">
        <v>0.327591</v>
      </c>
      <c r="F35">
        <v>28760697833</v>
      </c>
    </row>
    <row r="36" spans="1:6">
      <c r="A36" s="1">
        <v>37225</v>
      </c>
      <c r="B36">
        <v>0.331816</v>
      </c>
      <c r="C36">
        <v>0.427841</v>
      </c>
      <c r="D36">
        <v>0.326691</v>
      </c>
      <c r="E36">
        <v>0.417567</v>
      </c>
      <c r="F36">
        <v>31331117203</v>
      </c>
    </row>
    <row r="37" spans="1:6">
      <c r="A37" s="1">
        <v>37256</v>
      </c>
      <c r="B37">
        <v>0.408829</v>
      </c>
      <c r="C37">
        <v>0.537029</v>
      </c>
      <c r="D37">
        <v>0.403966</v>
      </c>
      <c r="E37">
        <v>0.511357</v>
      </c>
      <c r="F37">
        <v>19243407330</v>
      </c>
    </row>
    <row r="38" spans="1:6">
      <c r="A38" s="1">
        <v>37287</v>
      </c>
      <c r="B38">
        <v>0.513694</v>
      </c>
      <c r="C38">
        <v>0.555261</v>
      </c>
      <c r="D38">
        <v>0.456798</v>
      </c>
      <c r="E38">
        <v>0.502291</v>
      </c>
      <c r="F38">
        <v>25720746917</v>
      </c>
    </row>
    <row r="39" spans="1:6">
      <c r="A39" s="1">
        <v>37315</v>
      </c>
      <c r="B39">
        <v>0.501672</v>
      </c>
      <c r="C39">
        <v>0.506983</v>
      </c>
      <c r="D39">
        <v>0.376488</v>
      </c>
      <c r="E39">
        <v>0.38974</v>
      </c>
      <c r="F39">
        <v>33796063628</v>
      </c>
    </row>
    <row r="40" spans="1:6">
      <c r="A40" s="1">
        <v>37346</v>
      </c>
      <c r="B40">
        <v>0.393653</v>
      </c>
      <c r="C40">
        <v>0.462199</v>
      </c>
      <c r="D40">
        <v>0.320104</v>
      </c>
      <c r="E40">
        <v>0.339103</v>
      </c>
      <c r="F40">
        <v>29733872161</v>
      </c>
    </row>
    <row r="41" spans="1:6">
      <c r="A41" s="1">
        <v>37376</v>
      </c>
      <c r="B41">
        <v>0.320354</v>
      </c>
      <c r="C41">
        <v>0.341571</v>
      </c>
      <c r="D41">
        <v>0.232045</v>
      </c>
      <c r="E41">
        <v>0.265934</v>
      </c>
      <c r="F41">
        <v>34999117303</v>
      </c>
    </row>
    <row r="42" spans="1:6">
      <c r="A42" s="1">
        <v>37407</v>
      </c>
      <c r="B42">
        <v>0.261581</v>
      </c>
      <c r="C42">
        <v>0.310675</v>
      </c>
      <c r="D42">
        <v>0.2348</v>
      </c>
      <c r="E42">
        <v>0.25564</v>
      </c>
      <c r="F42">
        <v>30312815517</v>
      </c>
    </row>
    <row r="43" spans="1:6">
      <c r="A43" s="1">
        <v>37437</v>
      </c>
      <c r="B43">
        <v>0.249508</v>
      </c>
      <c r="C43">
        <v>0.257036</v>
      </c>
      <c r="D43">
        <v>0.125643</v>
      </c>
      <c r="E43">
        <v>0.131383</v>
      </c>
      <c r="F43">
        <v>31445055620</v>
      </c>
    </row>
    <row r="44" spans="1:6">
      <c r="A44" s="1">
        <v>37468</v>
      </c>
      <c r="B44">
        <v>0.130695</v>
      </c>
      <c r="C44">
        <v>0.178384</v>
      </c>
      <c r="D44">
        <v>0.083685</v>
      </c>
      <c r="E44">
        <v>0.0846137</v>
      </c>
      <c r="F44">
        <v>35415198751</v>
      </c>
    </row>
    <row r="45" spans="1:6">
      <c r="A45" s="1">
        <v>37499</v>
      </c>
      <c r="B45">
        <v>0.0853027</v>
      </c>
      <c r="C45">
        <v>0.102717</v>
      </c>
      <c r="D45">
        <v>0.0648933</v>
      </c>
      <c r="E45">
        <v>0.0772747</v>
      </c>
      <c r="F45">
        <v>26213843234</v>
      </c>
    </row>
    <row r="46" spans="1:6">
      <c r="A46" s="1">
        <v>37529</v>
      </c>
      <c r="B46">
        <v>0.0736001</v>
      </c>
      <c r="C46">
        <v>0.091014</v>
      </c>
      <c r="D46">
        <v>0.0637448</v>
      </c>
      <c r="E46">
        <v>0.06535249999999999</v>
      </c>
      <c r="F46">
        <v>19438690605</v>
      </c>
    </row>
    <row r="47" spans="1:6">
      <c r="A47" s="1">
        <v>37560</v>
      </c>
      <c r="B47">
        <v>0.0660217</v>
      </c>
      <c r="C47">
        <v>0.0914736</v>
      </c>
      <c r="D47">
        <v>0.0550179</v>
      </c>
      <c r="E47">
        <v>0.091014</v>
      </c>
      <c r="F47">
        <v>20024032544</v>
      </c>
    </row>
    <row r="48" spans="1:6">
      <c r="A48" s="1">
        <v>37590</v>
      </c>
      <c r="B48">
        <v>0.0896361</v>
      </c>
      <c r="C48">
        <v>0.135968</v>
      </c>
      <c r="D48">
        <v>0.0781833</v>
      </c>
      <c r="E48">
        <v>0.130913</v>
      </c>
      <c r="F48">
        <v>37276420440</v>
      </c>
    </row>
    <row r="49" spans="1:6">
      <c r="A49" s="1">
        <v>37621</v>
      </c>
      <c r="B49">
        <v>0.137807</v>
      </c>
      <c r="C49">
        <v>0.13964</v>
      </c>
      <c r="D49">
        <v>0.0855225</v>
      </c>
      <c r="E49">
        <v>0.0880387</v>
      </c>
      <c r="F49">
        <v>23886204147</v>
      </c>
    </row>
    <row r="50" spans="1:6">
      <c r="A50" s="1">
        <v>37652</v>
      </c>
      <c r="B50">
        <v>0.0917031</v>
      </c>
      <c r="C50">
        <v>0.106162</v>
      </c>
      <c r="D50">
        <v>0.07314089999999999</v>
      </c>
      <c r="E50">
        <v>0.0788823</v>
      </c>
      <c r="F50">
        <v>25655272401</v>
      </c>
    </row>
    <row r="51" spans="1:6">
      <c r="A51" s="1">
        <v>37680</v>
      </c>
      <c r="B51">
        <v>0.08025019999999999</v>
      </c>
      <c r="C51">
        <v>0.103175</v>
      </c>
      <c r="D51">
        <v>0.0713135</v>
      </c>
      <c r="E51">
        <v>0.0965259</v>
      </c>
      <c r="F51">
        <v>23163385108</v>
      </c>
    </row>
    <row r="52" spans="1:6">
      <c r="A52" s="1">
        <v>37711</v>
      </c>
      <c r="B52">
        <v>0.0976741</v>
      </c>
      <c r="C52">
        <v>0.113261</v>
      </c>
      <c r="D52">
        <v>0.0917031</v>
      </c>
      <c r="E52">
        <v>0.0983632</v>
      </c>
      <c r="F52">
        <v>19629957894</v>
      </c>
    </row>
    <row r="53" spans="1:6">
      <c r="A53" s="1">
        <v>37741</v>
      </c>
      <c r="B53">
        <v>0.10043</v>
      </c>
      <c r="C53">
        <v>0.112342</v>
      </c>
      <c r="D53">
        <v>0.0983632</v>
      </c>
      <c r="E53">
        <v>0.109137</v>
      </c>
      <c r="F53">
        <v>13753748656</v>
      </c>
    </row>
    <row r="54" spans="1:6">
      <c r="A54" s="1">
        <v>37772</v>
      </c>
      <c r="B54">
        <v>0.108689</v>
      </c>
      <c r="C54">
        <v>0.203605</v>
      </c>
      <c r="D54">
        <v>0.108229</v>
      </c>
      <c r="E54">
        <v>0.199933</v>
      </c>
      <c r="F54">
        <v>40855276969</v>
      </c>
    </row>
    <row r="55" spans="1:6">
      <c r="A55" s="1">
        <v>37802</v>
      </c>
      <c r="B55">
        <v>0.204055</v>
      </c>
      <c r="C55">
        <v>0.212074</v>
      </c>
      <c r="D55">
        <v>0.168528</v>
      </c>
      <c r="E55">
        <v>0.17517</v>
      </c>
      <c r="F55">
        <v>25330864806</v>
      </c>
    </row>
    <row r="56" spans="1:6">
      <c r="A56" s="1">
        <v>37833</v>
      </c>
      <c r="B56">
        <v>0.172883</v>
      </c>
      <c r="C56">
        <v>0.196737</v>
      </c>
      <c r="D56">
        <v>0.140328</v>
      </c>
      <c r="E56">
        <v>0.145833</v>
      </c>
      <c r="F56">
        <v>21708674813</v>
      </c>
    </row>
    <row r="57" spans="1:6">
      <c r="A57" s="1">
        <v>37864</v>
      </c>
      <c r="B57">
        <v>0.146063</v>
      </c>
      <c r="C57">
        <v>0.164165</v>
      </c>
      <c r="D57">
        <v>0.116705</v>
      </c>
      <c r="E57">
        <v>0.138963</v>
      </c>
      <c r="F57">
        <v>23732642067</v>
      </c>
    </row>
    <row r="58" spans="1:6">
      <c r="A58" s="1">
        <v>37894</v>
      </c>
      <c r="B58">
        <v>0.141248</v>
      </c>
      <c r="C58">
        <v>0.163935</v>
      </c>
      <c r="D58">
        <v>0.119921</v>
      </c>
      <c r="E58">
        <v>0.121988</v>
      </c>
      <c r="F58">
        <v>25733406133</v>
      </c>
    </row>
    <row r="59" spans="1:6">
      <c r="A59" s="1">
        <v>37925</v>
      </c>
      <c r="B59">
        <v>0.122218</v>
      </c>
      <c r="C59">
        <v>0.143305</v>
      </c>
      <c r="D59">
        <v>0.121988</v>
      </c>
      <c r="E59">
        <v>0.135048</v>
      </c>
      <c r="F59">
        <v>15041060963</v>
      </c>
    </row>
    <row r="60" spans="1:6">
      <c r="A60" s="1">
        <v>37955</v>
      </c>
      <c r="B60">
        <v>0.134361</v>
      </c>
      <c r="C60">
        <v>0.168988</v>
      </c>
      <c r="D60">
        <v>0.132991</v>
      </c>
      <c r="E60">
        <v>0.162318</v>
      </c>
      <c r="F60">
        <v>19525877959</v>
      </c>
    </row>
    <row r="61" spans="1:6">
      <c r="A61" s="1">
        <v>37986</v>
      </c>
      <c r="B61">
        <v>0.164165</v>
      </c>
      <c r="C61">
        <v>0.185045</v>
      </c>
      <c r="D61">
        <v>0.149029</v>
      </c>
      <c r="E61">
        <v>0.177235</v>
      </c>
      <c r="F61">
        <v>13464523232</v>
      </c>
    </row>
    <row r="62" spans="1:6">
      <c r="A62" s="1">
        <v>38017</v>
      </c>
      <c r="B62">
        <v>0.180221</v>
      </c>
      <c r="C62">
        <v>0.197885</v>
      </c>
      <c r="D62">
        <v>0.16164</v>
      </c>
      <c r="E62">
        <v>0.170124</v>
      </c>
      <c r="F62">
        <v>13521828222</v>
      </c>
    </row>
    <row r="63" spans="1:6">
      <c r="A63" s="1">
        <v>38046</v>
      </c>
      <c r="B63">
        <v>0.171514</v>
      </c>
      <c r="C63">
        <v>0.185963</v>
      </c>
      <c r="D63">
        <v>0.16737</v>
      </c>
      <c r="E63">
        <v>0.170124</v>
      </c>
      <c r="F63">
        <v>12938980693</v>
      </c>
    </row>
    <row r="64" spans="1:6">
      <c r="A64" s="1">
        <v>38077</v>
      </c>
      <c r="B64">
        <v>0.169676</v>
      </c>
      <c r="C64">
        <v>0.203835</v>
      </c>
      <c r="D64">
        <v>0.157736</v>
      </c>
      <c r="E64">
        <v>0.201768</v>
      </c>
      <c r="F64">
        <v>14378429220</v>
      </c>
    </row>
    <row r="65" spans="1:6">
      <c r="A65" s="1">
        <v>38107</v>
      </c>
      <c r="B65">
        <v>0.204055</v>
      </c>
      <c r="C65">
        <v>0.209088</v>
      </c>
      <c r="D65">
        <v>0.156127</v>
      </c>
      <c r="E65">
        <v>0.156826</v>
      </c>
      <c r="F65">
        <v>13468564456</v>
      </c>
    </row>
    <row r="66" spans="1:6">
      <c r="A66" s="1">
        <v>38138</v>
      </c>
      <c r="B66">
        <v>0.158423</v>
      </c>
      <c r="C66">
        <v>0.180221</v>
      </c>
      <c r="D66">
        <v>0.152004</v>
      </c>
      <c r="E66">
        <v>0.179303</v>
      </c>
      <c r="F66">
        <v>11219844817</v>
      </c>
    </row>
    <row r="67" spans="1:6">
      <c r="A67" s="1">
        <v>38168</v>
      </c>
      <c r="B67">
        <v>0.176556</v>
      </c>
      <c r="C67">
        <v>0.184345</v>
      </c>
      <c r="D67">
        <v>0.14743</v>
      </c>
      <c r="E67">
        <v>0.156356</v>
      </c>
      <c r="F67">
        <v>10387638753</v>
      </c>
    </row>
    <row r="68" spans="1:6">
      <c r="A68" s="1">
        <v>38199</v>
      </c>
      <c r="B68">
        <v>0.158194</v>
      </c>
      <c r="C68">
        <v>0.158423</v>
      </c>
      <c r="D68">
        <v>0.105703</v>
      </c>
      <c r="E68">
        <v>0.117854</v>
      </c>
      <c r="F68">
        <v>12807157004</v>
      </c>
    </row>
    <row r="69" spans="1:6">
      <c r="A69" s="1">
        <v>38230</v>
      </c>
      <c r="B69">
        <v>0.117624</v>
      </c>
      <c r="C69">
        <v>0.119921</v>
      </c>
      <c r="D69">
        <v>0.071074</v>
      </c>
      <c r="E69">
        <v>0.09514789999999999</v>
      </c>
      <c r="F69">
        <v>24671847748</v>
      </c>
    </row>
    <row r="70" spans="1:6">
      <c r="A70" s="1">
        <v>38260</v>
      </c>
      <c r="B70">
        <v>0.0940097</v>
      </c>
      <c r="C70">
        <v>0.116005</v>
      </c>
      <c r="D70">
        <v>0.0928513</v>
      </c>
      <c r="E70">
        <v>0.110976</v>
      </c>
      <c r="F70">
        <v>17047669270</v>
      </c>
    </row>
    <row r="71" spans="1:6">
      <c r="A71" s="1">
        <v>38291</v>
      </c>
      <c r="B71">
        <v>0.111432</v>
      </c>
      <c r="C71">
        <v>0.121528</v>
      </c>
      <c r="D71">
        <v>0.0999606</v>
      </c>
      <c r="E71">
        <v>0.110506</v>
      </c>
      <c r="F71">
        <v>17833502187</v>
      </c>
    </row>
    <row r="72" spans="1:6">
      <c r="A72" s="1">
        <v>38321</v>
      </c>
      <c r="B72">
        <v>0.112122</v>
      </c>
      <c r="C72">
        <v>0.156826</v>
      </c>
      <c r="D72">
        <v>0.110746</v>
      </c>
      <c r="E72">
        <v>0.146281</v>
      </c>
      <c r="F72">
        <v>20138788163</v>
      </c>
    </row>
    <row r="73" spans="1:6">
      <c r="A73" s="1">
        <v>38352</v>
      </c>
      <c r="B73">
        <v>0.14743</v>
      </c>
      <c r="C73">
        <v>0.190775</v>
      </c>
      <c r="D73">
        <v>0.14651</v>
      </c>
      <c r="E73">
        <v>0.179991</v>
      </c>
      <c r="F73">
        <v>19259423426</v>
      </c>
    </row>
    <row r="74" spans="1:6">
      <c r="A74" s="1">
        <v>38383</v>
      </c>
      <c r="B74">
        <v>0.186651</v>
      </c>
      <c r="C74">
        <v>0.188937</v>
      </c>
      <c r="D74">
        <v>0.156356</v>
      </c>
      <c r="E74">
        <v>0.17517</v>
      </c>
      <c r="F74">
        <v>14969720278</v>
      </c>
    </row>
    <row r="75" spans="1:6">
      <c r="A75" s="1">
        <v>38411</v>
      </c>
      <c r="B75">
        <v>0.17517</v>
      </c>
      <c r="C75">
        <v>0.223767</v>
      </c>
      <c r="D75">
        <v>0.17402</v>
      </c>
      <c r="E75">
        <v>0.22148</v>
      </c>
      <c r="F75">
        <v>19004139788</v>
      </c>
    </row>
    <row r="76" spans="1:6">
      <c r="A76" s="1">
        <v>38442</v>
      </c>
      <c r="B76">
        <v>0.221939</v>
      </c>
      <c r="C76">
        <v>0.226292</v>
      </c>
      <c r="D76">
        <v>0.179303</v>
      </c>
      <c r="E76">
        <v>0.181598</v>
      </c>
      <c r="F76">
        <v>16516452760</v>
      </c>
    </row>
    <row r="77" spans="1:6">
      <c r="A77" s="1">
        <v>38472</v>
      </c>
      <c r="B77">
        <v>0.183445</v>
      </c>
      <c r="C77">
        <v>0.186423</v>
      </c>
      <c r="D77">
        <v>0.1598</v>
      </c>
      <c r="E77">
        <v>0.16759</v>
      </c>
      <c r="F77">
        <v>10700668632</v>
      </c>
    </row>
    <row r="78" spans="1:6">
      <c r="A78" s="1">
        <v>38503</v>
      </c>
      <c r="B78">
        <v>0.169676</v>
      </c>
      <c r="C78">
        <v>0.213211</v>
      </c>
      <c r="D78">
        <v>0.164394</v>
      </c>
      <c r="E78">
        <v>0.207021</v>
      </c>
      <c r="F78">
        <v>15581421097</v>
      </c>
    </row>
    <row r="79" spans="1:6">
      <c r="A79" s="1">
        <v>38533</v>
      </c>
      <c r="B79">
        <v>0.205652</v>
      </c>
      <c r="C79">
        <v>0.224694</v>
      </c>
      <c r="D79">
        <v>0.196967</v>
      </c>
      <c r="E79">
        <v>0.204285</v>
      </c>
      <c r="F79">
        <v>17679109919</v>
      </c>
    </row>
    <row r="80" spans="1:6">
      <c r="A80" s="1">
        <v>38564</v>
      </c>
      <c r="B80">
        <v>0.203376</v>
      </c>
      <c r="C80">
        <v>0.223997</v>
      </c>
      <c r="D80">
        <v>0.19422</v>
      </c>
      <c r="E80">
        <v>0.206791</v>
      </c>
      <c r="F80">
        <v>14854851183</v>
      </c>
    </row>
    <row r="81" spans="1:6">
      <c r="A81" s="1">
        <v>38595</v>
      </c>
      <c r="B81">
        <v>0.20794</v>
      </c>
      <c r="C81">
        <v>0.237336</v>
      </c>
      <c r="D81">
        <v>0.206562</v>
      </c>
      <c r="E81">
        <v>0.23457</v>
      </c>
      <c r="F81">
        <v>15869312093</v>
      </c>
    </row>
    <row r="82" spans="1:6">
      <c r="A82" s="1">
        <v>38625</v>
      </c>
      <c r="B82">
        <v>0.233202</v>
      </c>
      <c r="C82">
        <v>0.264335</v>
      </c>
      <c r="D82">
        <v>0.228138</v>
      </c>
      <c r="E82">
        <v>0.262029</v>
      </c>
      <c r="F82">
        <v>12079172710</v>
      </c>
    </row>
    <row r="83" spans="1:6">
      <c r="A83" s="1">
        <v>38656</v>
      </c>
      <c r="B83">
        <v>0.264335</v>
      </c>
      <c r="C83">
        <v>0.27465</v>
      </c>
      <c r="D83">
        <v>0.233202</v>
      </c>
      <c r="E83">
        <v>0.256336</v>
      </c>
      <c r="F83">
        <v>10225697165</v>
      </c>
    </row>
    <row r="84" spans="1:6">
      <c r="A84" s="1">
        <v>38686</v>
      </c>
      <c r="B84">
        <v>0.255859</v>
      </c>
      <c r="C84">
        <v>0.294172</v>
      </c>
      <c r="D84">
        <v>0.251075</v>
      </c>
      <c r="E84">
        <v>0.276277</v>
      </c>
      <c r="F84">
        <v>14342693165</v>
      </c>
    </row>
    <row r="85" spans="1:6">
      <c r="A85" s="1">
        <v>38717</v>
      </c>
      <c r="B85">
        <v>0.279014</v>
      </c>
      <c r="C85">
        <v>0.292373</v>
      </c>
      <c r="D85">
        <v>0.270756</v>
      </c>
      <c r="E85">
        <v>0.279512</v>
      </c>
      <c r="F85">
        <v>8301764291</v>
      </c>
    </row>
    <row r="86" spans="1:6">
      <c r="A86" s="1">
        <v>38748</v>
      </c>
      <c r="B86">
        <v>0.280692</v>
      </c>
      <c r="C86">
        <v>0.357446</v>
      </c>
      <c r="D86">
        <v>0.280212</v>
      </c>
      <c r="E86">
        <v>0.343648</v>
      </c>
      <c r="F86">
        <v>10356045722</v>
      </c>
    </row>
    <row r="87" spans="1:6">
      <c r="A87" s="1">
        <v>38776</v>
      </c>
      <c r="B87">
        <v>0.337537</v>
      </c>
      <c r="C87">
        <v>0.387642</v>
      </c>
      <c r="D87">
        <v>0.327591</v>
      </c>
      <c r="E87">
        <v>0.360142</v>
      </c>
      <c r="F87">
        <v>12881098681</v>
      </c>
    </row>
    <row r="88" spans="1:6">
      <c r="A88" s="1">
        <v>38807</v>
      </c>
      <c r="B88">
        <v>0.360142</v>
      </c>
      <c r="C88">
        <v>0.445075</v>
      </c>
      <c r="D88">
        <v>0.353632</v>
      </c>
      <c r="E88">
        <v>0.437728</v>
      </c>
      <c r="F88">
        <v>17128666498</v>
      </c>
    </row>
    <row r="89" spans="1:6">
      <c r="A89" s="1">
        <v>38837</v>
      </c>
      <c r="B89">
        <v>0.440852</v>
      </c>
      <c r="C89">
        <v>0.471387</v>
      </c>
      <c r="D89">
        <v>0.423897</v>
      </c>
      <c r="E89">
        <v>0.446643</v>
      </c>
      <c r="F89">
        <v>14551702998</v>
      </c>
    </row>
    <row r="90" spans="1:6">
      <c r="A90" s="1">
        <v>38868</v>
      </c>
      <c r="B90">
        <v>0.451027</v>
      </c>
      <c r="C90">
        <v>0.487182</v>
      </c>
      <c r="D90">
        <v>0.349219</v>
      </c>
      <c r="E90">
        <v>0.351287</v>
      </c>
      <c r="F90">
        <v>15641438840</v>
      </c>
    </row>
    <row r="91" spans="1:6">
      <c r="A91" s="1">
        <v>38898</v>
      </c>
      <c r="B91">
        <v>0.353832</v>
      </c>
      <c r="C91">
        <v>0.377447</v>
      </c>
      <c r="D91">
        <v>0.292373</v>
      </c>
      <c r="E91">
        <v>0.325334</v>
      </c>
      <c r="F91">
        <v>13376629125</v>
      </c>
    </row>
    <row r="92" spans="1:6">
      <c r="A92" s="1">
        <v>38929</v>
      </c>
      <c r="B92">
        <v>0.332965</v>
      </c>
      <c r="C92">
        <v>0.347141</v>
      </c>
      <c r="D92">
        <v>0.262508</v>
      </c>
      <c r="E92">
        <v>0.338433</v>
      </c>
      <c r="F92">
        <v>13197285757</v>
      </c>
    </row>
    <row r="93" spans="1:6">
      <c r="A93" s="1">
        <v>38960</v>
      </c>
      <c r="B93">
        <v>0.33434</v>
      </c>
      <c r="C93">
        <v>0.451255</v>
      </c>
      <c r="D93">
        <v>0.318685</v>
      </c>
      <c r="E93">
        <v>0.445075</v>
      </c>
      <c r="F93">
        <v>17696577860</v>
      </c>
    </row>
    <row r="94" spans="1:6">
      <c r="A94" s="1">
        <v>38990</v>
      </c>
      <c r="B94">
        <v>0.438197</v>
      </c>
      <c r="C94">
        <v>0.477629</v>
      </c>
      <c r="D94">
        <v>0.40262</v>
      </c>
      <c r="E94">
        <v>0.452424</v>
      </c>
      <c r="F94">
        <v>12534592360</v>
      </c>
    </row>
    <row r="95" spans="1:6">
      <c r="A95" s="1">
        <v>39021</v>
      </c>
      <c r="B95">
        <v>0.450587</v>
      </c>
      <c r="C95">
        <v>0.533133</v>
      </c>
      <c r="D95">
        <v>0.422948</v>
      </c>
      <c r="E95">
        <v>0.533133</v>
      </c>
      <c r="F95">
        <v>14792377777</v>
      </c>
    </row>
    <row r="96" spans="1:6">
      <c r="A96" s="1">
        <v>39051</v>
      </c>
      <c r="B96">
        <v>0.527353</v>
      </c>
      <c r="C96">
        <v>0.569998</v>
      </c>
      <c r="D96">
        <v>0.481661</v>
      </c>
      <c r="E96">
        <v>0.565435</v>
      </c>
      <c r="F96">
        <v>14645109237</v>
      </c>
    </row>
    <row r="97" spans="1:6">
      <c r="A97" s="1">
        <v>39082</v>
      </c>
      <c r="B97">
        <v>0.559196</v>
      </c>
      <c r="C97">
        <v>0.595442</v>
      </c>
      <c r="D97">
        <v>0.533582</v>
      </c>
      <c r="E97">
        <v>0.565655</v>
      </c>
      <c r="F97">
        <v>10914741390</v>
      </c>
    </row>
    <row r="98" spans="1:6">
      <c r="A98" s="1">
        <v>39113</v>
      </c>
      <c r="B98">
        <v>0.566503</v>
      </c>
      <c r="C98">
        <v>0.573445</v>
      </c>
      <c r="D98">
        <v>0.457237</v>
      </c>
      <c r="E98">
        <v>0.468352</v>
      </c>
      <c r="F98">
        <v>18606338294</v>
      </c>
    </row>
    <row r="99" spans="1:6">
      <c r="A99" s="1">
        <v>39141</v>
      </c>
      <c r="B99">
        <v>0.463127</v>
      </c>
      <c r="C99">
        <v>0.533582</v>
      </c>
      <c r="D99">
        <v>0.463127</v>
      </c>
      <c r="E99">
        <v>0.473842</v>
      </c>
      <c r="F99">
        <v>14675447291</v>
      </c>
    </row>
    <row r="100" spans="1:6">
      <c r="A100" s="1">
        <v>39172</v>
      </c>
      <c r="B100">
        <v>0.462398</v>
      </c>
      <c r="C100">
        <v>0.483089</v>
      </c>
      <c r="D100">
        <v>0.42851</v>
      </c>
      <c r="E100">
        <v>0.439952</v>
      </c>
      <c r="F100">
        <v>16193547273</v>
      </c>
    </row>
    <row r="101" spans="1:6">
      <c r="A101" s="1">
        <v>39202</v>
      </c>
      <c r="B101">
        <v>0.437728</v>
      </c>
      <c r="C101">
        <v>0.518865</v>
      </c>
      <c r="D101">
        <v>0.432254</v>
      </c>
      <c r="E101">
        <v>0.50279</v>
      </c>
      <c r="F101">
        <v>14742923589</v>
      </c>
    </row>
    <row r="102" spans="1:6">
      <c r="A102" s="1">
        <v>39233</v>
      </c>
      <c r="B102">
        <v>0.512057</v>
      </c>
      <c r="C102">
        <v>0.550239</v>
      </c>
      <c r="D102">
        <v>0.492206</v>
      </c>
      <c r="E102">
        <v>0.52945</v>
      </c>
      <c r="F102">
        <v>13757453747</v>
      </c>
    </row>
    <row r="103" spans="1:6">
      <c r="A103" s="1">
        <v>39263</v>
      </c>
      <c r="B103">
        <v>0.535382</v>
      </c>
      <c r="C103">
        <v>0.670641</v>
      </c>
      <c r="D103">
        <v>0.526206</v>
      </c>
      <c r="E103">
        <v>0.631456</v>
      </c>
      <c r="F103">
        <v>15765936688</v>
      </c>
    </row>
    <row r="104" spans="1:6">
      <c r="A104" s="1">
        <v>39294</v>
      </c>
      <c r="B104">
        <v>0.640374</v>
      </c>
      <c r="C104">
        <v>0.732568</v>
      </c>
      <c r="D104">
        <v>0.638497</v>
      </c>
      <c r="E104">
        <v>0.699566</v>
      </c>
      <c r="F104">
        <v>11357970371</v>
      </c>
    </row>
    <row r="105" spans="1:6">
      <c r="A105" s="1">
        <v>39325</v>
      </c>
      <c r="B105">
        <v>0.6894400000000001</v>
      </c>
      <c r="C105">
        <v>0.78488</v>
      </c>
      <c r="D105">
        <v>0.619057</v>
      </c>
      <c r="E105">
        <v>0.782062</v>
      </c>
      <c r="F105">
        <v>17062052381</v>
      </c>
    </row>
    <row r="106" spans="1:6">
      <c r="A106" s="1">
        <v>39355</v>
      </c>
      <c r="B106">
        <v>0.78438</v>
      </c>
      <c r="C106">
        <v>0.853007</v>
      </c>
      <c r="D106">
        <v>0.729782</v>
      </c>
      <c r="E106">
        <v>0.830901</v>
      </c>
      <c r="F106">
        <v>10341631241</v>
      </c>
    </row>
    <row r="107" spans="1:6">
      <c r="A107" s="1">
        <v>39386</v>
      </c>
      <c r="B107">
        <v>0.840266</v>
      </c>
      <c r="C107">
        <v>0.90952</v>
      </c>
      <c r="D107">
        <v>0.746546</v>
      </c>
      <c r="E107">
        <v>0.811169</v>
      </c>
      <c r="F107">
        <v>11622851448</v>
      </c>
    </row>
    <row r="108" spans="1:6">
      <c r="A108" s="1">
        <v>39416</v>
      </c>
      <c r="B108">
        <v>0.802462</v>
      </c>
      <c r="C108">
        <v>0.875883</v>
      </c>
      <c r="D108">
        <v>0.667364</v>
      </c>
      <c r="E108">
        <v>0.72311</v>
      </c>
      <c r="F108">
        <v>13103259980</v>
      </c>
    </row>
    <row r="109" spans="1:6">
      <c r="A109" s="1">
        <v>39447</v>
      </c>
      <c r="B109">
        <v>0.738278</v>
      </c>
      <c r="C109">
        <v>0.834554</v>
      </c>
      <c r="D109">
        <v>0.718718</v>
      </c>
      <c r="E109">
        <v>0.780064</v>
      </c>
      <c r="F109">
        <v>8257052645</v>
      </c>
    </row>
    <row r="110" spans="1:6">
      <c r="A110" s="1">
        <v>39478</v>
      </c>
      <c r="B110">
        <v>0.779635</v>
      </c>
      <c r="C110">
        <v>0.785359</v>
      </c>
      <c r="D110">
        <v>0.512057</v>
      </c>
      <c r="E110">
        <v>0.56384</v>
      </c>
      <c r="F110">
        <v>16878071693</v>
      </c>
    </row>
    <row r="111" spans="1:6">
      <c r="A111" s="1">
        <v>39507</v>
      </c>
      <c r="B111">
        <v>0.5690499999999999</v>
      </c>
      <c r="C111">
        <v>0.632585</v>
      </c>
      <c r="D111">
        <v>0.485136</v>
      </c>
      <c r="E111">
        <v>0.490428</v>
      </c>
      <c r="F111">
        <v>14840426934</v>
      </c>
    </row>
    <row r="112" spans="1:6">
      <c r="A112" s="1">
        <v>39538</v>
      </c>
      <c r="B112">
        <v>0.489509</v>
      </c>
      <c r="C112">
        <v>0.496849</v>
      </c>
      <c r="D112">
        <v>0.396907</v>
      </c>
      <c r="E112">
        <v>0.453784</v>
      </c>
      <c r="F112">
        <v>17374819744</v>
      </c>
    </row>
    <row r="113" spans="1:6">
      <c r="A113" s="1">
        <v>39568</v>
      </c>
      <c r="B113">
        <v>0.467073</v>
      </c>
      <c r="C113">
        <v>0.482889</v>
      </c>
      <c r="D113">
        <v>0.403718</v>
      </c>
      <c r="E113">
        <v>0.471147</v>
      </c>
      <c r="F113">
        <v>18099039056</v>
      </c>
    </row>
    <row r="114" spans="1:6">
      <c r="A114" s="1">
        <v>39599</v>
      </c>
      <c r="B114">
        <v>0.476939</v>
      </c>
      <c r="C114">
        <v>0.580382</v>
      </c>
      <c r="D114">
        <v>0.474562</v>
      </c>
      <c r="E114">
        <v>0.566254</v>
      </c>
      <c r="F114">
        <v>21910227911</v>
      </c>
    </row>
    <row r="115" spans="1:6">
      <c r="A115" s="1">
        <v>39629</v>
      </c>
      <c r="B115">
        <v>0.566254</v>
      </c>
      <c r="C115">
        <v>0.581232</v>
      </c>
      <c r="D115">
        <v>0.426246</v>
      </c>
      <c r="E115">
        <v>0.429239</v>
      </c>
      <c r="F115">
        <v>18709377020</v>
      </c>
    </row>
    <row r="116" spans="1:6">
      <c r="A116" s="1">
        <v>39660</v>
      </c>
      <c r="B116">
        <v>0.425287</v>
      </c>
      <c r="C116">
        <v>0.430608</v>
      </c>
      <c r="D116">
        <v>0.245383</v>
      </c>
      <c r="E116">
        <v>0.262278</v>
      </c>
      <c r="F116">
        <v>24790167189</v>
      </c>
    </row>
    <row r="117" spans="1:6">
      <c r="A117" s="1">
        <v>39691</v>
      </c>
      <c r="B117">
        <v>0.25539</v>
      </c>
      <c r="C117">
        <v>0.323706</v>
      </c>
      <c r="D117">
        <v>0.241849</v>
      </c>
      <c r="E117">
        <v>0.289838</v>
      </c>
      <c r="F117">
        <v>20305243733</v>
      </c>
    </row>
    <row r="118" spans="1:6">
      <c r="A118" s="1">
        <v>39721</v>
      </c>
      <c r="B118">
        <v>0.295769</v>
      </c>
      <c r="C118">
        <v>0.297168</v>
      </c>
      <c r="D118">
        <v>0.201768</v>
      </c>
      <c r="E118">
        <v>0.245613</v>
      </c>
      <c r="F118">
        <v>21480281172</v>
      </c>
    </row>
    <row r="119" spans="1:6">
      <c r="A119" s="1">
        <v>39752</v>
      </c>
      <c r="B119">
        <v>0.241849</v>
      </c>
      <c r="C119">
        <v>0.246263</v>
      </c>
      <c r="D119">
        <v>0.136887</v>
      </c>
      <c r="E119">
        <v>0.20085</v>
      </c>
      <c r="F119">
        <v>22279866383</v>
      </c>
    </row>
    <row r="120" spans="1:6">
      <c r="A120" s="1">
        <v>39782</v>
      </c>
      <c r="B120">
        <v>0.205193</v>
      </c>
      <c r="C120">
        <v>0.20887</v>
      </c>
      <c r="D120">
        <v>0.131843</v>
      </c>
      <c r="E120">
        <v>0.171264</v>
      </c>
      <c r="F120">
        <v>13297378653</v>
      </c>
    </row>
    <row r="121" spans="1:6">
      <c r="A121" s="1">
        <v>39813</v>
      </c>
      <c r="B121">
        <v>0.165303</v>
      </c>
      <c r="C121">
        <v>0.216667</v>
      </c>
      <c r="D121">
        <v>0.154528</v>
      </c>
      <c r="E121">
        <v>0.185045</v>
      </c>
      <c r="F121">
        <v>12732516610</v>
      </c>
    </row>
    <row r="122" spans="1:6">
      <c r="A122" s="1">
        <v>39844</v>
      </c>
      <c r="B122">
        <v>0.185045</v>
      </c>
      <c r="C122">
        <v>0.216208</v>
      </c>
      <c r="D122">
        <v>0.162318</v>
      </c>
      <c r="E122">
        <v>0.182276</v>
      </c>
      <c r="F122">
        <v>16636881685</v>
      </c>
    </row>
    <row r="123" spans="1:6">
      <c r="A123" s="1">
        <v>39872</v>
      </c>
      <c r="B123">
        <v>0.179532</v>
      </c>
      <c r="C123">
        <v>0.228617</v>
      </c>
      <c r="D123">
        <v>0.165303</v>
      </c>
      <c r="E123">
        <v>0.189856</v>
      </c>
      <c r="F123">
        <v>17767112758</v>
      </c>
    </row>
    <row r="124" spans="1:6">
      <c r="A124" s="1">
        <v>39903</v>
      </c>
      <c r="B124">
        <v>0.182276</v>
      </c>
      <c r="C124">
        <v>0.271684</v>
      </c>
      <c r="D124">
        <v>0.171264</v>
      </c>
      <c r="E124">
        <v>0.226062</v>
      </c>
      <c r="F124">
        <v>24193003461</v>
      </c>
    </row>
    <row r="125" spans="1:6">
      <c r="A125" s="1">
        <v>39933</v>
      </c>
      <c r="B125">
        <v>0.220342</v>
      </c>
      <c r="C125">
        <v>0.276976</v>
      </c>
      <c r="D125">
        <v>0.214819</v>
      </c>
      <c r="E125">
        <v>0.263227</v>
      </c>
      <c r="F125">
        <v>19216788360</v>
      </c>
    </row>
    <row r="126" spans="1:6">
      <c r="A126" s="1">
        <v>39964</v>
      </c>
      <c r="B126">
        <v>0.262508</v>
      </c>
      <c r="C126">
        <v>0.284157</v>
      </c>
      <c r="D126">
        <v>0.191005</v>
      </c>
      <c r="E126">
        <v>0.239163</v>
      </c>
      <c r="F126">
        <v>23283583979</v>
      </c>
    </row>
    <row r="127" spans="1:6">
      <c r="A127" s="1">
        <v>39994</v>
      </c>
      <c r="B127">
        <v>0.240969</v>
      </c>
      <c r="C127">
        <v>0.279712</v>
      </c>
      <c r="D127">
        <v>0.231335</v>
      </c>
      <c r="E127">
        <v>0.258854</v>
      </c>
      <c r="F127">
        <v>16004497086</v>
      </c>
    </row>
    <row r="128" spans="1:6">
      <c r="A128" s="1">
        <v>40025</v>
      </c>
      <c r="B128">
        <v>0.261331</v>
      </c>
      <c r="C128">
        <v>0.302838</v>
      </c>
      <c r="D128">
        <v>0.222629</v>
      </c>
      <c r="E128">
        <v>0.296499</v>
      </c>
      <c r="F128">
        <v>17438127006</v>
      </c>
    </row>
    <row r="129" spans="1:6">
      <c r="A129" s="1">
        <v>40056</v>
      </c>
      <c r="B129">
        <v>0.297825</v>
      </c>
      <c r="C129">
        <v>0.344567</v>
      </c>
      <c r="D129">
        <v>0.291733</v>
      </c>
      <c r="E129">
        <v>0.332965</v>
      </c>
      <c r="F129">
        <v>14406133618</v>
      </c>
    </row>
    <row r="130" spans="1:6">
      <c r="A130" s="1">
        <v>40086</v>
      </c>
      <c r="B130">
        <v>0.332046</v>
      </c>
      <c r="C130">
        <v>0.380184</v>
      </c>
      <c r="D130">
        <v>0.319854</v>
      </c>
      <c r="E130">
        <v>0.344567</v>
      </c>
      <c r="F130">
        <v>13148733219</v>
      </c>
    </row>
    <row r="131" spans="1:6">
      <c r="A131" s="1">
        <v>40117</v>
      </c>
      <c r="B131">
        <v>0.342749</v>
      </c>
      <c r="C131">
        <v>0.343428</v>
      </c>
      <c r="D131">
        <v>0.272804</v>
      </c>
      <c r="E131">
        <v>0.27418</v>
      </c>
      <c r="F131">
        <v>16906552136</v>
      </c>
    </row>
    <row r="132" spans="1:6">
      <c r="A132" s="1">
        <v>40147</v>
      </c>
      <c r="B132">
        <v>0.273702</v>
      </c>
      <c r="C132">
        <v>0.318904</v>
      </c>
      <c r="D132">
        <v>0.265065</v>
      </c>
      <c r="E132">
        <v>0.299422</v>
      </c>
      <c r="F132">
        <v>14010141793</v>
      </c>
    </row>
    <row r="133" spans="1:6">
      <c r="A133" s="1">
        <v>40178</v>
      </c>
      <c r="B133">
        <v>0.30102</v>
      </c>
      <c r="C133">
        <v>0.434482</v>
      </c>
      <c r="D133">
        <v>0.299422</v>
      </c>
      <c r="E133">
        <v>0.42831</v>
      </c>
      <c r="F133">
        <v>17848110074</v>
      </c>
    </row>
    <row r="134" spans="1:6">
      <c r="A134" s="1">
        <v>40209</v>
      </c>
      <c r="B134">
        <v>0.424357</v>
      </c>
      <c r="C134">
        <v>0.434732</v>
      </c>
      <c r="D134">
        <v>0.34736</v>
      </c>
      <c r="E134">
        <v>0.352933</v>
      </c>
      <c r="F134">
        <v>14041591941</v>
      </c>
    </row>
    <row r="135" spans="1:6">
      <c r="A135" s="1">
        <v>40237</v>
      </c>
      <c r="B135">
        <v>0.353632</v>
      </c>
      <c r="C135">
        <v>0.410388</v>
      </c>
      <c r="D135">
        <v>0.351287</v>
      </c>
      <c r="E135">
        <v>0.371475</v>
      </c>
      <c r="F135">
        <v>13956343127</v>
      </c>
    </row>
    <row r="136" spans="1:6">
      <c r="A136" s="1">
        <v>40268</v>
      </c>
      <c r="B136">
        <v>0.370107</v>
      </c>
      <c r="C136">
        <v>0.420501</v>
      </c>
      <c r="D136">
        <v>0.368741</v>
      </c>
      <c r="E136">
        <v>0.398945</v>
      </c>
      <c r="F136">
        <v>12778886204</v>
      </c>
    </row>
    <row r="137" spans="1:6">
      <c r="A137" s="1">
        <v>40298</v>
      </c>
      <c r="B137">
        <v>0.400343</v>
      </c>
      <c r="C137">
        <v>0.415688</v>
      </c>
      <c r="D137">
        <v>0.359942</v>
      </c>
      <c r="E137">
        <v>0.360142</v>
      </c>
      <c r="F137">
        <v>18110511535</v>
      </c>
    </row>
    <row r="138" spans="1:6">
      <c r="A138" s="1">
        <v>40329</v>
      </c>
      <c r="B138">
        <v>0.361569</v>
      </c>
      <c r="C138">
        <v>0.364117</v>
      </c>
      <c r="D138">
        <v>0.271684</v>
      </c>
      <c r="E138">
        <v>0.30122</v>
      </c>
      <c r="F138">
        <v>22633924418</v>
      </c>
    </row>
    <row r="139" spans="1:6">
      <c r="A139" s="1">
        <v>40359</v>
      </c>
      <c r="B139">
        <v>0.297168</v>
      </c>
      <c r="C139">
        <v>0.300521</v>
      </c>
      <c r="D139">
        <v>0.23413</v>
      </c>
      <c r="E139">
        <v>0.23413</v>
      </c>
      <c r="F139">
        <v>14915316271</v>
      </c>
    </row>
    <row r="140" spans="1:6">
      <c r="A140" s="1">
        <v>40390</v>
      </c>
      <c r="B140">
        <v>0.23457</v>
      </c>
      <c r="C140">
        <v>0.263227</v>
      </c>
      <c r="D140">
        <v>0.204515</v>
      </c>
      <c r="E140">
        <v>0.210684</v>
      </c>
      <c r="F140">
        <v>20931548268</v>
      </c>
    </row>
    <row r="141" spans="1:6">
      <c r="A141" s="1">
        <v>40421</v>
      </c>
      <c r="B141">
        <v>0.2146</v>
      </c>
      <c r="C141">
        <v>0.23503</v>
      </c>
      <c r="D141">
        <v>0.198324</v>
      </c>
      <c r="E141">
        <v>0.21368</v>
      </c>
      <c r="F141">
        <v>21108127583</v>
      </c>
    </row>
    <row r="142" spans="1:6">
      <c r="A142" s="1">
        <v>40451</v>
      </c>
      <c r="B142">
        <v>0.217354</v>
      </c>
      <c r="C142">
        <v>0.283458</v>
      </c>
      <c r="D142">
        <v>0.21415</v>
      </c>
      <c r="E142">
        <v>0.267758</v>
      </c>
      <c r="F142">
        <v>19107642425</v>
      </c>
    </row>
    <row r="143" spans="1:6">
      <c r="A143" s="1">
        <v>40482</v>
      </c>
      <c r="B143">
        <v>0.270307</v>
      </c>
      <c r="C143">
        <v>0.280692</v>
      </c>
      <c r="D143">
        <v>0.238055</v>
      </c>
      <c r="E143">
        <v>0.275597</v>
      </c>
      <c r="F143">
        <v>17224372053</v>
      </c>
    </row>
    <row r="144" spans="1:6">
      <c r="A144" s="1">
        <v>40512</v>
      </c>
      <c r="B144">
        <v>0.277675</v>
      </c>
      <c r="C144">
        <v>0.317307</v>
      </c>
      <c r="D144">
        <v>0.273702</v>
      </c>
      <c r="E144">
        <v>0.312063</v>
      </c>
      <c r="F144">
        <v>15831075662</v>
      </c>
    </row>
    <row r="145" spans="1:6">
      <c r="A145" s="1">
        <v>40543</v>
      </c>
      <c r="B145">
        <v>0.318186</v>
      </c>
      <c r="C145">
        <v>0.353632</v>
      </c>
      <c r="D145">
        <v>0.317756</v>
      </c>
      <c r="E145">
        <v>0.353183</v>
      </c>
      <c r="F145">
        <v>12213417229</v>
      </c>
    </row>
    <row r="146" spans="1:6">
      <c r="A146" s="1">
        <v>40574</v>
      </c>
      <c r="B146">
        <v>0.356049</v>
      </c>
      <c r="C146">
        <v>0.574392</v>
      </c>
      <c r="D146">
        <v>0.353632</v>
      </c>
      <c r="E146">
        <v>0.548442</v>
      </c>
      <c r="F146">
        <v>35659841746</v>
      </c>
    </row>
    <row r="147" spans="1:6">
      <c r="A147" s="1">
        <v>40602</v>
      </c>
      <c r="B147">
        <v>0.553904</v>
      </c>
      <c r="C147">
        <v>0.600086</v>
      </c>
      <c r="D147">
        <v>0.499354</v>
      </c>
      <c r="E147">
        <v>0.519514</v>
      </c>
      <c r="F147">
        <v>26140054672</v>
      </c>
    </row>
    <row r="148" spans="1:6">
      <c r="A148" s="1">
        <v>40633</v>
      </c>
      <c r="B148">
        <v>0.522279</v>
      </c>
      <c r="C148">
        <v>0.527153</v>
      </c>
      <c r="D148">
        <v>0.389959</v>
      </c>
      <c r="E148">
        <v>0.423178</v>
      </c>
      <c r="F148">
        <v>30080214737</v>
      </c>
    </row>
    <row r="149" spans="1:6">
      <c r="A149" s="1">
        <v>40663</v>
      </c>
      <c r="B149">
        <v>0.42851</v>
      </c>
      <c r="C149">
        <v>0.468571</v>
      </c>
      <c r="D149">
        <v>0.385862</v>
      </c>
      <c r="E149">
        <v>0.458566</v>
      </c>
      <c r="F149">
        <v>16698493782</v>
      </c>
    </row>
    <row r="150" spans="1:6">
      <c r="A150" s="1">
        <v>40694</v>
      </c>
      <c r="B150">
        <v>0.467693</v>
      </c>
      <c r="C150">
        <v>0.470418</v>
      </c>
      <c r="D150">
        <v>0.392484</v>
      </c>
      <c r="E150">
        <v>0.459483</v>
      </c>
      <c r="F150">
        <v>18688313646</v>
      </c>
    </row>
    <row r="151" spans="1:6">
      <c r="A151" s="1">
        <v>40724</v>
      </c>
      <c r="B151">
        <v>0.457937</v>
      </c>
      <c r="C151">
        <v>0.458166</v>
      </c>
      <c r="D151">
        <v>0.340633</v>
      </c>
      <c r="E151">
        <v>0.365465</v>
      </c>
      <c r="F151">
        <v>17392426511</v>
      </c>
    </row>
    <row r="152" spans="1:6">
      <c r="A152" s="1">
        <v>40755</v>
      </c>
      <c r="B152">
        <v>0.366864</v>
      </c>
      <c r="C152">
        <v>0.373351</v>
      </c>
      <c r="D152">
        <v>0.311614</v>
      </c>
      <c r="E152">
        <v>0.317057</v>
      </c>
      <c r="F152">
        <v>15862953791</v>
      </c>
    </row>
    <row r="153" spans="1:6">
      <c r="A153" s="1">
        <v>40786</v>
      </c>
      <c r="B153">
        <v>0.325134</v>
      </c>
      <c r="C153">
        <v>0.352713</v>
      </c>
      <c r="D153">
        <v>0.267062</v>
      </c>
      <c r="E153">
        <v>0.305134</v>
      </c>
      <c r="F153">
        <v>24571552583</v>
      </c>
    </row>
    <row r="154" spans="1:6">
      <c r="A154" s="1">
        <v>40816</v>
      </c>
      <c r="B154">
        <v>0.309748</v>
      </c>
      <c r="C154">
        <v>0.36919</v>
      </c>
      <c r="D154">
        <v>0.283898</v>
      </c>
      <c r="E154">
        <v>0.286841</v>
      </c>
      <c r="F154">
        <v>21862421188</v>
      </c>
    </row>
    <row r="155" spans="1:6">
      <c r="A155" s="1">
        <v>40847</v>
      </c>
      <c r="B155">
        <v>0.283258</v>
      </c>
      <c r="C155">
        <v>0.364337</v>
      </c>
      <c r="D155">
        <v>0.262998</v>
      </c>
      <c r="E155">
        <v>0.339333</v>
      </c>
      <c r="F155">
        <v>16186657397</v>
      </c>
    </row>
    <row r="156" spans="1:6">
      <c r="A156" s="1">
        <v>40877</v>
      </c>
      <c r="B156">
        <v>0.325564</v>
      </c>
      <c r="C156">
        <v>0.359322</v>
      </c>
      <c r="D156">
        <v>0.309548</v>
      </c>
      <c r="E156">
        <v>0.358403</v>
      </c>
      <c r="F156">
        <v>17614038535</v>
      </c>
    </row>
    <row r="157" spans="1:6">
      <c r="A157" s="1">
        <v>40908</v>
      </c>
      <c r="B157">
        <v>0.354851</v>
      </c>
      <c r="C157">
        <v>0.368013</v>
      </c>
      <c r="D157">
        <v>0.300521</v>
      </c>
      <c r="E157">
        <v>0.317756</v>
      </c>
      <c r="F157">
        <v>10576032671</v>
      </c>
    </row>
    <row r="158" spans="1:6">
      <c r="A158" s="1">
        <v>40939</v>
      </c>
      <c r="B158">
        <v>0.32785</v>
      </c>
      <c r="C158">
        <v>0.349439</v>
      </c>
      <c r="D158">
        <v>0.309548</v>
      </c>
      <c r="E158">
        <v>0.338653</v>
      </c>
      <c r="F158">
        <v>12420861200</v>
      </c>
    </row>
    <row r="159" spans="1:6">
      <c r="A159" s="1">
        <v>40968</v>
      </c>
      <c r="B159">
        <v>0.34227</v>
      </c>
      <c r="C159">
        <v>0.387422</v>
      </c>
      <c r="D159">
        <v>0.337757</v>
      </c>
      <c r="E159">
        <v>0.34736</v>
      </c>
      <c r="F159">
        <v>14110901872</v>
      </c>
    </row>
    <row r="160" spans="1:6">
      <c r="A160" s="1">
        <v>40999</v>
      </c>
      <c r="B160">
        <v>0.348989</v>
      </c>
      <c r="C160">
        <v>0.357676</v>
      </c>
      <c r="D160">
        <v>0.326463</v>
      </c>
      <c r="E160">
        <v>0.353183</v>
      </c>
      <c r="F160">
        <v>11108388806</v>
      </c>
    </row>
    <row r="161" spans="1:6">
      <c r="A161" s="1">
        <v>41029</v>
      </c>
      <c r="B161">
        <v>0.352484</v>
      </c>
      <c r="C161">
        <v>0.355081</v>
      </c>
      <c r="D161">
        <v>0.292373</v>
      </c>
      <c r="E161">
        <v>0.298065</v>
      </c>
      <c r="F161">
        <v>10386807765</v>
      </c>
    </row>
    <row r="162" spans="1:6">
      <c r="A162" s="1">
        <v>41060</v>
      </c>
      <c r="B162">
        <v>0.296499</v>
      </c>
      <c r="C162">
        <v>0.313662</v>
      </c>
      <c r="D162">
        <v>0.270986</v>
      </c>
      <c r="E162">
        <v>0.285076</v>
      </c>
      <c r="F162">
        <v>12181215881</v>
      </c>
    </row>
    <row r="163" spans="1:6">
      <c r="A163" s="1">
        <v>41090</v>
      </c>
      <c r="B163">
        <v>0.279014</v>
      </c>
      <c r="C163">
        <v>0.317527</v>
      </c>
      <c r="D163">
        <v>0.266633</v>
      </c>
      <c r="E163">
        <v>0.316807</v>
      </c>
      <c r="F163">
        <v>12466764517</v>
      </c>
    </row>
    <row r="164" spans="1:6">
      <c r="A164" s="1">
        <v>41121</v>
      </c>
      <c r="B164">
        <v>0.318425</v>
      </c>
      <c r="C164">
        <v>0.318685</v>
      </c>
      <c r="D164">
        <v>0.278844</v>
      </c>
      <c r="E164">
        <v>0.310447</v>
      </c>
      <c r="F164">
        <v>9268150750</v>
      </c>
    </row>
    <row r="165" spans="1:6">
      <c r="A165" s="1">
        <v>41152</v>
      </c>
      <c r="B165">
        <v>0.312313</v>
      </c>
      <c r="C165">
        <v>0.348989</v>
      </c>
      <c r="D165">
        <v>0.300321</v>
      </c>
      <c r="E165">
        <v>0.3217</v>
      </c>
      <c r="F165">
        <v>10790230051</v>
      </c>
    </row>
    <row r="166" spans="1:6">
      <c r="A166" s="1">
        <v>41182</v>
      </c>
      <c r="B166">
        <v>0.316407</v>
      </c>
      <c r="C166">
        <v>0.323008</v>
      </c>
      <c r="D166">
        <v>0.296969</v>
      </c>
      <c r="E166">
        <v>0.305784</v>
      </c>
      <c r="F166">
        <v>9540559153</v>
      </c>
    </row>
    <row r="167" spans="1:6">
      <c r="A167" s="1">
        <v>41213</v>
      </c>
      <c r="B167">
        <v>0.307233</v>
      </c>
      <c r="C167">
        <v>0.316407</v>
      </c>
      <c r="D167">
        <v>0.271226</v>
      </c>
      <c r="E167">
        <v>0.27465</v>
      </c>
      <c r="F167">
        <v>8871048428</v>
      </c>
    </row>
    <row r="168" spans="1:6">
      <c r="A168" s="1">
        <v>41243</v>
      </c>
      <c r="B168">
        <v>0.276017</v>
      </c>
      <c r="C168">
        <v>0.299872</v>
      </c>
      <c r="D168">
        <v>0.25564</v>
      </c>
      <c r="E168">
        <v>0.276197</v>
      </c>
      <c r="F168">
        <v>10764339119</v>
      </c>
    </row>
    <row r="169" spans="1:6">
      <c r="A169" s="1">
        <v>41274</v>
      </c>
      <c r="B169">
        <v>0.278095</v>
      </c>
      <c r="C169">
        <v>0.295599</v>
      </c>
      <c r="D169">
        <v>0.269987</v>
      </c>
      <c r="E169">
        <v>0.28299</v>
      </c>
      <c r="F169">
        <v>8708040132</v>
      </c>
    </row>
    <row r="170" spans="1:6">
      <c r="A170" s="1">
        <v>41305</v>
      </c>
      <c r="B170">
        <v>0.289858</v>
      </c>
      <c r="C170">
        <v>0.304335</v>
      </c>
      <c r="D170">
        <v>0.274819</v>
      </c>
      <c r="E170">
        <v>0.28299</v>
      </c>
      <c r="F170">
        <v>9947644994</v>
      </c>
    </row>
    <row r="171" spans="1:6">
      <c r="A171" s="1">
        <v>41333</v>
      </c>
      <c r="B171">
        <v>0.284157</v>
      </c>
      <c r="C171">
        <v>0.298363</v>
      </c>
      <c r="D171">
        <v>0.278095</v>
      </c>
      <c r="E171">
        <v>0.293953</v>
      </c>
      <c r="F171">
        <v>10715841114</v>
      </c>
    </row>
    <row r="172" spans="1:6">
      <c r="A172" s="1">
        <v>41364</v>
      </c>
      <c r="B172">
        <v>0.291903</v>
      </c>
      <c r="C172">
        <v>0.301819</v>
      </c>
      <c r="D172">
        <v>0.286113</v>
      </c>
      <c r="E172">
        <v>0.297865</v>
      </c>
      <c r="F172">
        <v>7131135500</v>
      </c>
    </row>
    <row r="173" spans="1:6">
      <c r="A173" s="1">
        <v>41394</v>
      </c>
      <c r="B173">
        <v>0.297218</v>
      </c>
      <c r="C173">
        <v>0.319704</v>
      </c>
      <c r="D173">
        <v>0.279542</v>
      </c>
      <c r="E173">
        <v>0.319704</v>
      </c>
      <c r="F173">
        <v>10106000413</v>
      </c>
    </row>
    <row r="174" spans="1:6">
      <c r="A174" s="1">
        <v>41425</v>
      </c>
      <c r="B174">
        <v>0.319704</v>
      </c>
      <c r="C174">
        <v>0.349588</v>
      </c>
      <c r="D174">
        <v>0.313891</v>
      </c>
      <c r="E174">
        <v>0.337757</v>
      </c>
      <c r="F174">
        <v>8920940870</v>
      </c>
    </row>
    <row r="175" spans="1:6">
      <c r="A175" s="1">
        <v>41455</v>
      </c>
      <c r="B175">
        <v>0.338174</v>
      </c>
      <c r="C175">
        <v>0.361242</v>
      </c>
      <c r="D175">
        <v>0.322708</v>
      </c>
      <c r="E175">
        <v>0.327591</v>
      </c>
      <c r="F175">
        <v>9958931954</v>
      </c>
    </row>
    <row r="176" spans="1:6">
      <c r="A176" s="1">
        <v>41486</v>
      </c>
      <c r="B176">
        <v>0.329949</v>
      </c>
      <c r="C176">
        <v>0.344865</v>
      </c>
      <c r="D176">
        <v>0.325764</v>
      </c>
      <c r="E176">
        <v>0.336957</v>
      </c>
      <c r="F176">
        <v>5603137257</v>
      </c>
    </row>
    <row r="177" spans="1:6">
      <c r="A177" s="1">
        <v>41517</v>
      </c>
      <c r="B177">
        <v>0.338174</v>
      </c>
      <c r="C177">
        <v>0.359372</v>
      </c>
      <c r="D177">
        <v>0.305854</v>
      </c>
      <c r="E177">
        <v>0.345923</v>
      </c>
      <c r="F177">
        <v>8405014237</v>
      </c>
    </row>
    <row r="178" spans="1:6">
      <c r="A178" s="1">
        <v>41547</v>
      </c>
      <c r="B178">
        <v>0.346863</v>
      </c>
      <c r="C178">
        <v>0.377647</v>
      </c>
      <c r="D178">
        <v>0.343998</v>
      </c>
      <c r="E178">
        <v>0.364936</v>
      </c>
      <c r="F178">
        <v>5141388103</v>
      </c>
    </row>
    <row r="179" spans="1:6">
      <c r="A179" s="1">
        <v>41578</v>
      </c>
      <c r="B179">
        <v>0.365395</v>
      </c>
      <c r="C179">
        <v>0.375519</v>
      </c>
      <c r="D179">
        <v>0.351835</v>
      </c>
      <c r="E179">
        <v>0.356209</v>
      </c>
      <c r="F179">
        <v>6151940584</v>
      </c>
    </row>
    <row r="180" spans="1:6">
      <c r="A180" s="1">
        <v>41608</v>
      </c>
      <c r="B180">
        <v>0.358144</v>
      </c>
      <c r="C180">
        <v>0.382598</v>
      </c>
      <c r="D180">
        <v>0.340453</v>
      </c>
      <c r="E180">
        <v>0.367883</v>
      </c>
      <c r="F180">
        <v>7054619103</v>
      </c>
    </row>
    <row r="181" spans="1:6">
      <c r="A181" s="1">
        <v>41639</v>
      </c>
      <c r="B181">
        <v>0.366414</v>
      </c>
      <c r="C181">
        <v>0.379715</v>
      </c>
      <c r="D181">
        <v>0.351356</v>
      </c>
      <c r="E181">
        <v>0.377817</v>
      </c>
      <c r="F181">
        <v>6538437410</v>
      </c>
    </row>
    <row r="182" spans="1:6">
      <c r="A182" s="1">
        <v>41670</v>
      </c>
      <c r="B182">
        <v>0.375419</v>
      </c>
      <c r="C182">
        <v>0.387592</v>
      </c>
      <c r="D182">
        <v>0.361499</v>
      </c>
      <c r="E182">
        <v>0.370227</v>
      </c>
      <c r="F182">
        <v>5744366639</v>
      </c>
    </row>
    <row r="183" spans="1:6">
      <c r="A183" s="1">
        <v>41698</v>
      </c>
      <c r="B183">
        <v>0.372872</v>
      </c>
      <c r="C183">
        <v>0.449589</v>
      </c>
      <c r="D183">
        <v>0.361242</v>
      </c>
      <c r="E183">
        <v>0.435332</v>
      </c>
      <c r="F183">
        <v>8183195512</v>
      </c>
    </row>
    <row r="184" spans="1:6">
      <c r="A184" s="1">
        <v>41729</v>
      </c>
      <c r="B184">
        <v>0.425646</v>
      </c>
      <c r="C184">
        <v>0.449359</v>
      </c>
      <c r="D184">
        <v>0.415938</v>
      </c>
      <c r="E184">
        <v>0.424177</v>
      </c>
      <c r="F184">
        <v>7618660147</v>
      </c>
    </row>
    <row r="185" spans="1:6">
      <c r="A185" s="1">
        <v>41759</v>
      </c>
      <c r="B185">
        <v>0.438475</v>
      </c>
      <c r="C185">
        <v>0.460901</v>
      </c>
      <c r="D185">
        <v>0.423458</v>
      </c>
      <c r="E185">
        <v>0.437498</v>
      </c>
      <c r="F185">
        <v>7321768568</v>
      </c>
    </row>
    <row r="186" spans="1:6">
      <c r="A186" s="1">
        <v>41790</v>
      </c>
      <c r="B186">
        <v>0.444207</v>
      </c>
      <c r="C186">
        <v>0.455302</v>
      </c>
      <c r="D186">
        <v>0.419564</v>
      </c>
      <c r="E186">
        <v>0.452184</v>
      </c>
      <c r="F186">
        <v>5916059366</v>
      </c>
    </row>
    <row r="187" spans="1:6">
      <c r="A187" s="1">
        <v>41820</v>
      </c>
      <c r="B187">
        <v>0.453624</v>
      </c>
      <c r="C187">
        <v>0.469449</v>
      </c>
      <c r="D187">
        <v>0.433802</v>
      </c>
      <c r="E187">
        <v>0.441112</v>
      </c>
      <c r="F187">
        <v>5544228215</v>
      </c>
    </row>
    <row r="188" spans="1:6">
      <c r="A188" s="1">
        <v>41851</v>
      </c>
      <c r="B188">
        <v>0.440632</v>
      </c>
      <c r="C188">
        <v>0.466375</v>
      </c>
      <c r="D188">
        <v>0.414513</v>
      </c>
      <c r="E188">
        <v>0.416437</v>
      </c>
      <c r="F188">
        <v>6586476868</v>
      </c>
    </row>
    <row r="189" spans="1:6">
      <c r="A189" s="1">
        <v>41882</v>
      </c>
      <c r="B189">
        <v>0.416437</v>
      </c>
      <c r="C189">
        <v>0.465825</v>
      </c>
      <c r="D189">
        <v>0.412625</v>
      </c>
      <c r="E189">
        <v>0.464877</v>
      </c>
      <c r="F189">
        <v>6378914938</v>
      </c>
    </row>
    <row r="190" spans="1:6">
      <c r="A190" s="1">
        <v>41912</v>
      </c>
      <c r="B190">
        <v>0.466055</v>
      </c>
      <c r="C190">
        <v>0.481541</v>
      </c>
      <c r="D190">
        <v>0.435451</v>
      </c>
      <c r="E190">
        <v>0.440932</v>
      </c>
      <c r="F190">
        <v>5765855171</v>
      </c>
    </row>
    <row r="191" spans="1:6">
      <c r="A191" s="1">
        <v>41943</v>
      </c>
      <c r="B191">
        <v>0.440932</v>
      </c>
      <c r="C191">
        <v>0.467253</v>
      </c>
      <c r="D191">
        <v>0.400821</v>
      </c>
      <c r="E191">
        <v>0.467024</v>
      </c>
      <c r="F191">
        <v>6911080890</v>
      </c>
    </row>
    <row r="192" spans="1:6">
      <c r="A192" s="1">
        <v>41973</v>
      </c>
      <c r="B192">
        <v>0.477809</v>
      </c>
      <c r="C192">
        <v>0.506203</v>
      </c>
      <c r="D192">
        <v>0.463177</v>
      </c>
      <c r="E192">
        <v>0.503308</v>
      </c>
      <c r="F192">
        <v>4850646150</v>
      </c>
    </row>
    <row r="193" spans="1:6">
      <c r="A193" s="1">
        <v>42004</v>
      </c>
      <c r="B193">
        <v>0.501142</v>
      </c>
      <c r="C193">
        <v>0.510077</v>
      </c>
      <c r="D193">
        <v>0.458506</v>
      </c>
      <c r="E193">
        <v>0.481181</v>
      </c>
      <c r="F193">
        <v>4436424404</v>
      </c>
    </row>
    <row r="194" spans="1:6">
      <c r="A194" s="1">
        <v>42035</v>
      </c>
      <c r="B194">
        <v>0.483159</v>
      </c>
      <c r="C194">
        <v>0.497917</v>
      </c>
      <c r="D194">
        <v>0.458036</v>
      </c>
      <c r="E194">
        <v>0.460781</v>
      </c>
      <c r="F194">
        <v>4281008863</v>
      </c>
    </row>
    <row r="195" spans="1:6">
      <c r="A195" s="1">
        <v>42063</v>
      </c>
      <c r="B195">
        <v>0.463727</v>
      </c>
      <c r="C195">
        <v>0.540115</v>
      </c>
      <c r="D195">
        <v>0.454684</v>
      </c>
      <c r="E195">
        <v>0.531556</v>
      </c>
      <c r="F195">
        <v>4364953665</v>
      </c>
    </row>
    <row r="196" spans="1:6">
      <c r="A196" s="1">
        <v>42094</v>
      </c>
      <c r="B196">
        <v>0.5301169999999999</v>
      </c>
      <c r="C196">
        <v>0.5686</v>
      </c>
      <c r="D196">
        <v>0.492945</v>
      </c>
      <c r="E196">
        <v>0.504157</v>
      </c>
      <c r="F196">
        <v>7585109878</v>
      </c>
    </row>
    <row r="197" spans="1:6">
      <c r="A197" s="1">
        <v>42124</v>
      </c>
      <c r="B197">
        <v>0.504767</v>
      </c>
      <c r="C197">
        <v>0.550309</v>
      </c>
      <c r="D197">
        <v>0.497567</v>
      </c>
      <c r="E197">
        <v>0.534682</v>
      </c>
      <c r="F197">
        <v>5881943966</v>
      </c>
    </row>
    <row r="198" spans="1:6">
      <c r="A198" s="1">
        <v>42155</v>
      </c>
      <c r="B198">
        <v>0.5392670000000001</v>
      </c>
      <c r="C198">
        <v>0.551268</v>
      </c>
      <c r="D198">
        <v>0.491028</v>
      </c>
      <c r="E198">
        <v>0.535712</v>
      </c>
      <c r="F198">
        <v>7336323720</v>
      </c>
    </row>
    <row r="199" spans="1:6">
      <c r="A199" s="1">
        <v>42185</v>
      </c>
      <c r="B199">
        <v>0.539097</v>
      </c>
      <c r="C199">
        <v>0.547072</v>
      </c>
      <c r="D199">
        <v>0.483359</v>
      </c>
      <c r="E199">
        <v>0.486782</v>
      </c>
      <c r="F199">
        <v>7574439766</v>
      </c>
    </row>
    <row r="200" spans="1:6">
      <c r="A200" s="1">
        <v>42216</v>
      </c>
      <c r="B200">
        <v>0.498855</v>
      </c>
      <c r="C200">
        <v>0.505885</v>
      </c>
      <c r="D200">
        <v>0.462059</v>
      </c>
      <c r="E200">
        <v>0.482889</v>
      </c>
      <c r="F200">
        <v>5660295058</v>
      </c>
    </row>
    <row r="201" spans="1:6">
      <c r="A201" s="1">
        <v>42247</v>
      </c>
      <c r="B201">
        <v>0.486782</v>
      </c>
      <c r="C201">
        <v>0.579734</v>
      </c>
      <c r="D201">
        <v>0.480472</v>
      </c>
      <c r="E201">
        <v>0.546412</v>
      </c>
      <c r="F201">
        <v>9758895520</v>
      </c>
    </row>
    <row r="202" spans="1:6">
      <c r="A202" s="1">
        <v>42277</v>
      </c>
      <c r="B202">
        <v>0.530637</v>
      </c>
      <c r="C202">
        <v>0.599936</v>
      </c>
      <c r="D202">
        <v>0.520164</v>
      </c>
      <c r="E202">
        <v>0.599187</v>
      </c>
      <c r="F202">
        <v>6665003005</v>
      </c>
    </row>
    <row r="203" spans="1:6">
      <c r="A203" s="1">
        <v>42308</v>
      </c>
      <c r="B203">
        <v>0.599187</v>
      </c>
      <c r="C203">
        <v>0.699546</v>
      </c>
      <c r="D203">
        <v>0.570468</v>
      </c>
      <c r="E203">
        <v>0.68959</v>
      </c>
      <c r="F203">
        <v>8283559888</v>
      </c>
    </row>
    <row r="204" spans="1:6">
      <c r="A204" s="1">
        <v>42338</v>
      </c>
      <c r="B204">
        <v>0.691737</v>
      </c>
      <c r="C204">
        <v>0.77737</v>
      </c>
      <c r="D204">
        <v>0.671588</v>
      </c>
      <c r="E204">
        <v>0.773925</v>
      </c>
      <c r="F204">
        <v>7520352593</v>
      </c>
    </row>
    <row r="205" spans="1:6">
      <c r="A205" s="1">
        <v>42369</v>
      </c>
      <c r="B205">
        <v>0.780784</v>
      </c>
      <c r="C205">
        <v>0.828134</v>
      </c>
      <c r="D205">
        <v>0.780084</v>
      </c>
      <c r="E205">
        <v>0.80419</v>
      </c>
      <c r="F205">
        <v>5730411690</v>
      </c>
    </row>
    <row r="206" spans="1:6">
      <c r="A206" s="1">
        <v>42400</v>
      </c>
      <c r="B206">
        <v>0.787894</v>
      </c>
      <c r="C206">
        <v>0.8159419999999999</v>
      </c>
      <c r="D206">
        <v>0.645367</v>
      </c>
      <c r="E206">
        <v>0.714653</v>
      </c>
      <c r="F206">
        <v>7535565274</v>
      </c>
    </row>
    <row r="207" spans="1:6">
      <c r="A207" s="1">
        <v>42429</v>
      </c>
      <c r="B207">
        <v>0.713934</v>
      </c>
      <c r="C207">
        <v>0.7841</v>
      </c>
      <c r="D207">
        <v>0.603876</v>
      </c>
      <c r="E207">
        <v>0.7679319999999999</v>
      </c>
      <c r="F207">
        <v>8212376616</v>
      </c>
    </row>
    <row r="208" spans="1:6">
      <c r="A208" s="1">
        <v>42460</v>
      </c>
      <c r="B208">
        <v>0.769931</v>
      </c>
      <c r="C208">
        <v>0.887675</v>
      </c>
      <c r="D208">
        <v>0.7601250000000001</v>
      </c>
      <c r="E208">
        <v>0.872537</v>
      </c>
      <c r="F208">
        <v>6283262007</v>
      </c>
    </row>
    <row r="209" spans="1:6">
      <c r="A209" s="1">
        <v>42490</v>
      </c>
      <c r="B209">
        <v>0.867096</v>
      </c>
      <c r="C209">
        <v>0.9173210000000001</v>
      </c>
      <c r="D209">
        <v>0.848034</v>
      </c>
      <c r="E209">
        <v>0.870071</v>
      </c>
      <c r="F209">
        <v>6261679225</v>
      </c>
    </row>
    <row r="210" spans="1:6">
      <c r="A210" s="1">
        <v>42521</v>
      </c>
      <c r="B210">
        <v>0.87845</v>
      </c>
      <c r="C210">
        <v>1.1494</v>
      </c>
      <c r="D210">
        <v>0.842383</v>
      </c>
      <c r="E210">
        <v>1.14701</v>
      </c>
      <c r="F210">
        <v>9558150328</v>
      </c>
    </row>
    <row r="211" spans="1:6">
      <c r="A211" s="1">
        <v>42551</v>
      </c>
      <c r="B211">
        <v>1.14171</v>
      </c>
      <c r="C211">
        <v>1.19183</v>
      </c>
      <c r="D211">
        <v>1.09426</v>
      </c>
      <c r="E211">
        <v>1.15418</v>
      </c>
      <c r="F211">
        <v>7012446792</v>
      </c>
    </row>
    <row r="212" spans="1:6">
      <c r="A212" s="1">
        <v>42582</v>
      </c>
      <c r="B212">
        <v>1.1477</v>
      </c>
      <c r="C212">
        <v>1.40568</v>
      </c>
      <c r="D212">
        <v>1.13011</v>
      </c>
      <c r="E212">
        <v>1.40198</v>
      </c>
      <c r="F212">
        <v>6517093742</v>
      </c>
    </row>
    <row r="213" spans="1:6">
      <c r="A213" s="1">
        <v>42613</v>
      </c>
      <c r="B213">
        <v>1.40788</v>
      </c>
      <c r="C213">
        <v>1.55888</v>
      </c>
      <c r="D213">
        <v>1.36267</v>
      </c>
      <c r="E213">
        <v>1.50875</v>
      </c>
      <c r="F213">
        <v>8497990432</v>
      </c>
    </row>
    <row r="214" spans="1:6">
      <c r="A214" s="1">
        <v>42643</v>
      </c>
      <c r="B214">
        <v>1.50995</v>
      </c>
      <c r="C214">
        <v>1.70184</v>
      </c>
      <c r="D214">
        <v>1.40978</v>
      </c>
      <c r="E214">
        <v>1.68548</v>
      </c>
      <c r="F214">
        <v>7723286697</v>
      </c>
    </row>
    <row r="215" spans="1:6">
      <c r="A215" s="1">
        <v>42674</v>
      </c>
      <c r="B215">
        <v>1.68548</v>
      </c>
      <c r="C215">
        <v>1.79443</v>
      </c>
      <c r="D215">
        <v>1.56666</v>
      </c>
      <c r="E215">
        <v>1.7503</v>
      </c>
      <c r="F215">
        <v>5696045846</v>
      </c>
    </row>
    <row r="216" spans="1:6">
      <c r="A216" s="1">
        <v>42704</v>
      </c>
      <c r="B216">
        <v>1.7568</v>
      </c>
      <c r="C216">
        <v>2.3464</v>
      </c>
      <c r="D216">
        <v>1.63746</v>
      </c>
      <c r="E216">
        <v>2.27119</v>
      </c>
      <c r="F216">
        <v>12513076756</v>
      </c>
    </row>
    <row r="217" spans="1:6">
      <c r="A217" s="1">
        <v>42735</v>
      </c>
      <c r="B217">
        <v>2.26881</v>
      </c>
      <c r="C217">
        <v>2.95429</v>
      </c>
      <c r="D217">
        <v>2.0881</v>
      </c>
      <c r="E217">
        <v>2.62948</v>
      </c>
      <c r="F217">
        <v>17913269910</v>
      </c>
    </row>
    <row r="218" spans="1:6">
      <c r="A218" s="1">
        <v>42766</v>
      </c>
      <c r="B218">
        <v>2.57186</v>
      </c>
      <c r="C218">
        <v>2.75617</v>
      </c>
      <c r="D218">
        <v>2.44146</v>
      </c>
      <c r="E218">
        <v>2.68927</v>
      </c>
      <c r="F218">
        <v>13004554985</v>
      </c>
    </row>
    <row r="219" spans="1:6">
      <c r="A219" s="1">
        <v>42794</v>
      </c>
      <c r="B219">
        <v>2.72354</v>
      </c>
      <c r="C219">
        <v>2.97865</v>
      </c>
      <c r="D219">
        <v>2.3605</v>
      </c>
      <c r="E219">
        <v>2.50336</v>
      </c>
      <c r="F219">
        <v>13880573962</v>
      </c>
    </row>
    <row r="220" spans="1:6">
      <c r="A220" s="1">
        <v>42825</v>
      </c>
      <c r="B220">
        <v>2.55986</v>
      </c>
      <c r="C220">
        <v>2.71286</v>
      </c>
      <c r="D220">
        <v>2.3474</v>
      </c>
      <c r="E220">
        <v>2.68657</v>
      </c>
      <c r="F220">
        <v>14073683637</v>
      </c>
    </row>
    <row r="221" spans="1:6">
      <c r="A221" s="1">
        <v>42855</v>
      </c>
      <c r="B221">
        <v>2.68707</v>
      </c>
      <c r="C221">
        <v>2.70427</v>
      </c>
      <c r="D221">
        <v>2.3553</v>
      </c>
      <c r="E221">
        <v>2.57255</v>
      </c>
      <c r="F221">
        <v>9581677981</v>
      </c>
    </row>
    <row r="222" spans="1:6">
      <c r="A222" s="1">
        <v>42886</v>
      </c>
      <c r="B222">
        <v>2.58354</v>
      </c>
      <c r="C222">
        <v>3.62967</v>
      </c>
      <c r="D222">
        <v>2.52373</v>
      </c>
      <c r="E222">
        <v>3.56409</v>
      </c>
      <c r="F222">
        <v>19344870536</v>
      </c>
    </row>
    <row r="223" spans="1:6">
      <c r="A223" s="1">
        <v>42916</v>
      </c>
      <c r="B223">
        <v>3.58005</v>
      </c>
      <c r="C223">
        <v>4.16037</v>
      </c>
      <c r="D223">
        <v>3.50887</v>
      </c>
      <c r="E223">
        <v>3.56927</v>
      </c>
      <c r="F223">
        <v>23677413770</v>
      </c>
    </row>
    <row r="224" spans="1:6">
      <c r="A224" s="1">
        <v>42947</v>
      </c>
      <c r="B224">
        <v>3.58144</v>
      </c>
      <c r="C224">
        <v>4.19584</v>
      </c>
      <c r="D224">
        <v>3.4213</v>
      </c>
      <c r="E224">
        <v>4.01241</v>
      </c>
      <c r="F224">
        <v>15616836198</v>
      </c>
    </row>
    <row r="225" spans="1:6">
      <c r="A225" s="1">
        <v>42978</v>
      </c>
      <c r="B225">
        <v>4.00273</v>
      </c>
      <c r="C225">
        <v>4.31007</v>
      </c>
      <c r="D225">
        <v>3.77587</v>
      </c>
      <c r="E225">
        <v>4.18734</v>
      </c>
      <c r="F225">
        <v>14816586684</v>
      </c>
    </row>
    <row r="226" spans="1:6">
      <c r="A226" s="1">
        <v>43008</v>
      </c>
      <c r="B226">
        <v>4.20003</v>
      </c>
      <c r="C226">
        <v>4.72464</v>
      </c>
      <c r="D226">
        <v>4.021</v>
      </c>
      <c r="E226">
        <v>4.41811</v>
      </c>
      <c r="F226">
        <v>14551180869</v>
      </c>
    </row>
    <row r="227" spans="1:6">
      <c r="A227" s="1">
        <v>43039</v>
      </c>
      <c r="B227">
        <v>4.46803</v>
      </c>
      <c r="C227">
        <v>5.13794</v>
      </c>
      <c r="D227">
        <v>4.37428</v>
      </c>
      <c r="E227">
        <v>5.11127</v>
      </c>
      <c r="F227">
        <v>11512099995</v>
      </c>
    </row>
    <row r="228" spans="1:6">
      <c r="A228" s="1">
        <v>43069</v>
      </c>
      <c r="B228">
        <v>5.17388</v>
      </c>
      <c r="C228">
        <v>5.40414</v>
      </c>
      <c r="D228">
        <v>4.72864</v>
      </c>
      <c r="E228">
        <v>4.9634</v>
      </c>
      <c r="F228">
        <v>11925750869</v>
      </c>
    </row>
    <row r="229" spans="1:6">
      <c r="A229" s="1">
        <v>43100</v>
      </c>
      <c r="B229">
        <v>4.92875</v>
      </c>
      <c r="C229">
        <v>4.95321</v>
      </c>
      <c r="D229">
        <v>4.46573</v>
      </c>
      <c r="E229">
        <v>4.78507</v>
      </c>
      <c r="F229">
        <v>10189160575</v>
      </c>
    </row>
    <row r="230" spans="1:6">
      <c r="A230" s="1">
        <v>43131</v>
      </c>
      <c r="B230">
        <v>4.84138</v>
      </c>
      <c r="C230">
        <v>6.1644</v>
      </c>
      <c r="D230">
        <v>4.80971</v>
      </c>
      <c r="E230">
        <v>6.07892</v>
      </c>
      <c r="F230">
        <v>11512770828</v>
      </c>
    </row>
    <row r="231" spans="1:6">
      <c r="A231" s="1">
        <v>43159</v>
      </c>
      <c r="B231">
        <v>5.8989</v>
      </c>
      <c r="C231">
        <v>6.2305</v>
      </c>
      <c r="D231">
        <v>5.04487</v>
      </c>
      <c r="E231">
        <v>5.98837</v>
      </c>
      <c r="F231">
        <v>14958133691</v>
      </c>
    </row>
    <row r="232" spans="1:6">
      <c r="A232" s="1">
        <v>43190</v>
      </c>
      <c r="B232">
        <v>5.98637</v>
      </c>
      <c r="C232">
        <v>6.29741</v>
      </c>
      <c r="D232">
        <v>5.37009</v>
      </c>
      <c r="E232">
        <v>5.73067</v>
      </c>
      <c r="F232">
        <v>14263856876</v>
      </c>
    </row>
    <row r="233" spans="1:6">
      <c r="A233" s="1">
        <v>43220</v>
      </c>
      <c r="B233">
        <v>5.66005</v>
      </c>
      <c r="C233">
        <v>5.92005</v>
      </c>
      <c r="D233">
        <v>5.20413</v>
      </c>
      <c r="E233">
        <v>5.56528</v>
      </c>
      <c r="F233">
        <v>11260746842</v>
      </c>
    </row>
    <row r="234" spans="1:6">
      <c r="A234" s="1">
        <v>43251</v>
      </c>
      <c r="B234">
        <v>5.557</v>
      </c>
      <c r="C234">
        <v>6.44588</v>
      </c>
      <c r="D234">
        <v>5.4981</v>
      </c>
      <c r="E234">
        <v>6.24429</v>
      </c>
      <c r="F234">
        <v>12100104392</v>
      </c>
    </row>
    <row r="235" spans="1:6">
      <c r="A235" s="1">
        <v>43281</v>
      </c>
      <c r="B235">
        <v>6.28901</v>
      </c>
      <c r="C235">
        <v>6.66525</v>
      </c>
      <c r="D235">
        <v>5.81912</v>
      </c>
      <c r="E235">
        <v>5.86605</v>
      </c>
      <c r="F235">
        <v>8870536706</v>
      </c>
    </row>
    <row r="236" spans="1:6">
      <c r="A236" s="1">
        <v>43312</v>
      </c>
      <c r="B236">
        <v>5.79614</v>
      </c>
      <c r="C236">
        <v>6.35322</v>
      </c>
      <c r="D236">
        <v>5.77558</v>
      </c>
      <c r="E236">
        <v>6.06326</v>
      </c>
      <c r="F236">
        <v>6384442718</v>
      </c>
    </row>
    <row r="237" spans="1:6">
      <c r="A237" s="1">
        <v>43343</v>
      </c>
      <c r="B237">
        <v>6.0947</v>
      </c>
      <c r="C237">
        <v>6.97917</v>
      </c>
      <c r="D237">
        <v>5.91057</v>
      </c>
      <c r="E237">
        <v>6.95323</v>
      </c>
      <c r="F237">
        <v>11023092560</v>
      </c>
    </row>
    <row r="238" spans="1:6">
      <c r="A238" s="1">
        <v>43373</v>
      </c>
      <c r="B238">
        <v>6.93994</v>
      </c>
      <c r="C238">
        <v>7.06636</v>
      </c>
      <c r="D238">
        <v>6.40843</v>
      </c>
      <c r="E238">
        <v>6.96172</v>
      </c>
      <c r="F238">
        <v>6398035364</v>
      </c>
    </row>
    <row r="239" spans="1:6">
      <c r="A239" s="1">
        <v>43404</v>
      </c>
      <c r="B239">
        <v>7.04009</v>
      </c>
      <c r="C239">
        <v>7.25306</v>
      </c>
      <c r="D239">
        <v>4.3607</v>
      </c>
      <c r="E239">
        <v>5.22309</v>
      </c>
      <c r="F239">
        <v>13096372916</v>
      </c>
    </row>
    <row r="240" spans="1:6">
      <c r="A240" s="1">
        <v>43434</v>
      </c>
      <c r="B240">
        <v>5.25957</v>
      </c>
      <c r="C240">
        <v>5.4997</v>
      </c>
      <c r="D240">
        <v>3.30247</v>
      </c>
      <c r="E240">
        <v>4.05264</v>
      </c>
      <c r="F240">
        <v>16308497019</v>
      </c>
    </row>
    <row r="241" spans="1:6">
      <c r="A241" s="1">
        <v>43465</v>
      </c>
      <c r="B241">
        <v>4.28011</v>
      </c>
      <c r="C241">
        <v>4.33202</v>
      </c>
      <c r="D241">
        <v>3.08652</v>
      </c>
      <c r="E241">
        <v>3.31047</v>
      </c>
      <c r="F241">
        <v>12552207181</v>
      </c>
    </row>
    <row r="242" spans="1:6">
      <c r="A242" s="1">
        <v>43496</v>
      </c>
      <c r="B242">
        <v>3.23966</v>
      </c>
      <c r="C242">
        <v>3.98925</v>
      </c>
      <c r="D242">
        <v>3.16627</v>
      </c>
      <c r="E242">
        <v>3.56479</v>
      </c>
      <c r="F242">
        <v>17008540206</v>
      </c>
    </row>
    <row r="243" spans="1:6">
      <c r="A243" s="1">
        <v>43524</v>
      </c>
      <c r="B243">
        <v>3.58343</v>
      </c>
      <c r="C243">
        <v>4.09858</v>
      </c>
      <c r="D243">
        <v>3.53632</v>
      </c>
      <c r="E243">
        <v>3.82928</v>
      </c>
      <c r="F243">
        <v>11538272534</v>
      </c>
    </row>
    <row r="244" spans="1:6">
      <c r="A244" s="1">
        <v>43555</v>
      </c>
      <c r="B244">
        <v>3.87942</v>
      </c>
      <c r="C244">
        <v>4.59263</v>
      </c>
      <c r="D244">
        <v>3.59442</v>
      </c>
      <c r="E244">
        <v>4.45774</v>
      </c>
      <c r="F244">
        <v>12153910340</v>
      </c>
    </row>
    <row r="245" spans="1:6">
      <c r="A245" s="1">
        <v>43585</v>
      </c>
      <c r="B245">
        <v>4.54983</v>
      </c>
      <c r="C245">
        <v>4.80252</v>
      </c>
      <c r="D245">
        <v>4.30208</v>
      </c>
      <c r="E245">
        <v>4.49329</v>
      </c>
      <c r="F245">
        <v>9509884247</v>
      </c>
    </row>
    <row r="246" spans="1:6">
      <c r="A246" s="1">
        <v>43616</v>
      </c>
      <c r="B246">
        <v>4.54604</v>
      </c>
      <c r="C246">
        <v>4.58934</v>
      </c>
      <c r="D246">
        <v>3.36477</v>
      </c>
      <c r="E246">
        <v>3.36657</v>
      </c>
      <c r="F246">
        <v>11258969824</v>
      </c>
    </row>
    <row r="247" spans="1:6">
      <c r="A247" s="1">
        <v>43646</v>
      </c>
      <c r="B247">
        <v>3.37777</v>
      </c>
      <c r="C247">
        <v>4.10987</v>
      </c>
      <c r="D247">
        <v>3.29519</v>
      </c>
      <c r="E247">
        <v>4.08162</v>
      </c>
      <c r="F247">
        <v>8282140411</v>
      </c>
    </row>
    <row r="248" spans="1:6">
      <c r="A248" s="1">
        <v>43677</v>
      </c>
      <c r="B248">
        <v>4.28879</v>
      </c>
      <c r="C248">
        <v>4.44605</v>
      </c>
      <c r="D248">
        <v>3.85223</v>
      </c>
      <c r="E248">
        <v>4.19304</v>
      </c>
      <c r="F248">
        <v>8468651414</v>
      </c>
    </row>
    <row r="249" spans="1:6">
      <c r="A249" s="1">
        <v>43708</v>
      </c>
      <c r="B249">
        <v>4.20361</v>
      </c>
      <c r="C249">
        <v>4.31077</v>
      </c>
      <c r="D249">
        <v>3.66334</v>
      </c>
      <c r="E249">
        <v>4.16707</v>
      </c>
      <c r="F249">
        <v>9605078373</v>
      </c>
    </row>
    <row r="250" spans="1:6">
      <c r="A250" s="1">
        <v>43738</v>
      </c>
      <c r="B250">
        <v>4.09428</v>
      </c>
      <c r="C250">
        <v>4.68671</v>
      </c>
      <c r="D250">
        <v>4.06114</v>
      </c>
      <c r="E250">
        <v>4.33052</v>
      </c>
      <c r="F250">
        <v>6439079119</v>
      </c>
    </row>
    <row r="251" spans="1:6">
      <c r="A251" s="1">
        <v>43769</v>
      </c>
      <c r="B251">
        <v>4.35372</v>
      </c>
      <c r="C251">
        <v>5.19714</v>
      </c>
      <c r="D251">
        <v>4.23228</v>
      </c>
      <c r="E251">
        <v>5.00084</v>
      </c>
      <c r="F251">
        <v>7849345789</v>
      </c>
    </row>
    <row r="252" spans="1:6">
      <c r="A252" s="1">
        <v>43799</v>
      </c>
      <c r="B252">
        <v>4.9654</v>
      </c>
      <c r="C252">
        <v>5.50788</v>
      </c>
      <c r="D252">
        <v>4.94043</v>
      </c>
      <c r="E252">
        <v>5.39616</v>
      </c>
      <c r="F252">
        <v>7373339112</v>
      </c>
    </row>
    <row r="253" spans="1:6">
      <c r="A253" s="1">
        <v>43830</v>
      </c>
      <c r="B253">
        <v>5.38917</v>
      </c>
      <c r="C253">
        <v>6.02033</v>
      </c>
      <c r="D253">
        <v>4.98825</v>
      </c>
      <c r="E253">
        <v>5.85806</v>
      </c>
      <c r="F253">
        <v>6600713167</v>
      </c>
    </row>
    <row r="254" spans="1:6">
      <c r="A254" s="1">
        <v>43861</v>
      </c>
      <c r="B254">
        <v>5.94402</v>
      </c>
      <c r="C254">
        <v>6.46016</v>
      </c>
      <c r="D254">
        <v>5.75741</v>
      </c>
      <c r="E254">
        <v>5.8861</v>
      </c>
      <c r="F254">
        <v>6158497825</v>
      </c>
    </row>
    <row r="255" spans="1:6">
      <c r="A255" s="1">
        <v>43890</v>
      </c>
      <c r="B255">
        <v>5.86804</v>
      </c>
      <c r="C255">
        <v>7.87524</v>
      </c>
      <c r="D255">
        <v>5.86175</v>
      </c>
      <c r="E255">
        <v>6.72787</v>
      </c>
      <c r="F255">
        <v>11903669124</v>
      </c>
    </row>
    <row r="256" spans="1:6">
      <c r="A256" s="1">
        <v>43921</v>
      </c>
      <c r="B256">
        <v>6.8977</v>
      </c>
      <c r="C256">
        <v>7.09662</v>
      </c>
      <c r="D256">
        <v>4.50108</v>
      </c>
      <c r="E256">
        <v>6.5664</v>
      </c>
      <c r="F256">
        <v>15834207126</v>
      </c>
    </row>
    <row r="257" spans="1:6">
      <c r="A257" s="1">
        <v>43951</v>
      </c>
      <c r="B257">
        <v>6.36801</v>
      </c>
      <c r="C257">
        <v>7.578</v>
      </c>
      <c r="D257">
        <v>5.93853</v>
      </c>
      <c r="E257">
        <v>7.28084</v>
      </c>
      <c r="F257">
        <v>11321206474</v>
      </c>
    </row>
    <row r="258" spans="1:6">
      <c r="A258" s="1">
        <v>43982</v>
      </c>
      <c r="B258">
        <v>7.08324</v>
      </c>
      <c r="C258">
        <v>9.148759999999999</v>
      </c>
      <c r="D258">
        <v>6.99616</v>
      </c>
      <c r="E258">
        <v>8.84379</v>
      </c>
      <c r="F258">
        <v>12598501682</v>
      </c>
    </row>
    <row r="259" spans="1:6">
      <c r="A259" s="1">
        <v>44012</v>
      </c>
      <c r="B259">
        <v>8.80167</v>
      </c>
      <c r="C259">
        <v>9.61246</v>
      </c>
      <c r="D259">
        <v>8.62702</v>
      </c>
      <c r="E259">
        <v>9.46818</v>
      </c>
      <c r="F259">
        <v>9751085795</v>
      </c>
    </row>
    <row r="260" spans="1:6">
      <c r="A260" s="1">
        <v>44043</v>
      </c>
      <c r="B260">
        <v>9.491149999999999</v>
      </c>
      <c r="C260">
        <v>10.759</v>
      </c>
      <c r="D260">
        <v>9.3835</v>
      </c>
      <c r="E260">
        <v>10.5813</v>
      </c>
      <c r="F260">
        <v>8120653814</v>
      </c>
    </row>
    <row r="261" spans="1:6">
      <c r="A261" s="1">
        <v>44074</v>
      </c>
      <c r="B261">
        <v>10.6991</v>
      </c>
      <c r="C261">
        <v>13.5328</v>
      </c>
      <c r="D261">
        <v>10.6821</v>
      </c>
      <c r="E261">
        <v>13.3331</v>
      </c>
      <c r="F261">
        <v>9704261766</v>
      </c>
    </row>
    <row r="262" spans="1:6">
      <c r="A262" s="1">
        <v>44104</v>
      </c>
      <c r="B262">
        <v>13.4421</v>
      </c>
      <c r="C262">
        <v>14.685</v>
      </c>
      <c r="D262">
        <v>11.6715</v>
      </c>
      <c r="E262">
        <v>13.4928</v>
      </c>
      <c r="F262">
        <v>15905421988</v>
      </c>
    </row>
    <row r="263" spans="1:6">
      <c r="A263" s="1">
        <v>44135</v>
      </c>
      <c r="B263">
        <v>13.7197</v>
      </c>
      <c r="C263">
        <v>14.3075</v>
      </c>
      <c r="D263">
        <v>12.2648</v>
      </c>
      <c r="E263">
        <v>12.4984</v>
      </c>
      <c r="F263">
        <v>8046464003</v>
      </c>
    </row>
    <row r="264" spans="1:6">
      <c r="A264" s="1">
        <v>44165</v>
      </c>
      <c r="B264">
        <v>12.6222</v>
      </c>
      <c r="C264">
        <v>14.649</v>
      </c>
      <c r="D264">
        <v>12.3594</v>
      </c>
      <c r="E264">
        <v>13.3641</v>
      </c>
      <c r="F264">
        <v>7617624693</v>
      </c>
    </row>
    <row r="265" spans="1:6">
      <c r="A265" s="1">
        <v>44196</v>
      </c>
      <c r="B265">
        <v>13.455</v>
      </c>
      <c r="C265">
        <v>13.6967</v>
      </c>
      <c r="D265">
        <v>12.731</v>
      </c>
      <c r="E265">
        <v>13.0216</v>
      </c>
      <c r="F265">
        <v>5134877057</v>
      </c>
    </row>
    <row r="266" spans="1:6">
      <c r="A266" s="1">
        <v>44227</v>
      </c>
      <c r="B266">
        <v>13.0715</v>
      </c>
      <c r="C266">
        <v>13.964</v>
      </c>
      <c r="D266">
        <v>12.5543</v>
      </c>
      <c r="E266">
        <v>12.9567</v>
      </c>
      <c r="F266">
        <v>6171042052</v>
      </c>
    </row>
    <row r="267" spans="1:6">
      <c r="A267" s="1">
        <v>44255</v>
      </c>
      <c r="B267">
        <v>13.0206</v>
      </c>
      <c r="C267">
        <v>15.3321</v>
      </c>
      <c r="D267">
        <v>12.8698</v>
      </c>
      <c r="E267">
        <v>13.6807</v>
      </c>
      <c r="F267">
        <v>6697447759</v>
      </c>
    </row>
    <row r="268" spans="1:6">
      <c r="A268" s="1">
        <v>44286</v>
      </c>
      <c r="B268">
        <v>13.8405</v>
      </c>
      <c r="C268">
        <v>13.8903</v>
      </c>
      <c r="D268">
        <v>11.5368</v>
      </c>
      <c r="E268">
        <v>13.3191</v>
      </c>
      <c r="F268">
        <v>7667160094</v>
      </c>
    </row>
    <row r="269" spans="1:6">
      <c r="A269" s="1">
        <v>44316</v>
      </c>
      <c r="B269">
        <v>13.5428</v>
      </c>
      <c r="C269">
        <v>16.178</v>
      </c>
      <c r="D269">
        <v>13.4818</v>
      </c>
      <c r="E269">
        <v>14.9767</v>
      </c>
      <c r="F269">
        <v>6733794354</v>
      </c>
    </row>
    <row r="270" spans="1:6">
      <c r="A270" s="1">
        <v>44347</v>
      </c>
      <c r="B270">
        <v>15.0915</v>
      </c>
      <c r="C270">
        <v>16.2408</v>
      </c>
      <c r="D270">
        <v>13.4301</v>
      </c>
      <c r="E270">
        <v>16.2079</v>
      </c>
      <c r="F270">
        <v>7070164258</v>
      </c>
    </row>
    <row r="271" spans="1:6">
      <c r="A271" s="1">
        <v>44377</v>
      </c>
      <c r="B271">
        <v>16.2338</v>
      </c>
      <c r="C271">
        <v>20.1228</v>
      </c>
      <c r="D271">
        <v>15.8673</v>
      </c>
      <c r="E271">
        <v>19.9633</v>
      </c>
      <c r="F271">
        <v>10294168246</v>
      </c>
    </row>
    <row r="272" spans="1:6">
      <c r="A272" s="1">
        <v>44408</v>
      </c>
      <c r="B272">
        <v>20.086</v>
      </c>
      <c r="C272">
        <v>20.833</v>
      </c>
      <c r="D272">
        <v>17.8314</v>
      </c>
      <c r="E272">
        <v>19.462</v>
      </c>
      <c r="F272">
        <v>7839055549</v>
      </c>
    </row>
    <row r="273" spans="1:6">
      <c r="A273" s="1">
        <v>44439</v>
      </c>
      <c r="B273">
        <v>19.6628</v>
      </c>
      <c r="C273">
        <v>22.9976</v>
      </c>
      <c r="D273">
        <v>18.7261</v>
      </c>
      <c r="E273">
        <v>22.3449</v>
      </c>
      <c r="F273">
        <v>6429419031</v>
      </c>
    </row>
    <row r="274" spans="1:6">
      <c r="A274" s="1">
        <v>44469</v>
      </c>
      <c r="B274">
        <v>22.4445</v>
      </c>
      <c r="C274">
        <v>22.9446</v>
      </c>
      <c r="D274">
        <v>20.4305</v>
      </c>
      <c r="E274">
        <v>20.6781</v>
      </c>
      <c r="F274">
        <v>5008489858</v>
      </c>
    </row>
    <row r="275" spans="1:6">
      <c r="A275" s="1">
        <v>44500</v>
      </c>
      <c r="B275">
        <v>20.7121</v>
      </c>
      <c r="C275">
        <v>25.6636</v>
      </c>
      <c r="D275">
        <v>19.521</v>
      </c>
      <c r="E275">
        <v>25.522</v>
      </c>
      <c r="F275">
        <v>4979953342</v>
      </c>
    </row>
    <row r="276" spans="1:6">
      <c r="A276" s="1">
        <v>44530</v>
      </c>
      <c r="B276">
        <v>25.6036</v>
      </c>
      <c r="C276">
        <v>34.5853</v>
      </c>
      <c r="D276">
        <v>25.1824</v>
      </c>
      <c r="E276">
        <v>32.6173</v>
      </c>
      <c r="F276">
        <v>10830477103</v>
      </c>
    </row>
    <row r="277" spans="1:6">
      <c r="A277" s="1">
        <v>44561</v>
      </c>
      <c r="B277">
        <v>33.1646</v>
      </c>
      <c r="C277">
        <v>33.2346</v>
      </c>
      <c r="D277">
        <v>27.0996</v>
      </c>
      <c r="E277">
        <v>29.3623</v>
      </c>
      <c r="F277">
        <v>11081204804</v>
      </c>
    </row>
    <row r="278" spans="1:6">
      <c r="A278" s="1">
        <v>44592</v>
      </c>
      <c r="B278">
        <v>29.7655</v>
      </c>
      <c r="C278">
        <v>30.6604</v>
      </c>
      <c r="D278">
        <v>20.853</v>
      </c>
      <c r="E278">
        <v>24.4455</v>
      </c>
      <c r="F278">
        <v>10702352051</v>
      </c>
    </row>
    <row r="279" spans="1:6">
      <c r="A279" s="1">
        <v>44620</v>
      </c>
      <c r="B279">
        <v>25.0625</v>
      </c>
      <c r="C279">
        <v>26.8797</v>
      </c>
      <c r="D279">
        <v>20.855</v>
      </c>
      <c r="E279">
        <v>24.3448</v>
      </c>
      <c r="F279">
        <v>10663858104</v>
      </c>
    </row>
    <row r="280" spans="1:6">
      <c r="A280" s="1">
        <v>44651</v>
      </c>
      <c r="B280">
        <v>24.2509</v>
      </c>
      <c r="C280">
        <v>28.9028</v>
      </c>
      <c r="D280">
        <v>20.6192</v>
      </c>
      <c r="E280">
        <v>27.2454</v>
      </c>
      <c r="F280">
        <v>11662645010</v>
      </c>
    </row>
    <row r="281" spans="1:6">
      <c r="A281" s="1">
        <v>44681</v>
      </c>
      <c r="B281">
        <v>27.3343</v>
      </c>
      <c r="C281">
        <v>27.5169</v>
      </c>
      <c r="D281">
        <v>18.2626</v>
      </c>
      <c r="E281">
        <v>18.5195</v>
      </c>
      <c r="F281">
        <v>11131565887</v>
      </c>
    </row>
    <row r="282" spans="1:6">
      <c r="A282" s="1">
        <v>44712</v>
      </c>
      <c r="B282">
        <v>18.513</v>
      </c>
      <c r="C282">
        <v>20.3695</v>
      </c>
      <c r="D282">
        <v>15.5438</v>
      </c>
      <c r="E282">
        <v>18.6443</v>
      </c>
      <c r="F282">
        <v>13853664318</v>
      </c>
    </row>
    <row r="283" spans="1:6">
      <c r="A283" s="1">
        <v>44742</v>
      </c>
      <c r="B283">
        <v>18.6961</v>
      </c>
      <c r="C283">
        <v>19.59</v>
      </c>
      <c r="D283">
        <v>14.8431</v>
      </c>
      <c r="E283">
        <v>15.1397</v>
      </c>
      <c r="F283">
        <v>10570836510</v>
      </c>
    </row>
    <row r="284" spans="1:6">
      <c r="A284" s="1">
        <v>44773</v>
      </c>
      <c r="B284">
        <v>14.8811</v>
      </c>
      <c r="C284">
        <v>18.2205</v>
      </c>
      <c r="D284">
        <v>14.0368</v>
      </c>
      <c r="E284">
        <v>18.1397</v>
      </c>
      <c r="F284">
        <v>10579889105</v>
      </c>
    </row>
    <row r="285" spans="1:6">
      <c r="A285" s="1">
        <v>44804</v>
      </c>
      <c r="B285">
        <v>18.1586</v>
      </c>
      <c r="C285">
        <v>19.2494</v>
      </c>
      <c r="D285">
        <v>14.9396</v>
      </c>
      <c r="E285">
        <v>15.0747</v>
      </c>
      <c r="F285">
        <v>12087032372</v>
      </c>
    </row>
    <row r="286" spans="1:6">
      <c r="A286" s="1">
        <v>44834</v>
      </c>
      <c r="B286">
        <v>14.1898</v>
      </c>
      <c r="C286">
        <v>14.5327</v>
      </c>
      <c r="D286">
        <v>11.9344</v>
      </c>
      <c r="E286">
        <v>12.127</v>
      </c>
      <c r="F286">
        <v>13144740805</v>
      </c>
    </row>
    <row r="287" spans="1:6">
      <c r="A287" s="1">
        <v>44865</v>
      </c>
      <c r="B287">
        <v>12.3348</v>
      </c>
      <c r="C287">
        <v>13.8365</v>
      </c>
      <c r="D287">
        <v>10.8025</v>
      </c>
      <c r="E287">
        <v>13.4837</v>
      </c>
      <c r="F287">
        <v>12564201182</v>
      </c>
    </row>
    <row r="288" spans="1:6">
      <c r="A288" s="1">
        <v>44895</v>
      </c>
      <c r="B288">
        <v>13.7976</v>
      </c>
      <c r="C288">
        <v>16.9812</v>
      </c>
      <c r="D288">
        <v>12.9433</v>
      </c>
      <c r="E288">
        <v>16.9106</v>
      </c>
      <c r="F288">
        <v>10611294309</v>
      </c>
    </row>
    <row r="289" spans="1:6">
      <c r="A289" s="1">
        <v>44926</v>
      </c>
      <c r="B289">
        <v>16.9865</v>
      </c>
      <c r="C289">
        <v>18.7764</v>
      </c>
      <c r="D289">
        <v>13.8739</v>
      </c>
      <c r="E289">
        <v>14.6034</v>
      </c>
      <c r="F289">
        <v>8952658303</v>
      </c>
    </row>
    <row r="290" spans="1:6">
      <c r="A290" s="1">
        <v>44957</v>
      </c>
      <c r="B290">
        <v>14.8403</v>
      </c>
      <c r="C290">
        <v>20.613</v>
      </c>
      <c r="D290">
        <v>14.0236</v>
      </c>
      <c r="E290">
        <v>19.5229</v>
      </c>
      <c r="F290">
        <v>9461835321</v>
      </c>
    </row>
    <row r="291" spans="1:6">
      <c r="A291" s="1">
        <v>44985</v>
      </c>
      <c r="B291">
        <v>19.6768</v>
      </c>
      <c r="C291">
        <v>23.8706</v>
      </c>
      <c r="D291">
        <v>19.5968</v>
      </c>
      <c r="E291">
        <v>23.1992</v>
      </c>
      <c r="F291">
        <v>10401650471</v>
      </c>
    </row>
    <row r="292" spans="1:6">
      <c r="A292" s="1">
        <v>45016</v>
      </c>
      <c r="B292">
        <v>23.1752</v>
      </c>
      <c r="C292">
        <v>27.8188</v>
      </c>
      <c r="D292">
        <v>22.2847</v>
      </c>
      <c r="E292">
        <v>27.7615</v>
      </c>
      <c r="F292">
        <v>11273145580</v>
      </c>
    </row>
    <row r="293" spans="1:6">
      <c r="A293" s="1">
        <v>45046</v>
      </c>
      <c r="B293">
        <v>27.4936</v>
      </c>
      <c r="C293">
        <v>28.0944</v>
      </c>
      <c r="D293">
        <v>26.2054</v>
      </c>
      <c r="E293">
        <v>27.7335</v>
      </c>
      <c r="F293">
        <v>7440594928</v>
      </c>
    </row>
    <row r="294" spans="1:6">
      <c r="A294" s="1">
        <v>45077</v>
      </c>
      <c r="B294">
        <v>27.8245</v>
      </c>
      <c r="C294">
        <v>41.9146</v>
      </c>
      <c r="D294">
        <v>27.2249</v>
      </c>
      <c r="E294">
        <v>37.813</v>
      </c>
      <c r="F294">
        <v>11704339219</v>
      </c>
    </row>
    <row r="295" spans="1:6">
      <c r="A295" s="1">
        <v>45107</v>
      </c>
      <c r="B295">
        <v>38.4674</v>
      </c>
      <c r="C295">
        <v>43.97</v>
      </c>
      <c r="D295">
        <v>37.3389</v>
      </c>
      <c r="E295">
        <v>42.2828</v>
      </c>
      <c r="F295">
        <v>10532999583</v>
      </c>
    </row>
    <row r="296" spans="1:6">
      <c r="A296" s="1">
        <v>45138</v>
      </c>
      <c r="B296">
        <v>42.4978</v>
      </c>
      <c r="C296">
        <v>48.0662</v>
      </c>
      <c r="D296">
        <v>41.3274</v>
      </c>
      <c r="E296">
        <v>46.7078</v>
      </c>
      <c r="F296">
        <v>8712964555</v>
      </c>
    </row>
    <row r="297" spans="1:6">
      <c r="A297" s="1">
        <v>45169</v>
      </c>
      <c r="B297">
        <v>46.4384</v>
      </c>
      <c r="C297">
        <v>50.2432</v>
      </c>
      <c r="D297">
        <v>40.2928</v>
      </c>
      <c r="E297">
        <v>49.3326</v>
      </c>
      <c r="F297">
        <v>13642572809</v>
      </c>
    </row>
    <row r="298" spans="1:6">
      <c r="A298" s="1">
        <v>45199</v>
      </c>
      <c r="B298">
        <v>49.7394</v>
      </c>
      <c r="C298">
        <v>49.7774</v>
      </c>
      <c r="D298">
        <v>40.9648</v>
      </c>
      <c r="E298">
        <v>43.4829</v>
      </c>
      <c r="F298">
        <v>8583360014</v>
      </c>
    </row>
    <row r="299" spans="1:6">
      <c r="A299" s="1">
        <v>45230</v>
      </c>
      <c r="B299">
        <v>44.0136</v>
      </c>
      <c r="C299">
        <v>47.5913</v>
      </c>
      <c r="D299">
        <v>39.2155</v>
      </c>
      <c r="E299">
        <v>40.7649</v>
      </c>
      <c r="F299">
        <v>10146180791</v>
      </c>
    </row>
    <row r="300" spans="1:6">
      <c r="A300" s="1">
        <v>45260</v>
      </c>
      <c r="B300">
        <v>40.8688</v>
      </c>
      <c r="C300">
        <v>50.5293</v>
      </c>
      <c r="D300">
        <v>40.8538</v>
      </c>
      <c r="E300">
        <v>46.7527</v>
      </c>
      <c r="F300">
        <v>9153148830</v>
      </c>
    </row>
    <row r="301" spans="1:6">
      <c r="A301" s="1">
        <v>45291</v>
      </c>
      <c r="B301">
        <v>46.5077</v>
      </c>
      <c r="C301">
        <v>50.4187</v>
      </c>
      <c r="D301">
        <v>44.9933</v>
      </c>
      <c r="E301">
        <v>49.508</v>
      </c>
      <c r="F301">
        <v>7414058775</v>
      </c>
    </row>
    <row r="302" spans="1:6">
      <c r="A302" s="1">
        <v>45322</v>
      </c>
      <c r="B302">
        <v>49.2301</v>
      </c>
      <c r="C302">
        <v>63.475</v>
      </c>
      <c r="D302">
        <v>47.3066</v>
      </c>
      <c r="E302">
        <v>61.5095</v>
      </c>
      <c r="F302">
        <v>9708988991</v>
      </c>
    </row>
    <row r="303" spans="1:6">
      <c r="A303" s="1">
        <v>45351</v>
      </c>
      <c r="B303">
        <v>62.0824</v>
      </c>
      <c r="C303">
        <v>82.3706</v>
      </c>
      <c r="D303">
        <v>61.6325</v>
      </c>
      <c r="E303">
        <v>79.0896</v>
      </c>
      <c r="F303">
        <v>11081040049</v>
      </c>
    </row>
    <row r="304" spans="1:6">
      <c r="A304" s="1">
        <v>45382</v>
      </c>
      <c r="B304">
        <v>79.9773</v>
      </c>
      <c r="C304">
        <v>97.377</v>
      </c>
      <c r="D304">
        <v>79.41249999999999</v>
      </c>
      <c r="E304">
        <v>90.3347</v>
      </c>
      <c r="F304">
        <v>12152146320</v>
      </c>
    </row>
    <row r="305" spans="1:6">
      <c r="A305" s="1">
        <v>45412</v>
      </c>
      <c r="B305">
        <v>90.2777</v>
      </c>
      <c r="C305">
        <v>92.20310000000001</v>
      </c>
      <c r="D305">
        <v>75.5881</v>
      </c>
      <c r="E305">
        <v>86.3815</v>
      </c>
      <c r="F305">
        <v>10072844247</v>
      </c>
    </row>
    <row r="306" spans="1:6">
      <c r="A306" s="1">
        <v>45443</v>
      </c>
      <c r="B306">
        <v>85.0568</v>
      </c>
      <c r="C306">
        <v>115.791</v>
      </c>
      <c r="D306">
        <v>81.2354</v>
      </c>
      <c r="E306">
        <v>109.607</v>
      </c>
      <c r="F306">
        <v>9650253272</v>
      </c>
    </row>
    <row r="307" spans="1:6">
      <c r="A307" s="1">
        <v>45473</v>
      </c>
      <c r="B307">
        <v>113.594</v>
      </c>
      <c r="C307">
        <v>140.738</v>
      </c>
      <c r="D307">
        <v>111.976</v>
      </c>
      <c r="E307">
        <v>123.52</v>
      </c>
      <c r="F307">
        <v>7443914818</v>
      </c>
    </row>
    <row r="308" spans="1:6">
      <c r="A308" s="1">
        <v>45504</v>
      </c>
      <c r="B308">
        <v>123.45</v>
      </c>
      <c r="C308">
        <v>136.129</v>
      </c>
      <c r="D308">
        <v>102.524</v>
      </c>
      <c r="E308">
        <v>117.002</v>
      </c>
      <c r="F308">
        <v>6408082339</v>
      </c>
    </row>
    <row r="309" spans="1:6">
      <c r="A309" s="1">
        <v>45535</v>
      </c>
      <c r="B309">
        <v>117.512</v>
      </c>
      <c r="C309">
        <v>131.24</v>
      </c>
      <c r="D309">
        <v>90.676</v>
      </c>
      <c r="E309">
        <v>119.352</v>
      </c>
      <c r="F309">
        <v>8106619444</v>
      </c>
    </row>
    <row r="310" spans="1:6">
      <c r="A310" s="1">
        <v>45565</v>
      </c>
      <c r="B310">
        <v>115.992</v>
      </c>
      <c r="C310">
        <v>127.656</v>
      </c>
      <c r="D310">
        <v>100.934</v>
      </c>
      <c r="E310">
        <v>121.432</v>
      </c>
      <c r="F310">
        <v>6273361693</v>
      </c>
    </row>
    <row r="311" spans="1:6">
      <c r="A311" s="1">
        <v>45596</v>
      </c>
      <c r="B311">
        <v>121.757</v>
      </c>
      <c r="C311">
        <v>144.41</v>
      </c>
      <c r="D311">
        <v>115.132</v>
      </c>
      <c r="E311">
        <v>132.751</v>
      </c>
      <c r="F311">
        <v>5629092618</v>
      </c>
    </row>
    <row r="312" spans="1:6">
      <c r="A312" s="1">
        <v>45626</v>
      </c>
      <c r="B312">
        <v>134.691</v>
      </c>
      <c r="C312">
        <v>152.879</v>
      </c>
      <c r="D312">
        <v>131.791</v>
      </c>
      <c r="E312">
        <v>138.24</v>
      </c>
      <c r="F312">
        <v>4498385060</v>
      </c>
    </row>
    <row r="313" spans="1:6">
      <c r="A313" s="1">
        <v>45657</v>
      </c>
      <c r="B313">
        <v>138.82</v>
      </c>
      <c r="C313">
        <v>146.54</v>
      </c>
      <c r="D313">
        <v>126.86</v>
      </c>
      <c r="E313">
        <v>134.29</v>
      </c>
      <c r="F313">
        <v>4086207646</v>
      </c>
    </row>
    <row r="314" spans="1:6">
      <c r="A314" s="1">
        <v>45688</v>
      </c>
      <c r="B314">
        <v>136</v>
      </c>
      <c r="C314">
        <v>153.13</v>
      </c>
      <c r="D314">
        <v>116.25</v>
      </c>
      <c r="E314">
        <v>120.07</v>
      </c>
      <c r="F314">
        <v>5950612536</v>
      </c>
    </row>
    <row r="315" spans="1:6">
      <c r="A315" s="1">
        <v>45716</v>
      </c>
      <c r="B315">
        <v>114.75</v>
      </c>
      <c r="C315">
        <v>143.44</v>
      </c>
      <c r="D315">
        <v>113.01</v>
      </c>
      <c r="E315">
        <v>124.92</v>
      </c>
      <c r="F315">
        <v>4756110221</v>
      </c>
    </row>
    <row r="316" spans="1:6">
      <c r="A316" s="1">
        <v>45747</v>
      </c>
      <c r="B316">
        <v>123.51</v>
      </c>
      <c r="C316">
        <v>123.7</v>
      </c>
      <c r="D316">
        <v>103.65</v>
      </c>
      <c r="E316">
        <v>108.38</v>
      </c>
      <c r="F316">
        <v>6180918571</v>
      </c>
    </row>
    <row r="317" spans="1:6">
      <c r="A317" s="1">
        <v>45777</v>
      </c>
      <c r="B317">
        <v>108.515</v>
      </c>
      <c r="C317">
        <v>115.1</v>
      </c>
      <c r="D317">
        <v>86.62</v>
      </c>
      <c r="E317">
        <v>108.92</v>
      </c>
      <c r="F317">
        <v>6811006433</v>
      </c>
    </row>
    <row r="318" spans="1:6">
      <c r="A318" s="1">
        <v>45808</v>
      </c>
      <c r="B318">
        <v>113.08</v>
      </c>
      <c r="C318">
        <v>143.49</v>
      </c>
      <c r="D318">
        <v>110.822</v>
      </c>
      <c r="E318">
        <v>135.13</v>
      </c>
      <c r="F318">
        <v>4759246184</v>
      </c>
    </row>
    <row r="319" spans="1:6">
      <c r="A319" s="1">
        <v>45838</v>
      </c>
      <c r="B319">
        <v>135.49</v>
      </c>
      <c r="C319">
        <v>158.71</v>
      </c>
      <c r="D319">
        <v>135.4</v>
      </c>
      <c r="E319">
        <v>157.99</v>
      </c>
      <c r="F319">
        <v>3822309699</v>
      </c>
    </row>
    <row r="320" spans="1:6">
      <c r="A320" s="1">
        <v>45869</v>
      </c>
      <c r="B320">
        <v>156.29</v>
      </c>
      <c r="C320">
        <v>183.3</v>
      </c>
      <c r="D320">
        <v>151.49</v>
      </c>
      <c r="E320">
        <v>177.87</v>
      </c>
      <c r="F320">
        <v>3596804483</v>
      </c>
    </row>
    <row r="321" spans="1:6">
      <c r="A321" s="1">
        <v>45900</v>
      </c>
      <c r="B321">
        <v>174.09</v>
      </c>
      <c r="C321">
        <v>184.48</v>
      </c>
      <c r="D321">
        <v>168.801</v>
      </c>
      <c r="E321">
        <v>174.18</v>
      </c>
      <c r="F321">
        <v>3609134562</v>
      </c>
    </row>
    <row r="322" spans="1:6">
      <c r="A322" s="1">
        <v>45930</v>
      </c>
      <c r="B322">
        <v>170</v>
      </c>
      <c r="C322">
        <v>187.35</v>
      </c>
      <c r="D322">
        <v>164.07</v>
      </c>
      <c r="E322">
        <v>186.58</v>
      </c>
      <c r="F322">
        <v>3890495378</v>
      </c>
    </row>
    <row r="323" spans="1:6">
      <c r="A323" s="1">
        <v>45961</v>
      </c>
      <c r="B323">
        <v>185.24</v>
      </c>
      <c r="C323">
        <v>195.62</v>
      </c>
      <c r="D323">
        <v>177.29</v>
      </c>
      <c r="E323">
        <v>181.81</v>
      </c>
      <c r="F323">
        <v>2081252110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22"/>
  <sheetViews>
    <sheetView workbookViewId="0"/>
  </sheetViews>
  <sheetFormatPr defaultRowHeight="15"/>
  <cols>
    <col min="1" max="1" width="12.7109375" style="1" customWidth="1"/>
    <col min="2" max="2" width="16.7109375" style="3" customWidth="1"/>
    <col min="3" max="4" width="12.7109375" customWidth="1"/>
  </cols>
  <sheetData>
    <row r="1" spans="1:4">
      <c r="A1" s="4" t="s">
        <v>0</v>
      </c>
      <c r="B1" s="4" t="s">
        <v>6</v>
      </c>
      <c r="C1" s="4" t="s">
        <v>7</v>
      </c>
      <c r="D1" s="4" t="s">
        <v>8</v>
      </c>
    </row>
    <row r="2" spans="1:4">
      <c r="A2" s="1">
        <v>36219</v>
      </c>
      <c r="B2" s="3">
        <f>(Data!E3)/(Data!E2)-1</f>
        <v>0</v>
      </c>
      <c r="C2">
        <f>OR(B2&lt;'Descriptive Stats'!$B$17, B2&gt;'Descriptive Stats'!$B$18)</f>
        <v>0</v>
      </c>
      <c r="D2">
        <f>IF(C2, ROW(), "")</f>
        <v>0</v>
      </c>
    </row>
    <row r="3" spans="1:4">
      <c r="A3" s="1">
        <v>36250</v>
      </c>
      <c r="B3" s="3">
        <f>(Data!E4)/(Data!E3)-1</f>
        <v>0</v>
      </c>
      <c r="C3">
        <f>OR(B3&lt;'Descriptive Stats'!$B$17, B3&gt;'Descriptive Stats'!$B$18)</f>
        <v>0</v>
      </c>
      <c r="D3">
        <f>IF(C3, ROW(), "")</f>
        <v>0</v>
      </c>
    </row>
    <row r="4" spans="1:4">
      <c r="A4" s="1">
        <v>36280</v>
      </c>
      <c r="B4" s="3">
        <f>(Data!E5)/(Data!E4)-1</f>
        <v>0</v>
      </c>
      <c r="C4">
        <f>OR(B4&lt;'Descriptive Stats'!$B$17, B4&gt;'Descriptive Stats'!$B$18)</f>
        <v>0</v>
      </c>
      <c r="D4">
        <f>IF(C4, ROW(), "")</f>
        <v>0</v>
      </c>
    </row>
    <row r="5" spans="1:4">
      <c r="A5" s="1">
        <v>36311</v>
      </c>
      <c r="B5" s="3">
        <f>(Data!E6)/(Data!E5)-1</f>
        <v>0</v>
      </c>
      <c r="C5">
        <f>OR(B5&lt;'Descriptive Stats'!$B$17, B5&gt;'Descriptive Stats'!$B$18)</f>
        <v>0</v>
      </c>
      <c r="D5">
        <f>IF(C5, ROW(), "")</f>
        <v>0</v>
      </c>
    </row>
    <row r="6" spans="1:4">
      <c r="A6" s="1">
        <v>36341</v>
      </c>
      <c r="B6" s="3">
        <f>(Data!E7)/(Data!E6)-1</f>
        <v>0</v>
      </c>
      <c r="C6">
        <f>OR(B6&lt;'Descriptive Stats'!$B$17, B6&gt;'Descriptive Stats'!$B$18)</f>
        <v>0</v>
      </c>
      <c r="D6">
        <f>IF(C6, ROW(), "")</f>
        <v>0</v>
      </c>
    </row>
    <row r="7" spans="1:4">
      <c r="A7" s="1">
        <v>36372</v>
      </c>
      <c r="B7" s="3">
        <f>(Data!E8)/(Data!E7)-1</f>
        <v>0</v>
      </c>
      <c r="C7">
        <f>OR(B7&lt;'Descriptive Stats'!$B$17, B7&gt;'Descriptive Stats'!$B$18)</f>
        <v>0</v>
      </c>
      <c r="D7">
        <f>IF(C7, ROW(), "")</f>
        <v>0</v>
      </c>
    </row>
    <row r="8" spans="1:4">
      <c r="A8" s="1">
        <v>36403</v>
      </c>
      <c r="B8" s="3">
        <f>(Data!E9)/(Data!E8)-1</f>
        <v>0</v>
      </c>
      <c r="C8">
        <f>OR(B8&lt;'Descriptive Stats'!$B$17, B8&gt;'Descriptive Stats'!$B$18)</f>
        <v>0</v>
      </c>
      <c r="D8">
        <f>IF(C8, ROW(), "")</f>
        <v>0</v>
      </c>
    </row>
    <row r="9" spans="1:4">
      <c r="A9" s="1">
        <v>36433</v>
      </c>
      <c r="B9" s="3">
        <f>(Data!E10)/(Data!E9)-1</f>
        <v>0</v>
      </c>
      <c r="C9">
        <f>OR(B9&lt;'Descriptive Stats'!$B$17, B9&gt;'Descriptive Stats'!$B$18)</f>
        <v>0</v>
      </c>
      <c r="D9">
        <f>IF(C9, ROW(), "")</f>
        <v>0</v>
      </c>
    </row>
    <row r="10" spans="1:4">
      <c r="A10" s="1">
        <v>36464</v>
      </c>
      <c r="B10" s="3">
        <f>(Data!E11)/(Data!E10)-1</f>
        <v>0</v>
      </c>
      <c r="C10">
        <f>OR(B10&lt;'Descriptive Stats'!$B$17, B10&gt;'Descriptive Stats'!$B$18)</f>
        <v>0</v>
      </c>
      <c r="D10">
        <f>IF(C10, ROW(), "")</f>
        <v>0</v>
      </c>
    </row>
    <row r="11" spans="1:4">
      <c r="A11" s="1">
        <v>36494</v>
      </c>
      <c r="B11" s="3">
        <f>(Data!E12)/(Data!E11)-1</f>
        <v>0</v>
      </c>
      <c r="C11">
        <f>OR(B11&lt;'Descriptive Stats'!$B$17, B11&gt;'Descriptive Stats'!$B$18)</f>
        <v>0</v>
      </c>
      <c r="D11">
        <f>IF(C11, ROW(), "")</f>
        <v>0</v>
      </c>
    </row>
    <row r="12" spans="1:4">
      <c r="A12" s="1">
        <v>36525</v>
      </c>
      <c r="B12" s="3">
        <f>(Data!E13)/(Data!E12)-1</f>
        <v>0</v>
      </c>
      <c r="C12">
        <f>OR(B12&lt;'Descriptive Stats'!$B$17, B12&gt;'Descriptive Stats'!$B$18)</f>
        <v>0</v>
      </c>
      <c r="D12">
        <f>IF(C12, ROW(), "")</f>
        <v>0</v>
      </c>
    </row>
    <row r="13" spans="1:4">
      <c r="A13" s="1">
        <v>36556</v>
      </c>
      <c r="B13" s="3">
        <f>(Data!E14)/(Data!E13)-1</f>
        <v>0</v>
      </c>
      <c r="C13">
        <f>OR(B13&lt;'Descriptive Stats'!$B$17, B13&gt;'Descriptive Stats'!$B$18)</f>
        <v>0</v>
      </c>
      <c r="D13">
        <f>IF(C13, ROW(), "")</f>
        <v>0</v>
      </c>
    </row>
    <row r="14" spans="1:4">
      <c r="A14" s="1">
        <v>36585</v>
      </c>
      <c r="B14" s="3">
        <f>(Data!E15)/(Data!E14)-1</f>
        <v>0</v>
      </c>
      <c r="C14">
        <f>OR(B14&lt;'Descriptive Stats'!$B$17, B14&gt;'Descriptive Stats'!$B$18)</f>
        <v>0</v>
      </c>
      <c r="D14">
        <f>IF(C14, ROW(), "")</f>
        <v>0</v>
      </c>
    </row>
    <row r="15" spans="1:4">
      <c r="A15" s="1">
        <v>36616</v>
      </c>
      <c r="B15" s="3">
        <f>(Data!E16)/(Data!E15)-1</f>
        <v>0</v>
      </c>
      <c r="C15">
        <f>OR(B15&lt;'Descriptive Stats'!$B$17, B15&gt;'Descriptive Stats'!$B$18)</f>
        <v>0</v>
      </c>
      <c r="D15">
        <f>IF(C15, ROW(), "")</f>
        <v>0</v>
      </c>
    </row>
    <row r="16" spans="1:4">
      <c r="A16" s="1">
        <v>36646</v>
      </c>
      <c r="B16" s="3">
        <f>(Data!E17)/(Data!E16)-1</f>
        <v>0</v>
      </c>
      <c r="C16">
        <f>OR(B16&lt;'Descriptive Stats'!$B$17, B16&gt;'Descriptive Stats'!$B$18)</f>
        <v>0</v>
      </c>
      <c r="D16">
        <f>IF(C16, ROW(), "")</f>
        <v>0</v>
      </c>
    </row>
    <row r="17" spans="1:4">
      <c r="A17" s="1">
        <v>36677</v>
      </c>
      <c r="B17" s="3">
        <f>(Data!E18)/(Data!E17)-1</f>
        <v>0</v>
      </c>
      <c r="C17">
        <f>OR(B17&lt;'Descriptive Stats'!$B$17, B17&gt;'Descriptive Stats'!$B$18)</f>
        <v>0</v>
      </c>
      <c r="D17">
        <f>IF(C17, ROW(), "")</f>
        <v>0</v>
      </c>
    </row>
    <row r="18" spans="1:4">
      <c r="A18" s="1">
        <v>36707</v>
      </c>
      <c r="B18" s="3">
        <f>(Data!E19)/(Data!E18)-1</f>
        <v>0</v>
      </c>
      <c r="C18">
        <f>OR(B18&lt;'Descriptive Stats'!$B$17, B18&gt;'Descriptive Stats'!$B$18)</f>
        <v>0</v>
      </c>
      <c r="D18">
        <f>IF(C18, ROW(), "")</f>
        <v>0</v>
      </c>
    </row>
    <row r="19" spans="1:4">
      <c r="A19" s="1">
        <v>36738</v>
      </c>
      <c r="B19" s="3">
        <f>(Data!E20)/(Data!E19)-1</f>
        <v>0</v>
      </c>
      <c r="C19">
        <f>OR(B19&lt;'Descriptive Stats'!$B$17, B19&gt;'Descriptive Stats'!$B$18)</f>
        <v>0</v>
      </c>
      <c r="D19">
        <f>IF(C19, ROW(), "")</f>
        <v>0</v>
      </c>
    </row>
    <row r="20" spans="1:4">
      <c r="A20" s="1">
        <v>36769</v>
      </c>
      <c r="B20" s="3">
        <f>(Data!E21)/(Data!E20)-1</f>
        <v>0</v>
      </c>
      <c r="C20">
        <f>OR(B20&lt;'Descriptive Stats'!$B$17, B20&gt;'Descriptive Stats'!$B$18)</f>
        <v>0</v>
      </c>
      <c r="D20">
        <f>IF(C20, ROW(), "")</f>
        <v>0</v>
      </c>
    </row>
    <row r="21" spans="1:4">
      <c r="A21" s="1">
        <v>36799</v>
      </c>
      <c r="B21" s="3">
        <f>(Data!E22)/(Data!E21)-1</f>
        <v>0</v>
      </c>
      <c r="C21">
        <f>OR(B21&lt;'Descriptive Stats'!$B$17, B21&gt;'Descriptive Stats'!$B$18)</f>
        <v>0</v>
      </c>
      <c r="D21">
        <f>IF(C21, ROW(), "")</f>
        <v>0</v>
      </c>
    </row>
    <row r="22" spans="1:4">
      <c r="A22" s="1">
        <v>36830</v>
      </c>
      <c r="B22" s="3">
        <f>(Data!E23)/(Data!E22)-1</f>
        <v>0</v>
      </c>
      <c r="C22">
        <f>OR(B22&lt;'Descriptive Stats'!$B$17, B22&gt;'Descriptive Stats'!$B$18)</f>
        <v>0</v>
      </c>
      <c r="D22">
        <f>IF(C22, ROW(), "")</f>
        <v>0</v>
      </c>
    </row>
    <row r="23" spans="1:4">
      <c r="A23" s="1">
        <v>36860</v>
      </c>
      <c r="B23" s="3">
        <f>(Data!E24)/(Data!E23)-1</f>
        <v>0</v>
      </c>
      <c r="C23">
        <f>OR(B23&lt;'Descriptive Stats'!$B$17, B23&gt;'Descriptive Stats'!$B$18)</f>
        <v>0</v>
      </c>
      <c r="D23">
        <f>IF(C23, ROW(), "")</f>
        <v>0</v>
      </c>
    </row>
    <row r="24" spans="1:4">
      <c r="A24" s="1">
        <v>36891</v>
      </c>
      <c r="B24" s="3">
        <f>(Data!E25)/(Data!E24)-1</f>
        <v>0</v>
      </c>
      <c r="C24">
        <f>OR(B24&lt;'Descriptive Stats'!$B$17, B24&gt;'Descriptive Stats'!$B$18)</f>
        <v>0</v>
      </c>
      <c r="D24">
        <f>IF(C24, ROW(), "")</f>
        <v>0</v>
      </c>
    </row>
    <row r="25" spans="1:4">
      <c r="A25" s="1">
        <v>36922</v>
      </c>
      <c r="B25" s="3">
        <f>(Data!E26)/(Data!E25)-1</f>
        <v>0</v>
      </c>
      <c r="C25">
        <f>OR(B25&lt;'Descriptive Stats'!$B$17, B25&gt;'Descriptive Stats'!$B$18)</f>
        <v>0</v>
      </c>
      <c r="D25">
        <f>IF(C25, ROW(), "")</f>
        <v>0</v>
      </c>
    </row>
    <row r="26" spans="1:4">
      <c r="A26" s="1">
        <v>36950</v>
      </c>
      <c r="B26" s="3">
        <f>(Data!E27)/(Data!E26)-1</f>
        <v>0</v>
      </c>
      <c r="C26">
        <f>OR(B26&lt;'Descriptive Stats'!$B$17, B26&gt;'Descriptive Stats'!$B$18)</f>
        <v>0</v>
      </c>
      <c r="D26">
        <f>IF(C26, ROW(), "")</f>
        <v>0</v>
      </c>
    </row>
    <row r="27" spans="1:4">
      <c r="A27" s="1">
        <v>36981</v>
      </c>
      <c r="B27" s="3">
        <f>(Data!E28)/(Data!E27)-1</f>
        <v>0</v>
      </c>
      <c r="C27">
        <f>OR(B27&lt;'Descriptive Stats'!$B$17, B27&gt;'Descriptive Stats'!$B$18)</f>
        <v>0</v>
      </c>
      <c r="D27">
        <f>IF(C27, ROW(), "")</f>
        <v>0</v>
      </c>
    </row>
    <row r="28" spans="1:4">
      <c r="A28" s="1">
        <v>37011</v>
      </c>
      <c r="B28" s="3">
        <f>(Data!E29)/(Data!E28)-1</f>
        <v>0</v>
      </c>
      <c r="C28">
        <f>OR(B28&lt;'Descriptive Stats'!$B$17, B28&gt;'Descriptive Stats'!$B$18)</f>
        <v>0</v>
      </c>
      <c r="D28">
        <f>IF(C28, ROW(), "")</f>
        <v>0</v>
      </c>
    </row>
    <row r="29" spans="1:4">
      <c r="A29" s="1">
        <v>37042</v>
      </c>
      <c r="B29" s="3">
        <f>(Data!E30)/(Data!E29)-1</f>
        <v>0</v>
      </c>
      <c r="C29">
        <f>OR(B29&lt;'Descriptive Stats'!$B$17, B29&gt;'Descriptive Stats'!$B$18)</f>
        <v>0</v>
      </c>
      <c r="D29">
        <f>IF(C29, ROW(), "")</f>
        <v>0</v>
      </c>
    </row>
    <row r="30" spans="1:4">
      <c r="A30" s="1">
        <v>37072</v>
      </c>
      <c r="B30" s="3">
        <f>(Data!E31)/(Data!E30)-1</f>
        <v>0</v>
      </c>
      <c r="C30">
        <f>OR(B30&lt;'Descriptive Stats'!$B$17, B30&gt;'Descriptive Stats'!$B$18)</f>
        <v>0</v>
      </c>
      <c r="D30">
        <f>IF(C30, ROW(), "")</f>
        <v>0</v>
      </c>
    </row>
    <row r="31" spans="1:4">
      <c r="A31" s="1">
        <v>37103</v>
      </c>
      <c r="B31" s="3">
        <f>(Data!E32)/(Data!E31)-1</f>
        <v>0</v>
      </c>
      <c r="C31">
        <f>OR(B31&lt;'Descriptive Stats'!$B$17, B31&gt;'Descriptive Stats'!$B$18)</f>
        <v>0</v>
      </c>
      <c r="D31">
        <f>IF(C31, ROW(), "")</f>
        <v>0</v>
      </c>
    </row>
    <row r="32" spans="1:4">
      <c r="A32" s="1">
        <v>37134</v>
      </c>
      <c r="B32" s="3">
        <f>(Data!E33)/(Data!E32)-1</f>
        <v>0</v>
      </c>
      <c r="C32">
        <f>OR(B32&lt;'Descriptive Stats'!$B$17, B32&gt;'Descriptive Stats'!$B$18)</f>
        <v>0</v>
      </c>
      <c r="D32">
        <f>IF(C32, ROW(), "")</f>
        <v>0</v>
      </c>
    </row>
    <row r="33" spans="1:4">
      <c r="A33" s="1">
        <v>37164</v>
      </c>
      <c r="B33" s="3">
        <f>(Data!E34)/(Data!E33)-1</f>
        <v>0</v>
      </c>
      <c r="C33">
        <f>OR(B33&lt;'Descriptive Stats'!$B$17, B33&gt;'Descriptive Stats'!$B$18)</f>
        <v>0</v>
      </c>
      <c r="D33">
        <f>IF(C33, ROW(), "")</f>
        <v>0</v>
      </c>
    </row>
    <row r="34" spans="1:4">
      <c r="A34" s="1">
        <v>37195</v>
      </c>
      <c r="B34" s="3">
        <f>(Data!E35)/(Data!E34)-1</f>
        <v>0</v>
      </c>
      <c r="C34">
        <f>OR(B34&lt;'Descriptive Stats'!$B$17, B34&gt;'Descriptive Stats'!$B$18)</f>
        <v>0</v>
      </c>
      <c r="D34">
        <f>IF(C34, ROW(), "")</f>
        <v>0</v>
      </c>
    </row>
    <row r="35" spans="1:4">
      <c r="A35" s="1">
        <v>37225</v>
      </c>
      <c r="B35" s="3">
        <f>(Data!E36)/(Data!E35)-1</f>
        <v>0</v>
      </c>
      <c r="C35">
        <f>OR(B35&lt;'Descriptive Stats'!$B$17, B35&gt;'Descriptive Stats'!$B$18)</f>
        <v>0</v>
      </c>
      <c r="D35">
        <f>IF(C35, ROW(), "")</f>
        <v>0</v>
      </c>
    </row>
    <row r="36" spans="1:4">
      <c r="A36" s="1">
        <v>37256</v>
      </c>
      <c r="B36" s="3">
        <f>(Data!E37)/(Data!E36)-1</f>
        <v>0</v>
      </c>
      <c r="C36">
        <f>OR(B36&lt;'Descriptive Stats'!$B$17, B36&gt;'Descriptive Stats'!$B$18)</f>
        <v>0</v>
      </c>
      <c r="D36">
        <f>IF(C36, ROW(), "")</f>
        <v>0</v>
      </c>
    </row>
    <row r="37" spans="1:4">
      <c r="A37" s="1">
        <v>37287</v>
      </c>
      <c r="B37" s="3">
        <f>(Data!E38)/(Data!E37)-1</f>
        <v>0</v>
      </c>
      <c r="C37">
        <f>OR(B37&lt;'Descriptive Stats'!$B$17, B37&gt;'Descriptive Stats'!$B$18)</f>
        <v>0</v>
      </c>
      <c r="D37">
        <f>IF(C37, ROW(), "")</f>
        <v>0</v>
      </c>
    </row>
    <row r="38" spans="1:4">
      <c r="A38" s="1">
        <v>37315</v>
      </c>
      <c r="B38" s="3">
        <f>(Data!E39)/(Data!E38)-1</f>
        <v>0</v>
      </c>
      <c r="C38">
        <f>OR(B38&lt;'Descriptive Stats'!$B$17, B38&gt;'Descriptive Stats'!$B$18)</f>
        <v>0</v>
      </c>
      <c r="D38">
        <f>IF(C38, ROW(), "")</f>
        <v>0</v>
      </c>
    </row>
    <row r="39" spans="1:4">
      <c r="A39" s="1">
        <v>37346</v>
      </c>
      <c r="B39" s="3">
        <f>(Data!E40)/(Data!E39)-1</f>
        <v>0</v>
      </c>
      <c r="C39">
        <f>OR(B39&lt;'Descriptive Stats'!$B$17, B39&gt;'Descriptive Stats'!$B$18)</f>
        <v>0</v>
      </c>
      <c r="D39">
        <f>IF(C39, ROW(), "")</f>
        <v>0</v>
      </c>
    </row>
    <row r="40" spans="1:4">
      <c r="A40" s="1">
        <v>37376</v>
      </c>
      <c r="B40" s="3">
        <f>(Data!E41)/(Data!E40)-1</f>
        <v>0</v>
      </c>
      <c r="C40">
        <f>OR(B40&lt;'Descriptive Stats'!$B$17, B40&gt;'Descriptive Stats'!$B$18)</f>
        <v>0</v>
      </c>
      <c r="D40">
        <f>IF(C40, ROW(), "")</f>
        <v>0</v>
      </c>
    </row>
    <row r="41" spans="1:4">
      <c r="A41" s="1">
        <v>37407</v>
      </c>
      <c r="B41" s="3">
        <f>(Data!E42)/(Data!E41)-1</f>
        <v>0</v>
      </c>
      <c r="C41">
        <f>OR(B41&lt;'Descriptive Stats'!$B$17, B41&gt;'Descriptive Stats'!$B$18)</f>
        <v>0</v>
      </c>
      <c r="D41">
        <f>IF(C41, ROW(), "")</f>
        <v>0</v>
      </c>
    </row>
    <row r="42" spans="1:4">
      <c r="A42" s="1">
        <v>37437</v>
      </c>
      <c r="B42" s="3">
        <f>(Data!E43)/(Data!E42)-1</f>
        <v>0</v>
      </c>
      <c r="C42">
        <f>OR(B42&lt;'Descriptive Stats'!$B$17, B42&gt;'Descriptive Stats'!$B$18)</f>
        <v>0</v>
      </c>
      <c r="D42">
        <f>IF(C42, ROW(), "")</f>
        <v>0</v>
      </c>
    </row>
    <row r="43" spans="1:4">
      <c r="A43" s="1">
        <v>37468</v>
      </c>
      <c r="B43" s="3">
        <f>(Data!E44)/(Data!E43)-1</f>
        <v>0</v>
      </c>
      <c r="C43">
        <f>OR(B43&lt;'Descriptive Stats'!$B$17, B43&gt;'Descriptive Stats'!$B$18)</f>
        <v>0</v>
      </c>
      <c r="D43">
        <f>IF(C43, ROW(), "")</f>
        <v>0</v>
      </c>
    </row>
    <row r="44" spans="1:4">
      <c r="A44" s="1">
        <v>37499</v>
      </c>
      <c r="B44" s="3">
        <f>(Data!E45)/(Data!E44)-1</f>
        <v>0</v>
      </c>
      <c r="C44">
        <f>OR(B44&lt;'Descriptive Stats'!$B$17, B44&gt;'Descriptive Stats'!$B$18)</f>
        <v>0</v>
      </c>
      <c r="D44">
        <f>IF(C44, ROW(), "")</f>
        <v>0</v>
      </c>
    </row>
    <row r="45" spans="1:4">
      <c r="A45" s="1">
        <v>37529</v>
      </c>
      <c r="B45" s="3">
        <f>(Data!E46)/(Data!E45)-1</f>
        <v>0</v>
      </c>
      <c r="C45">
        <f>OR(B45&lt;'Descriptive Stats'!$B$17, B45&gt;'Descriptive Stats'!$B$18)</f>
        <v>0</v>
      </c>
      <c r="D45">
        <f>IF(C45, ROW(), "")</f>
        <v>0</v>
      </c>
    </row>
    <row r="46" spans="1:4">
      <c r="A46" s="1">
        <v>37560</v>
      </c>
      <c r="B46" s="3">
        <f>(Data!E47)/(Data!E46)-1</f>
        <v>0</v>
      </c>
      <c r="C46">
        <f>OR(B46&lt;'Descriptive Stats'!$B$17, B46&gt;'Descriptive Stats'!$B$18)</f>
        <v>0</v>
      </c>
      <c r="D46">
        <f>IF(C46, ROW(), "")</f>
        <v>0</v>
      </c>
    </row>
    <row r="47" spans="1:4">
      <c r="A47" s="1">
        <v>37590</v>
      </c>
      <c r="B47" s="3">
        <f>(Data!E48)/(Data!E47)-1</f>
        <v>0</v>
      </c>
      <c r="C47">
        <f>OR(B47&lt;'Descriptive Stats'!$B$17, B47&gt;'Descriptive Stats'!$B$18)</f>
        <v>0</v>
      </c>
      <c r="D47">
        <f>IF(C47, ROW(), "")</f>
        <v>0</v>
      </c>
    </row>
    <row r="48" spans="1:4">
      <c r="A48" s="1">
        <v>37621</v>
      </c>
      <c r="B48" s="3">
        <f>(Data!E49)/(Data!E48)-1</f>
        <v>0</v>
      </c>
      <c r="C48">
        <f>OR(B48&lt;'Descriptive Stats'!$B$17, B48&gt;'Descriptive Stats'!$B$18)</f>
        <v>0</v>
      </c>
      <c r="D48">
        <f>IF(C48, ROW(), "")</f>
        <v>0</v>
      </c>
    </row>
    <row r="49" spans="1:4">
      <c r="A49" s="1">
        <v>37652</v>
      </c>
      <c r="B49" s="3">
        <f>(Data!E50)/(Data!E49)-1</f>
        <v>0</v>
      </c>
      <c r="C49">
        <f>OR(B49&lt;'Descriptive Stats'!$B$17, B49&gt;'Descriptive Stats'!$B$18)</f>
        <v>0</v>
      </c>
      <c r="D49">
        <f>IF(C49, ROW(), "")</f>
        <v>0</v>
      </c>
    </row>
    <row r="50" spans="1:4">
      <c r="A50" s="1">
        <v>37680</v>
      </c>
      <c r="B50" s="3">
        <f>(Data!E51)/(Data!E50)-1</f>
        <v>0</v>
      </c>
      <c r="C50">
        <f>OR(B50&lt;'Descriptive Stats'!$B$17, B50&gt;'Descriptive Stats'!$B$18)</f>
        <v>0</v>
      </c>
      <c r="D50">
        <f>IF(C50, ROW(), "")</f>
        <v>0</v>
      </c>
    </row>
    <row r="51" spans="1:4">
      <c r="A51" s="1">
        <v>37711</v>
      </c>
      <c r="B51" s="3">
        <f>(Data!E52)/(Data!E51)-1</f>
        <v>0</v>
      </c>
      <c r="C51">
        <f>OR(B51&lt;'Descriptive Stats'!$B$17, B51&gt;'Descriptive Stats'!$B$18)</f>
        <v>0</v>
      </c>
      <c r="D51">
        <f>IF(C51, ROW(), "")</f>
        <v>0</v>
      </c>
    </row>
    <row r="52" spans="1:4">
      <c r="A52" s="1">
        <v>37741</v>
      </c>
      <c r="B52" s="3">
        <f>(Data!E53)/(Data!E52)-1</f>
        <v>0</v>
      </c>
      <c r="C52">
        <f>OR(B52&lt;'Descriptive Stats'!$B$17, B52&gt;'Descriptive Stats'!$B$18)</f>
        <v>0</v>
      </c>
      <c r="D52">
        <f>IF(C52, ROW(), "")</f>
        <v>0</v>
      </c>
    </row>
    <row r="53" spans="1:4">
      <c r="A53" s="1">
        <v>37772</v>
      </c>
      <c r="B53" s="3">
        <f>(Data!E54)/(Data!E53)-1</f>
        <v>0</v>
      </c>
      <c r="C53">
        <f>OR(B53&lt;'Descriptive Stats'!$B$17, B53&gt;'Descriptive Stats'!$B$18)</f>
        <v>0</v>
      </c>
      <c r="D53">
        <f>IF(C53, ROW(), "")</f>
        <v>0</v>
      </c>
    </row>
    <row r="54" spans="1:4">
      <c r="A54" s="1">
        <v>37802</v>
      </c>
      <c r="B54" s="3">
        <f>(Data!E55)/(Data!E54)-1</f>
        <v>0</v>
      </c>
      <c r="C54">
        <f>OR(B54&lt;'Descriptive Stats'!$B$17, B54&gt;'Descriptive Stats'!$B$18)</f>
        <v>0</v>
      </c>
      <c r="D54">
        <f>IF(C54, ROW(), "")</f>
        <v>0</v>
      </c>
    </row>
    <row r="55" spans="1:4">
      <c r="A55" s="1">
        <v>37833</v>
      </c>
      <c r="B55" s="3">
        <f>(Data!E56)/(Data!E55)-1</f>
        <v>0</v>
      </c>
      <c r="C55">
        <f>OR(B55&lt;'Descriptive Stats'!$B$17, B55&gt;'Descriptive Stats'!$B$18)</f>
        <v>0</v>
      </c>
      <c r="D55">
        <f>IF(C55, ROW(), "")</f>
        <v>0</v>
      </c>
    </row>
    <row r="56" spans="1:4">
      <c r="A56" s="1">
        <v>37864</v>
      </c>
      <c r="B56" s="3">
        <f>(Data!E57)/(Data!E56)-1</f>
        <v>0</v>
      </c>
      <c r="C56">
        <f>OR(B56&lt;'Descriptive Stats'!$B$17, B56&gt;'Descriptive Stats'!$B$18)</f>
        <v>0</v>
      </c>
      <c r="D56">
        <f>IF(C56, ROW(), "")</f>
        <v>0</v>
      </c>
    </row>
    <row r="57" spans="1:4">
      <c r="A57" s="1">
        <v>37894</v>
      </c>
      <c r="B57" s="3">
        <f>(Data!E58)/(Data!E57)-1</f>
        <v>0</v>
      </c>
      <c r="C57">
        <f>OR(B57&lt;'Descriptive Stats'!$B$17, B57&gt;'Descriptive Stats'!$B$18)</f>
        <v>0</v>
      </c>
      <c r="D57">
        <f>IF(C57, ROW(), "")</f>
        <v>0</v>
      </c>
    </row>
    <row r="58" spans="1:4">
      <c r="A58" s="1">
        <v>37925</v>
      </c>
      <c r="B58" s="3">
        <f>(Data!E59)/(Data!E58)-1</f>
        <v>0</v>
      </c>
      <c r="C58">
        <f>OR(B58&lt;'Descriptive Stats'!$B$17, B58&gt;'Descriptive Stats'!$B$18)</f>
        <v>0</v>
      </c>
      <c r="D58">
        <f>IF(C58, ROW(), "")</f>
        <v>0</v>
      </c>
    </row>
    <row r="59" spans="1:4">
      <c r="A59" s="1">
        <v>37955</v>
      </c>
      <c r="B59" s="3">
        <f>(Data!E60)/(Data!E59)-1</f>
        <v>0</v>
      </c>
      <c r="C59">
        <f>OR(B59&lt;'Descriptive Stats'!$B$17, B59&gt;'Descriptive Stats'!$B$18)</f>
        <v>0</v>
      </c>
      <c r="D59">
        <f>IF(C59, ROW(), "")</f>
        <v>0</v>
      </c>
    </row>
    <row r="60" spans="1:4">
      <c r="A60" s="1">
        <v>37986</v>
      </c>
      <c r="B60" s="3">
        <f>(Data!E61)/(Data!E60)-1</f>
        <v>0</v>
      </c>
      <c r="C60">
        <f>OR(B60&lt;'Descriptive Stats'!$B$17, B60&gt;'Descriptive Stats'!$B$18)</f>
        <v>0</v>
      </c>
      <c r="D60">
        <f>IF(C60, ROW(), "")</f>
        <v>0</v>
      </c>
    </row>
    <row r="61" spans="1:4">
      <c r="A61" s="1">
        <v>38017</v>
      </c>
      <c r="B61" s="3">
        <f>(Data!E62)/(Data!E61)-1</f>
        <v>0</v>
      </c>
      <c r="C61">
        <f>OR(B61&lt;'Descriptive Stats'!$B$17, B61&gt;'Descriptive Stats'!$B$18)</f>
        <v>0</v>
      </c>
      <c r="D61">
        <f>IF(C61, ROW(), "")</f>
        <v>0</v>
      </c>
    </row>
    <row r="62" spans="1:4">
      <c r="A62" s="1">
        <v>38046</v>
      </c>
      <c r="B62" s="3">
        <f>(Data!E63)/(Data!E62)-1</f>
        <v>0</v>
      </c>
      <c r="C62">
        <f>OR(B62&lt;'Descriptive Stats'!$B$17, B62&gt;'Descriptive Stats'!$B$18)</f>
        <v>0</v>
      </c>
      <c r="D62">
        <f>IF(C62, ROW(), "")</f>
        <v>0</v>
      </c>
    </row>
    <row r="63" spans="1:4">
      <c r="A63" s="1">
        <v>38077</v>
      </c>
      <c r="B63" s="3">
        <f>(Data!E64)/(Data!E63)-1</f>
        <v>0</v>
      </c>
      <c r="C63">
        <f>OR(B63&lt;'Descriptive Stats'!$B$17, B63&gt;'Descriptive Stats'!$B$18)</f>
        <v>0</v>
      </c>
      <c r="D63">
        <f>IF(C63, ROW(), "")</f>
        <v>0</v>
      </c>
    </row>
    <row r="64" spans="1:4">
      <c r="A64" s="1">
        <v>38107</v>
      </c>
      <c r="B64" s="3">
        <f>(Data!E65)/(Data!E64)-1</f>
        <v>0</v>
      </c>
      <c r="C64">
        <f>OR(B64&lt;'Descriptive Stats'!$B$17, B64&gt;'Descriptive Stats'!$B$18)</f>
        <v>0</v>
      </c>
      <c r="D64">
        <f>IF(C64, ROW(), "")</f>
        <v>0</v>
      </c>
    </row>
    <row r="65" spans="1:4">
      <c r="A65" s="1">
        <v>38138</v>
      </c>
      <c r="B65" s="3">
        <f>(Data!E66)/(Data!E65)-1</f>
        <v>0</v>
      </c>
      <c r="C65">
        <f>OR(B65&lt;'Descriptive Stats'!$B$17, B65&gt;'Descriptive Stats'!$B$18)</f>
        <v>0</v>
      </c>
      <c r="D65">
        <f>IF(C65, ROW(), "")</f>
        <v>0</v>
      </c>
    </row>
    <row r="66" spans="1:4">
      <c r="A66" s="1">
        <v>38168</v>
      </c>
      <c r="B66" s="3">
        <f>(Data!E67)/(Data!E66)-1</f>
        <v>0</v>
      </c>
      <c r="C66">
        <f>OR(B66&lt;'Descriptive Stats'!$B$17, B66&gt;'Descriptive Stats'!$B$18)</f>
        <v>0</v>
      </c>
      <c r="D66">
        <f>IF(C66, ROW(), "")</f>
        <v>0</v>
      </c>
    </row>
    <row r="67" spans="1:4">
      <c r="A67" s="1">
        <v>38199</v>
      </c>
      <c r="B67" s="3">
        <f>(Data!E68)/(Data!E67)-1</f>
        <v>0</v>
      </c>
      <c r="C67">
        <f>OR(B67&lt;'Descriptive Stats'!$B$17, B67&gt;'Descriptive Stats'!$B$18)</f>
        <v>0</v>
      </c>
      <c r="D67">
        <f>IF(C67, ROW(), "")</f>
        <v>0</v>
      </c>
    </row>
    <row r="68" spans="1:4">
      <c r="A68" s="1">
        <v>38230</v>
      </c>
      <c r="B68" s="3">
        <f>(Data!E69)/(Data!E68)-1</f>
        <v>0</v>
      </c>
      <c r="C68">
        <f>OR(B68&lt;'Descriptive Stats'!$B$17, B68&gt;'Descriptive Stats'!$B$18)</f>
        <v>0</v>
      </c>
      <c r="D68">
        <f>IF(C68, ROW(), "")</f>
        <v>0</v>
      </c>
    </row>
    <row r="69" spans="1:4">
      <c r="A69" s="1">
        <v>38260</v>
      </c>
      <c r="B69" s="3">
        <f>(Data!E70)/(Data!E69)-1</f>
        <v>0</v>
      </c>
      <c r="C69">
        <f>OR(B69&lt;'Descriptive Stats'!$B$17, B69&gt;'Descriptive Stats'!$B$18)</f>
        <v>0</v>
      </c>
      <c r="D69">
        <f>IF(C69, ROW(), "")</f>
        <v>0</v>
      </c>
    </row>
    <row r="70" spans="1:4">
      <c r="A70" s="1">
        <v>38291</v>
      </c>
      <c r="B70" s="3">
        <f>(Data!E71)/(Data!E70)-1</f>
        <v>0</v>
      </c>
      <c r="C70">
        <f>OR(B70&lt;'Descriptive Stats'!$B$17, B70&gt;'Descriptive Stats'!$B$18)</f>
        <v>0</v>
      </c>
      <c r="D70">
        <f>IF(C70, ROW(), "")</f>
        <v>0</v>
      </c>
    </row>
    <row r="71" spans="1:4">
      <c r="A71" s="1">
        <v>38321</v>
      </c>
      <c r="B71" s="3">
        <f>(Data!E72)/(Data!E71)-1</f>
        <v>0</v>
      </c>
      <c r="C71">
        <f>OR(B71&lt;'Descriptive Stats'!$B$17, B71&gt;'Descriptive Stats'!$B$18)</f>
        <v>0</v>
      </c>
      <c r="D71">
        <f>IF(C71, ROW(), "")</f>
        <v>0</v>
      </c>
    </row>
    <row r="72" spans="1:4">
      <c r="A72" s="1">
        <v>38352</v>
      </c>
      <c r="B72" s="3">
        <f>(Data!E73)/(Data!E72)-1</f>
        <v>0</v>
      </c>
      <c r="C72">
        <f>OR(B72&lt;'Descriptive Stats'!$B$17, B72&gt;'Descriptive Stats'!$B$18)</f>
        <v>0</v>
      </c>
      <c r="D72">
        <f>IF(C72, ROW(), "")</f>
        <v>0</v>
      </c>
    </row>
    <row r="73" spans="1:4">
      <c r="A73" s="1">
        <v>38383</v>
      </c>
      <c r="B73" s="3">
        <f>(Data!E74)/(Data!E73)-1</f>
        <v>0</v>
      </c>
      <c r="C73">
        <f>OR(B73&lt;'Descriptive Stats'!$B$17, B73&gt;'Descriptive Stats'!$B$18)</f>
        <v>0</v>
      </c>
      <c r="D73">
        <f>IF(C73, ROW(), "")</f>
        <v>0</v>
      </c>
    </row>
    <row r="74" spans="1:4">
      <c r="A74" s="1">
        <v>38411</v>
      </c>
      <c r="B74" s="3">
        <f>(Data!E75)/(Data!E74)-1</f>
        <v>0</v>
      </c>
      <c r="C74">
        <f>OR(B74&lt;'Descriptive Stats'!$B$17, B74&gt;'Descriptive Stats'!$B$18)</f>
        <v>0</v>
      </c>
      <c r="D74">
        <f>IF(C74, ROW(), "")</f>
        <v>0</v>
      </c>
    </row>
    <row r="75" spans="1:4">
      <c r="A75" s="1">
        <v>38442</v>
      </c>
      <c r="B75" s="3">
        <f>(Data!E76)/(Data!E75)-1</f>
        <v>0</v>
      </c>
      <c r="C75">
        <f>OR(B75&lt;'Descriptive Stats'!$B$17, B75&gt;'Descriptive Stats'!$B$18)</f>
        <v>0</v>
      </c>
      <c r="D75">
        <f>IF(C75, ROW(), "")</f>
        <v>0</v>
      </c>
    </row>
    <row r="76" spans="1:4">
      <c r="A76" s="1">
        <v>38472</v>
      </c>
      <c r="B76" s="3">
        <f>(Data!E77)/(Data!E76)-1</f>
        <v>0</v>
      </c>
      <c r="C76">
        <f>OR(B76&lt;'Descriptive Stats'!$B$17, B76&gt;'Descriptive Stats'!$B$18)</f>
        <v>0</v>
      </c>
      <c r="D76">
        <f>IF(C76, ROW(), "")</f>
        <v>0</v>
      </c>
    </row>
    <row r="77" spans="1:4">
      <c r="A77" s="1">
        <v>38503</v>
      </c>
      <c r="B77" s="3">
        <f>(Data!E78)/(Data!E77)-1</f>
        <v>0</v>
      </c>
      <c r="C77">
        <f>OR(B77&lt;'Descriptive Stats'!$B$17, B77&gt;'Descriptive Stats'!$B$18)</f>
        <v>0</v>
      </c>
      <c r="D77">
        <f>IF(C77, ROW(), "")</f>
        <v>0</v>
      </c>
    </row>
    <row r="78" spans="1:4">
      <c r="A78" s="1">
        <v>38533</v>
      </c>
      <c r="B78" s="3">
        <f>(Data!E79)/(Data!E78)-1</f>
        <v>0</v>
      </c>
      <c r="C78">
        <f>OR(B78&lt;'Descriptive Stats'!$B$17, B78&gt;'Descriptive Stats'!$B$18)</f>
        <v>0</v>
      </c>
      <c r="D78">
        <f>IF(C78, ROW(), "")</f>
        <v>0</v>
      </c>
    </row>
    <row r="79" spans="1:4">
      <c r="A79" s="1">
        <v>38564</v>
      </c>
      <c r="B79" s="3">
        <f>(Data!E80)/(Data!E79)-1</f>
        <v>0</v>
      </c>
      <c r="C79">
        <f>OR(B79&lt;'Descriptive Stats'!$B$17, B79&gt;'Descriptive Stats'!$B$18)</f>
        <v>0</v>
      </c>
      <c r="D79">
        <f>IF(C79, ROW(), "")</f>
        <v>0</v>
      </c>
    </row>
    <row r="80" spans="1:4">
      <c r="A80" s="1">
        <v>38595</v>
      </c>
      <c r="B80" s="3">
        <f>(Data!E81)/(Data!E80)-1</f>
        <v>0</v>
      </c>
      <c r="C80">
        <f>OR(B80&lt;'Descriptive Stats'!$B$17, B80&gt;'Descriptive Stats'!$B$18)</f>
        <v>0</v>
      </c>
      <c r="D80">
        <f>IF(C80, ROW(), "")</f>
        <v>0</v>
      </c>
    </row>
    <row r="81" spans="1:4">
      <c r="A81" s="1">
        <v>38625</v>
      </c>
      <c r="B81" s="3">
        <f>(Data!E82)/(Data!E81)-1</f>
        <v>0</v>
      </c>
      <c r="C81">
        <f>OR(B81&lt;'Descriptive Stats'!$B$17, B81&gt;'Descriptive Stats'!$B$18)</f>
        <v>0</v>
      </c>
      <c r="D81">
        <f>IF(C81, ROW(), "")</f>
        <v>0</v>
      </c>
    </row>
    <row r="82" spans="1:4">
      <c r="A82" s="1">
        <v>38656</v>
      </c>
      <c r="B82" s="3">
        <f>(Data!E83)/(Data!E82)-1</f>
        <v>0</v>
      </c>
      <c r="C82">
        <f>OR(B82&lt;'Descriptive Stats'!$B$17, B82&gt;'Descriptive Stats'!$B$18)</f>
        <v>0</v>
      </c>
      <c r="D82">
        <f>IF(C82, ROW(), "")</f>
        <v>0</v>
      </c>
    </row>
    <row r="83" spans="1:4">
      <c r="A83" s="1">
        <v>38686</v>
      </c>
      <c r="B83" s="3">
        <f>(Data!E84)/(Data!E83)-1</f>
        <v>0</v>
      </c>
      <c r="C83">
        <f>OR(B83&lt;'Descriptive Stats'!$B$17, B83&gt;'Descriptive Stats'!$B$18)</f>
        <v>0</v>
      </c>
      <c r="D83">
        <f>IF(C83, ROW(), "")</f>
        <v>0</v>
      </c>
    </row>
    <row r="84" spans="1:4">
      <c r="A84" s="1">
        <v>38717</v>
      </c>
      <c r="B84" s="3">
        <f>(Data!E85)/(Data!E84)-1</f>
        <v>0</v>
      </c>
      <c r="C84">
        <f>OR(B84&lt;'Descriptive Stats'!$B$17, B84&gt;'Descriptive Stats'!$B$18)</f>
        <v>0</v>
      </c>
      <c r="D84">
        <f>IF(C84, ROW(), "")</f>
        <v>0</v>
      </c>
    </row>
    <row r="85" spans="1:4">
      <c r="A85" s="1">
        <v>38748</v>
      </c>
      <c r="B85" s="3">
        <f>(Data!E86)/(Data!E85)-1</f>
        <v>0</v>
      </c>
      <c r="C85">
        <f>OR(B85&lt;'Descriptive Stats'!$B$17, B85&gt;'Descriptive Stats'!$B$18)</f>
        <v>0</v>
      </c>
      <c r="D85">
        <f>IF(C85, ROW(), "")</f>
        <v>0</v>
      </c>
    </row>
    <row r="86" spans="1:4">
      <c r="A86" s="1">
        <v>38776</v>
      </c>
      <c r="B86" s="3">
        <f>(Data!E87)/(Data!E86)-1</f>
        <v>0</v>
      </c>
      <c r="C86">
        <f>OR(B86&lt;'Descriptive Stats'!$B$17, B86&gt;'Descriptive Stats'!$B$18)</f>
        <v>0</v>
      </c>
      <c r="D86">
        <f>IF(C86, ROW(), "")</f>
        <v>0</v>
      </c>
    </row>
    <row r="87" spans="1:4">
      <c r="A87" s="1">
        <v>38807</v>
      </c>
      <c r="B87" s="3">
        <f>(Data!E88)/(Data!E87)-1</f>
        <v>0</v>
      </c>
      <c r="C87">
        <f>OR(B87&lt;'Descriptive Stats'!$B$17, B87&gt;'Descriptive Stats'!$B$18)</f>
        <v>0</v>
      </c>
      <c r="D87">
        <f>IF(C87, ROW(), "")</f>
        <v>0</v>
      </c>
    </row>
    <row r="88" spans="1:4">
      <c r="A88" s="1">
        <v>38837</v>
      </c>
      <c r="B88" s="3">
        <f>(Data!E89)/(Data!E88)-1</f>
        <v>0</v>
      </c>
      <c r="C88">
        <f>OR(B88&lt;'Descriptive Stats'!$B$17, B88&gt;'Descriptive Stats'!$B$18)</f>
        <v>0</v>
      </c>
      <c r="D88">
        <f>IF(C88, ROW(), "")</f>
        <v>0</v>
      </c>
    </row>
    <row r="89" spans="1:4">
      <c r="A89" s="1">
        <v>38868</v>
      </c>
      <c r="B89" s="3">
        <f>(Data!E90)/(Data!E89)-1</f>
        <v>0</v>
      </c>
      <c r="C89">
        <f>OR(B89&lt;'Descriptive Stats'!$B$17, B89&gt;'Descriptive Stats'!$B$18)</f>
        <v>0</v>
      </c>
      <c r="D89">
        <f>IF(C89, ROW(), "")</f>
        <v>0</v>
      </c>
    </row>
    <row r="90" spans="1:4">
      <c r="A90" s="1">
        <v>38898</v>
      </c>
      <c r="B90" s="3">
        <f>(Data!E91)/(Data!E90)-1</f>
        <v>0</v>
      </c>
      <c r="C90">
        <f>OR(B90&lt;'Descriptive Stats'!$B$17, B90&gt;'Descriptive Stats'!$B$18)</f>
        <v>0</v>
      </c>
      <c r="D90">
        <f>IF(C90, ROW(), "")</f>
        <v>0</v>
      </c>
    </row>
    <row r="91" spans="1:4">
      <c r="A91" s="1">
        <v>38929</v>
      </c>
      <c r="B91" s="3">
        <f>(Data!E92)/(Data!E91)-1</f>
        <v>0</v>
      </c>
      <c r="C91">
        <f>OR(B91&lt;'Descriptive Stats'!$B$17, B91&gt;'Descriptive Stats'!$B$18)</f>
        <v>0</v>
      </c>
      <c r="D91">
        <f>IF(C91, ROW(), "")</f>
        <v>0</v>
      </c>
    </row>
    <row r="92" spans="1:4">
      <c r="A92" s="1">
        <v>38960</v>
      </c>
      <c r="B92" s="3">
        <f>(Data!E93)/(Data!E92)-1</f>
        <v>0</v>
      </c>
      <c r="C92">
        <f>OR(B92&lt;'Descriptive Stats'!$B$17, B92&gt;'Descriptive Stats'!$B$18)</f>
        <v>0</v>
      </c>
      <c r="D92">
        <f>IF(C92, ROW(), "")</f>
        <v>0</v>
      </c>
    </row>
    <row r="93" spans="1:4">
      <c r="A93" s="1">
        <v>38990</v>
      </c>
      <c r="B93" s="3">
        <f>(Data!E94)/(Data!E93)-1</f>
        <v>0</v>
      </c>
      <c r="C93">
        <f>OR(B93&lt;'Descriptive Stats'!$B$17, B93&gt;'Descriptive Stats'!$B$18)</f>
        <v>0</v>
      </c>
      <c r="D93">
        <f>IF(C93, ROW(), "")</f>
        <v>0</v>
      </c>
    </row>
    <row r="94" spans="1:4">
      <c r="A94" s="1">
        <v>39021</v>
      </c>
      <c r="B94" s="3">
        <f>(Data!E95)/(Data!E94)-1</f>
        <v>0</v>
      </c>
      <c r="C94">
        <f>OR(B94&lt;'Descriptive Stats'!$B$17, B94&gt;'Descriptive Stats'!$B$18)</f>
        <v>0</v>
      </c>
      <c r="D94">
        <f>IF(C94, ROW(), "")</f>
        <v>0</v>
      </c>
    </row>
    <row r="95" spans="1:4">
      <c r="A95" s="1">
        <v>39051</v>
      </c>
      <c r="B95" s="3">
        <f>(Data!E96)/(Data!E95)-1</f>
        <v>0</v>
      </c>
      <c r="C95">
        <f>OR(B95&lt;'Descriptive Stats'!$B$17, B95&gt;'Descriptive Stats'!$B$18)</f>
        <v>0</v>
      </c>
      <c r="D95">
        <f>IF(C95, ROW(), "")</f>
        <v>0</v>
      </c>
    </row>
    <row r="96" spans="1:4">
      <c r="A96" s="1">
        <v>39082</v>
      </c>
      <c r="B96" s="3">
        <f>(Data!E97)/(Data!E96)-1</f>
        <v>0</v>
      </c>
      <c r="C96">
        <f>OR(B96&lt;'Descriptive Stats'!$B$17, B96&gt;'Descriptive Stats'!$B$18)</f>
        <v>0</v>
      </c>
      <c r="D96">
        <f>IF(C96, ROW(), "")</f>
        <v>0</v>
      </c>
    </row>
    <row r="97" spans="1:4">
      <c r="A97" s="1">
        <v>39113</v>
      </c>
      <c r="B97" s="3">
        <f>(Data!E98)/(Data!E97)-1</f>
        <v>0</v>
      </c>
      <c r="C97">
        <f>OR(B97&lt;'Descriptive Stats'!$B$17, B97&gt;'Descriptive Stats'!$B$18)</f>
        <v>0</v>
      </c>
      <c r="D97">
        <f>IF(C97, ROW(), "")</f>
        <v>0</v>
      </c>
    </row>
    <row r="98" spans="1:4">
      <c r="A98" s="1">
        <v>39141</v>
      </c>
      <c r="B98" s="3">
        <f>(Data!E99)/(Data!E98)-1</f>
        <v>0</v>
      </c>
      <c r="C98">
        <f>OR(B98&lt;'Descriptive Stats'!$B$17, B98&gt;'Descriptive Stats'!$B$18)</f>
        <v>0</v>
      </c>
      <c r="D98">
        <f>IF(C98, ROW(), "")</f>
        <v>0</v>
      </c>
    </row>
    <row r="99" spans="1:4">
      <c r="A99" s="1">
        <v>39172</v>
      </c>
      <c r="B99" s="3">
        <f>(Data!E100)/(Data!E99)-1</f>
        <v>0</v>
      </c>
      <c r="C99">
        <f>OR(B99&lt;'Descriptive Stats'!$B$17, B99&gt;'Descriptive Stats'!$B$18)</f>
        <v>0</v>
      </c>
      <c r="D99">
        <f>IF(C99, ROW(), "")</f>
        <v>0</v>
      </c>
    </row>
    <row r="100" spans="1:4">
      <c r="A100" s="1">
        <v>39202</v>
      </c>
      <c r="B100" s="3">
        <f>(Data!E101)/(Data!E100)-1</f>
        <v>0</v>
      </c>
      <c r="C100">
        <f>OR(B100&lt;'Descriptive Stats'!$B$17, B100&gt;'Descriptive Stats'!$B$18)</f>
        <v>0</v>
      </c>
      <c r="D100">
        <f>IF(C100, ROW(), "")</f>
        <v>0</v>
      </c>
    </row>
    <row r="101" spans="1:4">
      <c r="A101" s="1">
        <v>39233</v>
      </c>
      <c r="B101" s="3">
        <f>(Data!E102)/(Data!E101)-1</f>
        <v>0</v>
      </c>
      <c r="C101">
        <f>OR(B101&lt;'Descriptive Stats'!$B$17, B101&gt;'Descriptive Stats'!$B$18)</f>
        <v>0</v>
      </c>
      <c r="D101">
        <f>IF(C101, ROW(), "")</f>
        <v>0</v>
      </c>
    </row>
    <row r="102" spans="1:4">
      <c r="A102" s="1">
        <v>39263</v>
      </c>
      <c r="B102" s="3">
        <f>(Data!E103)/(Data!E102)-1</f>
        <v>0</v>
      </c>
      <c r="C102">
        <f>OR(B102&lt;'Descriptive Stats'!$B$17, B102&gt;'Descriptive Stats'!$B$18)</f>
        <v>0</v>
      </c>
      <c r="D102">
        <f>IF(C102, ROW(), "")</f>
        <v>0</v>
      </c>
    </row>
    <row r="103" spans="1:4">
      <c r="A103" s="1">
        <v>39294</v>
      </c>
      <c r="B103" s="3">
        <f>(Data!E104)/(Data!E103)-1</f>
        <v>0</v>
      </c>
      <c r="C103">
        <f>OR(B103&lt;'Descriptive Stats'!$B$17, B103&gt;'Descriptive Stats'!$B$18)</f>
        <v>0</v>
      </c>
      <c r="D103">
        <f>IF(C103, ROW(), "")</f>
        <v>0</v>
      </c>
    </row>
    <row r="104" spans="1:4">
      <c r="A104" s="1">
        <v>39325</v>
      </c>
      <c r="B104" s="3">
        <f>(Data!E105)/(Data!E104)-1</f>
        <v>0</v>
      </c>
      <c r="C104">
        <f>OR(B104&lt;'Descriptive Stats'!$B$17, B104&gt;'Descriptive Stats'!$B$18)</f>
        <v>0</v>
      </c>
      <c r="D104">
        <f>IF(C104, ROW(), "")</f>
        <v>0</v>
      </c>
    </row>
    <row r="105" spans="1:4">
      <c r="A105" s="1">
        <v>39355</v>
      </c>
      <c r="B105" s="3">
        <f>(Data!E106)/(Data!E105)-1</f>
        <v>0</v>
      </c>
      <c r="C105">
        <f>OR(B105&lt;'Descriptive Stats'!$B$17, B105&gt;'Descriptive Stats'!$B$18)</f>
        <v>0</v>
      </c>
      <c r="D105">
        <f>IF(C105, ROW(), "")</f>
        <v>0</v>
      </c>
    </row>
    <row r="106" spans="1:4">
      <c r="A106" s="1">
        <v>39386</v>
      </c>
      <c r="B106" s="3">
        <f>(Data!E107)/(Data!E106)-1</f>
        <v>0</v>
      </c>
      <c r="C106">
        <f>OR(B106&lt;'Descriptive Stats'!$B$17, B106&gt;'Descriptive Stats'!$B$18)</f>
        <v>0</v>
      </c>
      <c r="D106">
        <f>IF(C106, ROW(), "")</f>
        <v>0</v>
      </c>
    </row>
    <row r="107" spans="1:4">
      <c r="A107" s="1">
        <v>39416</v>
      </c>
      <c r="B107" s="3">
        <f>(Data!E108)/(Data!E107)-1</f>
        <v>0</v>
      </c>
      <c r="C107">
        <f>OR(B107&lt;'Descriptive Stats'!$B$17, B107&gt;'Descriptive Stats'!$B$18)</f>
        <v>0</v>
      </c>
      <c r="D107">
        <f>IF(C107, ROW(), "")</f>
        <v>0</v>
      </c>
    </row>
    <row r="108" spans="1:4">
      <c r="A108" s="1">
        <v>39447</v>
      </c>
      <c r="B108" s="3">
        <f>(Data!E109)/(Data!E108)-1</f>
        <v>0</v>
      </c>
      <c r="C108">
        <f>OR(B108&lt;'Descriptive Stats'!$B$17, B108&gt;'Descriptive Stats'!$B$18)</f>
        <v>0</v>
      </c>
      <c r="D108">
        <f>IF(C108, ROW(), "")</f>
        <v>0</v>
      </c>
    </row>
    <row r="109" spans="1:4">
      <c r="A109" s="1">
        <v>39478</v>
      </c>
      <c r="B109" s="3">
        <f>(Data!E110)/(Data!E109)-1</f>
        <v>0</v>
      </c>
      <c r="C109">
        <f>OR(B109&lt;'Descriptive Stats'!$B$17, B109&gt;'Descriptive Stats'!$B$18)</f>
        <v>0</v>
      </c>
      <c r="D109">
        <f>IF(C109, ROW(), "")</f>
        <v>0</v>
      </c>
    </row>
    <row r="110" spans="1:4">
      <c r="A110" s="1">
        <v>39507</v>
      </c>
      <c r="B110" s="3">
        <f>(Data!E111)/(Data!E110)-1</f>
        <v>0</v>
      </c>
      <c r="C110">
        <f>OR(B110&lt;'Descriptive Stats'!$B$17, B110&gt;'Descriptive Stats'!$B$18)</f>
        <v>0</v>
      </c>
      <c r="D110">
        <f>IF(C110, ROW(), "")</f>
        <v>0</v>
      </c>
    </row>
    <row r="111" spans="1:4">
      <c r="A111" s="1">
        <v>39538</v>
      </c>
      <c r="B111" s="3">
        <f>(Data!E112)/(Data!E111)-1</f>
        <v>0</v>
      </c>
      <c r="C111">
        <f>OR(B111&lt;'Descriptive Stats'!$B$17, B111&gt;'Descriptive Stats'!$B$18)</f>
        <v>0</v>
      </c>
      <c r="D111">
        <f>IF(C111, ROW(), "")</f>
        <v>0</v>
      </c>
    </row>
    <row r="112" spans="1:4">
      <c r="A112" s="1">
        <v>39568</v>
      </c>
      <c r="B112" s="3">
        <f>(Data!E113)/(Data!E112)-1</f>
        <v>0</v>
      </c>
      <c r="C112">
        <f>OR(B112&lt;'Descriptive Stats'!$B$17, B112&gt;'Descriptive Stats'!$B$18)</f>
        <v>0</v>
      </c>
      <c r="D112">
        <f>IF(C112, ROW(), "")</f>
        <v>0</v>
      </c>
    </row>
    <row r="113" spans="1:4">
      <c r="A113" s="1">
        <v>39599</v>
      </c>
      <c r="B113" s="3">
        <f>(Data!E114)/(Data!E113)-1</f>
        <v>0</v>
      </c>
      <c r="C113">
        <f>OR(B113&lt;'Descriptive Stats'!$B$17, B113&gt;'Descriptive Stats'!$B$18)</f>
        <v>0</v>
      </c>
      <c r="D113">
        <f>IF(C113, ROW(), "")</f>
        <v>0</v>
      </c>
    </row>
    <row r="114" spans="1:4">
      <c r="A114" s="1">
        <v>39629</v>
      </c>
      <c r="B114" s="3">
        <f>(Data!E115)/(Data!E114)-1</f>
        <v>0</v>
      </c>
      <c r="C114">
        <f>OR(B114&lt;'Descriptive Stats'!$B$17, B114&gt;'Descriptive Stats'!$B$18)</f>
        <v>0</v>
      </c>
      <c r="D114">
        <f>IF(C114, ROW(), "")</f>
        <v>0</v>
      </c>
    </row>
    <row r="115" spans="1:4">
      <c r="A115" s="1">
        <v>39660</v>
      </c>
      <c r="B115" s="3">
        <f>(Data!E116)/(Data!E115)-1</f>
        <v>0</v>
      </c>
      <c r="C115">
        <f>OR(B115&lt;'Descriptive Stats'!$B$17, B115&gt;'Descriptive Stats'!$B$18)</f>
        <v>0</v>
      </c>
      <c r="D115">
        <f>IF(C115, ROW(), "")</f>
        <v>0</v>
      </c>
    </row>
    <row r="116" spans="1:4">
      <c r="A116" s="1">
        <v>39691</v>
      </c>
      <c r="B116" s="3">
        <f>(Data!E117)/(Data!E116)-1</f>
        <v>0</v>
      </c>
      <c r="C116">
        <f>OR(B116&lt;'Descriptive Stats'!$B$17, B116&gt;'Descriptive Stats'!$B$18)</f>
        <v>0</v>
      </c>
      <c r="D116">
        <f>IF(C116, ROW(), "")</f>
        <v>0</v>
      </c>
    </row>
    <row r="117" spans="1:4">
      <c r="A117" s="1">
        <v>39721</v>
      </c>
      <c r="B117" s="3">
        <f>(Data!E118)/(Data!E117)-1</f>
        <v>0</v>
      </c>
      <c r="C117">
        <f>OR(B117&lt;'Descriptive Stats'!$B$17, B117&gt;'Descriptive Stats'!$B$18)</f>
        <v>0</v>
      </c>
      <c r="D117">
        <f>IF(C117, ROW(), "")</f>
        <v>0</v>
      </c>
    </row>
    <row r="118" spans="1:4">
      <c r="A118" s="1">
        <v>39752</v>
      </c>
      <c r="B118" s="3">
        <f>(Data!E119)/(Data!E118)-1</f>
        <v>0</v>
      </c>
      <c r="C118">
        <f>OR(B118&lt;'Descriptive Stats'!$B$17, B118&gt;'Descriptive Stats'!$B$18)</f>
        <v>0</v>
      </c>
      <c r="D118">
        <f>IF(C118, ROW(), "")</f>
        <v>0</v>
      </c>
    </row>
    <row r="119" spans="1:4">
      <c r="A119" s="1">
        <v>39782</v>
      </c>
      <c r="B119" s="3">
        <f>(Data!E120)/(Data!E119)-1</f>
        <v>0</v>
      </c>
      <c r="C119">
        <f>OR(B119&lt;'Descriptive Stats'!$B$17, B119&gt;'Descriptive Stats'!$B$18)</f>
        <v>0</v>
      </c>
      <c r="D119">
        <f>IF(C119, ROW(), "")</f>
        <v>0</v>
      </c>
    </row>
    <row r="120" spans="1:4">
      <c r="A120" s="1">
        <v>39813</v>
      </c>
      <c r="B120" s="3">
        <f>(Data!E121)/(Data!E120)-1</f>
        <v>0</v>
      </c>
      <c r="C120">
        <f>OR(B120&lt;'Descriptive Stats'!$B$17, B120&gt;'Descriptive Stats'!$B$18)</f>
        <v>0</v>
      </c>
      <c r="D120">
        <f>IF(C120, ROW(), "")</f>
        <v>0</v>
      </c>
    </row>
    <row r="121" spans="1:4">
      <c r="A121" s="1">
        <v>39844</v>
      </c>
      <c r="B121" s="3">
        <f>(Data!E122)/(Data!E121)-1</f>
        <v>0</v>
      </c>
      <c r="C121">
        <f>OR(B121&lt;'Descriptive Stats'!$B$17, B121&gt;'Descriptive Stats'!$B$18)</f>
        <v>0</v>
      </c>
      <c r="D121">
        <f>IF(C121, ROW(), "")</f>
        <v>0</v>
      </c>
    </row>
    <row r="122" spans="1:4">
      <c r="A122" s="1">
        <v>39872</v>
      </c>
      <c r="B122" s="3">
        <f>(Data!E123)/(Data!E122)-1</f>
        <v>0</v>
      </c>
      <c r="C122">
        <f>OR(B122&lt;'Descriptive Stats'!$B$17, B122&gt;'Descriptive Stats'!$B$18)</f>
        <v>0</v>
      </c>
      <c r="D122">
        <f>IF(C122, ROW(), "")</f>
        <v>0</v>
      </c>
    </row>
    <row r="123" spans="1:4">
      <c r="A123" s="1">
        <v>39903</v>
      </c>
      <c r="B123" s="3">
        <f>(Data!E124)/(Data!E123)-1</f>
        <v>0</v>
      </c>
      <c r="C123">
        <f>OR(B123&lt;'Descriptive Stats'!$B$17, B123&gt;'Descriptive Stats'!$B$18)</f>
        <v>0</v>
      </c>
      <c r="D123">
        <f>IF(C123, ROW(), "")</f>
        <v>0</v>
      </c>
    </row>
    <row r="124" spans="1:4">
      <c r="A124" s="1">
        <v>39933</v>
      </c>
      <c r="B124" s="3">
        <f>(Data!E125)/(Data!E124)-1</f>
        <v>0</v>
      </c>
      <c r="C124">
        <f>OR(B124&lt;'Descriptive Stats'!$B$17, B124&gt;'Descriptive Stats'!$B$18)</f>
        <v>0</v>
      </c>
      <c r="D124">
        <f>IF(C124, ROW(), "")</f>
        <v>0</v>
      </c>
    </row>
    <row r="125" spans="1:4">
      <c r="A125" s="1">
        <v>39964</v>
      </c>
      <c r="B125" s="3">
        <f>(Data!E126)/(Data!E125)-1</f>
        <v>0</v>
      </c>
      <c r="C125">
        <f>OR(B125&lt;'Descriptive Stats'!$B$17, B125&gt;'Descriptive Stats'!$B$18)</f>
        <v>0</v>
      </c>
      <c r="D125">
        <f>IF(C125, ROW(), "")</f>
        <v>0</v>
      </c>
    </row>
    <row r="126" spans="1:4">
      <c r="A126" s="1">
        <v>39994</v>
      </c>
      <c r="B126" s="3">
        <f>(Data!E127)/(Data!E126)-1</f>
        <v>0</v>
      </c>
      <c r="C126">
        <f>OR(B126&lt;'Descriptive Stats'!$B$17, B126&gt;'Descriptive Stats'!$B$18)</f>
        <v>0</v>
      </c>
      <c r="D126">
        <f>IF(C126, ROW(), "")</f>
        <v>0</v>
      </c>
    </row>
    <row r="127" spans="1:4">
      <c r="A127" s="1">
        <v>40025</v>
      </c>
      <c r="B127" s="3">
        <f>(Data!E128)/(Data!E127)-1</f>
        <v>0</v>
      </c>
      <c r="C127">
        <f>OR(B127&lt;'Descriptive Stats'!$B$17, B127&gt;'Descriptive Stats'!$B$18)</f>
        <v>0</v>
      </c>
      <c r="D127">
        <f>IF(C127, ROW(), "")</f>
        <v>0</v>
      </c>
    </row>
    <row r="128" spans="1:4">
      <c r="A128" s="1">
        <v>40056</v>
      </c>
      <c r="B128" s="3">
        <f>(Data!E129)/(Data!E128)-1</f>
        <v>0</v>
      </c>
      <c r="C128">
        <f>OR(B128&lt;'Descriptive Stats'!$B$17, B128&gt;'Descriptive Stats'!$B$18)</f>
        <v>0</v>
      </c>
      <c r="D128">
        <f>IF(C128, ROW(), "")</f>
        <v>0</v>
      </c>
    </row>
    <row r="129" spans="1:4">
      <c r="A129" s="1">
        <v>40086</v>
      </c>
      <c r="B129" s="3">
        <f>(Data!E130)/(Data!E129)-1</f>
        <v>0</v>
      </c>
      <c r="C129">
        <f>OR(B129&lt;'Descriptive Stats'!$B$17, B129&gt;'Descriptive Stats'!$B$18)</f>
        <v>0</v>
      </c>
      <c r="D129">
        <f>IF(C129, ROW(), "")</f>
        <v>0</v>
      </c>
    </row>
    <row r="130" spans="1:4">
      <c r="A130" s="1">
        <v>40117</v>
      </c>
      <c r="B130" s="3">
        <f>(Data!E131)/(Data!E130)-1</f>
        <v>0</v>
      </c>
      <c r="C130">
        <f>OR(B130&lt;'Descriptive Stats'!$B$17, B130&gt;'Descriptive Stats'!$B$18)</f>
        <v>0</v>
      </c>
      <c r="D130">
        <f>IF(C130, ROW(), "")</f>
        <v>0</v>
      </c>
    </row>
    <row r="131" spans="1:4">
      <c r="A131" s="1">
        <v>40147</v>
      </c>
      <c r="B131" s="3">
        <f>(Data!E132)/(Data!E131)-1</f>
        <v>0</v>
      </c>
      <c r="C131">
        <f>OR(B131&lt;'Descriptive Stats'!$B$17, B131&gt;'Descriptive Stats'!$B$18)</f>
        <v>0</v>
      </c>
      <c r="D131">
        <f>IF(C131, ROW(), "")</f>
        <v>0</v>
      </c>
    </row>
    <row r="132" spans="1:4">
      <c r="A132" s="1">
        <v>40178</v>
      </c>
      <c r="B132" s="3">
        <f>(Data!E133)/(Data!E132)-1</f>
        <v>0</v>
      </c>
      <c r="C132">
        <f>OR(B132&lt;'Descriptive Stats'!$B$17, B132&gt;'Descriptive Stats'!$B$18)</f>
        <v>0</v>
      </c>
      <c r="D132">
        <f>IF(C132, ROW(), "")</f>
        <v>0</v>
      </c>
    </row>
    <row r="133" spans="1:4">
      <c r="A133" s="1">
        <v>40209</v>
      </c>
      <c r="B133" s="3">
        <f>(Data!E134)/(Data!E133)-1</f>
        <v>0</v>
      </c>
      <c r="C133">
        <f>OR(B133&lt;'Descriptive Stats'!$B$17, B133&gt;'Descriptive Stats'!$B$18)</f>
        <v>0</v>
      </c>
      <c r="D133">
        <f>IF(C133, ROW(), "")</f>
        <v>0</v>
      </c>
    </row>
    <row r="134" spans="1:4">
      <c r="A134" s="1">
        <v>40237</v>
      </c>
      <c r="B134" s="3">
        <f>(Data!E135)/(Data!E134)-1</f>
        <v>0</v>
      </c>
      <c r="C134">
        <f>OR(B134&lt;'Descriptive Stats'!$B$17, B134&gt;'Descriptive Stats'!$B$18)</f>
        <v>0</v>
      </c>
      <c r="D134">
        <f>IF(C134, ROW(), "")</f>
        <v>0</v>
      </c>
    </row>
    <row r="135" spans="1:4">
      <c r="A135" s="1">
        <v>40268</v>
      </c>
      <c r="B135" s="3">
        <f>(Data!E136)/(Data!E135)-1</f>
        <v>0</v>
      </c>
      <c r="C135">
        <f>OR(B135&lt;'Descriptive Stats'!$B$17, B135&gt;'Descriptive Stats'!$B$18)</f>
        <v>0</v>
      </c>
      <c r="D135">
        <f>IF(C135, ROW(), "")</f>
        <v>0</v>
      </c>
    </row>
    <row r="136" spans="1:4">
      <c r="A136" s="1">
        <v>40298</v>
      </c>
      <c r="B136" s="3">
        <f>(Data!E137)/(Data!E136)-1</f>
        <v>0</v>
      </c>
      <c r="C136">
        <f>OR(B136&lt;'Descriptive Stats'!$B$17, B136&gt;'Descriptive Stats'!$B$18)</f>
        <v>0</v>
      </c>
      <c r="D136">
        <f>IF(C136, ROW(), "")</f>
        <v>0</v>
      </c>
    </row>
    <row r="137" spans="1:4">
      <c r="A137" s="1">
        <v>40329</v>
      </c>
      <c r="B137" s="3">
        <f>(Data!E138)/(Data!E137)-1</f>
        <v>0</v>
      </c>
      <c r="C137">
        <f>OR(B137&lt;'Descriptive Stats'!$B$17, B137&gt;'Descriptive Stats'!$B$18)</f>
        <v>0</v>
      </c>
      <c r="D137">
        <f>IF(C137, ROW(), "")</f>
        <v>0</v>
      </c>
    </row>
    <row r="138" spans="1:4">
      <c r="A138" s="1">
        <v>40359</v>
      </c>
      <c r="B138" s="3">
        <f>(Data!E139)/(Data!E138)-1</f>
        <v>0</v>
      </c>
      <c r="C138">
        <f>OR(B138&lt;'Descriptive Stats'!$B$17, B138&gt;'Descriptive Stats'!$B$18)</f>
        <v>0</v>
      </c>
      <c r="D138">
        <f>IF(C138, ROW(), "")</f>
        <v>0</v>
      </c>
    </row>
    <row r="139" spans="1:4">
      <c r="A139" s="1">
        <v>40390</v>
      </c>
      <c r="B139" s="3">
        <f>(Data!E140)/(Data!E139)-1</f>
        <v>0</v>
      </c>
      <c r="C139">
        <f>OR(B139&lt;'Descriptive Stats'!$B$17, B139&gt;'Descriptive Stats'!$B$18)</f>
        <v>0</v>
      </c>
      <c r="D139">
        <f>IF(C139, ROW(), "")</f>
        <v>0</v>
      </c>
    </row>
    <row r="140" spans="1:4">
      <c r="A140" s="1">
        <v>40421</v>
      </c>
      <c r="B140" s="3">
        <f>(Data!E141)/(Data!E140)-1</f>
        <v>0</v>
      </c>
      <c r="C140">
        <f>OR(B140&lt;'Descriptive Stats'!$B$17, B140&gt;'Descriptive Stats'!$B$18)</f>
        <v>0</v>
      </c>
      <c r="D140">
        <f>IF(C140, ROW(), "")</f>
        <v>0</v>
      </c>
    </row>
    <row r="141" spans="1:4">
      <c r="A141" s="1">
        <v>40451</v>
      </c>
      <c r="B141" s="3">
        <f>(Data!E142)/(Data!E141)-1</f>
        <v>0</v>
      </c>
      <c r="C141">
        <f>OR(B141&lt;'Descriptive Stats'!$B$17, B141&gt;'Descriptive Stats'!$B$18)</f>
        <v>0</v>
      </c>
      <c r="D141">
        <f>IF(C141, ROW(), "")</f>
        <v>0</v>
      </c>
    </row>
    <row r="142" spans="1:4">
      <c r="A142" s="1">
        <v>40482</v>
      </c>
      <c r="B142" s="3">
        <f>(Data!E143)/(Data!E142)-1</f>
        <v>0</v>
      </c>
      <c r="C142">
        <f>OR(B142&lt;'Descriptive Stats'!$B$17, B142&gt;'Descriptive Stats'!$B$18)</f>
        <v>0</v>
      </c>
      <c r="D142">
        <f>IF(C142, ROW(), "")</f>
        <v>0</v>
      </c>
    </row>
    <row r="143" spans="1:4">
      <c r="A143" s="1">
        <v>40512</v>
      </c>
      <c r="B143" s="3">
        <f>(Data!E144)/(Data!E143)-1</f>
        <v>0</v>
      </c>
      <c r="C143">
        <f>OR(B143&lt;'Descriptive Stats'!$B$17, B143&gt;'Descriptive Stats'!$B$18)</f>
        <v>0</v>
      </c>
      <c r="D143">
        <f>IF(C143, ROW(), "")</f>
        <v>0</v>
      </c>
    </row>
    <row r="144" spans="1:4">
      <c r="A144" s="1">
        <v>40543</v>
      </c>
      <c r="B144" s="3">
        <f>(Data!E145)/(Data!E144)-1</f>
        <v>0</v>
      </c>
      <c r="C144">
        <f>OR(B144&lt;'Descriptive Stats'!$B$17, B144&gt;'Descriptive Stats'!$B$18)</f>
        <v>0</v>
      </c>
      <c r="D144">
        <f>IF(C144, ROW(), "")</f>
        <v>0</v>
      </c>
    </row>
    <row r="145" spans="1:4">
      <c r="A145" s="1">
        <v>40574</v>
      </c>
      <c r="B145" s="3">
        <f>(Data!E146)/(Data!E145)-1</f>
        <v>0</v>
      </c>
      <c r="C145">
        <f>OR(B145&lt;'Descriptive Stats'!$B$17, B145&gt;'Descriptive Stats'!$B$18)</f>
        <v>0</v>
      </c>
      <c r="D145">
        <f>IF(C145, ROW(), "")</f>
        <v>0</v>
      </c>
    </row>
    <row r="146" spans="1:4">
      <c r="A146" s="1">
        <v>40602</v>
      </c>
      <c r="B146" s="3">
        <f>(Data!E147)/(Data!E146)-1</f>
        <v>0</v>
      </c>
      <c r="C146">
        <f>OR(B146&lt;'Descriptive Stats'!$B$17, B146&gt;'Descriptive Stats'!$B$18)</f>
        <v>0</v>
      </c>
      <c r="D146">
        <f>IF(C146, ROW(), "")</f>
        <v>0</v>
      </c>
    </row>
    <row r="147" spans="1:4">
      <c r="A147" s="1">
        <v>40633</v>
      </c>
      <c r="B147" s="3">
        <f>(Data!E148)/(Data!E147)-1</f>
        <v>0</v>
      </c>
      <c r="C147">
        <f>OR(B147&lt;'Descriptive Stats'!$B$17, B147&gt;'Descriptive Stats'!$B$18)</f>
        <v>0</v>
      </c>
      <c r="D147">
        <f>IF(C147, ROW(), "")</f>
        <v>0</v>
      </c>
    </row>
    <row r="148" spans="1:4">
      <c r="A148" s="1">
        <v>40663</v>
      </c>
      <c r="B148" s="3">
        <f>(Data!E149)/(Data!E148)-1</f>
        <v>0</v>
      </c>
      <c r="C148">
        <f>OR(B148&lt;'Descriptive Stats'!$B$17, B148&gt;'Descriptive Stats'!$B$18)</f>
        <v>0</v>
      </c>
      <c r="D148">
        <f>IF(C148, ROW(), "")</f>
        <v>0</v>
      </c>
    </row>
    <row r="149" spans="1:4">
      <c r="A149" s="1">
        <v>40694</v>
      </c>
      <c r="B149" s="3">
        <f>(Data!E150)/(Data!E149)-1</f>
        <v>0</v>
      </c>
      <c r="C149">
        <f>OR(B149&lt;'Descriptive Stats'!$B$17, B149&gt;'Descriptive Stats'!$B$18)</f>
        <v>0</v>
      </c>
      <c r="D149">
        <f>IF(C149, ROW(), "")</f>
        <v>0</v>
      </c>
    </row>
    <row r="150" spans="1:4">
      <c r="A150" s="1">
        <v>40724</v>
      </c>
      <c r="B150" s="3">
        <f>(Data!E151)/(Data!E150)-1</f>
        <v>0</v>
      </c>
      <c r="C150">
        <f>OR(B150&lt;'Descriptive Stats'!$B$17, B150&gt;'Descriptive Stats'!$B$18)</f>
        <v>0</v>
      </c>
      <c r="D150">
        <f>IF(C150, ROW(), "")</f>
        <v>0</v>
      </c>
    </row>
    <row r="151" spans="1:4">
      <c r="A151" s="1">
        <v>40755</v>
      </c>
      <c r="B151" s="3">
        <f>(Data!E152)/(Data!E151)-1</f>
        <v>0</v>
      </c>
      <c r="C151">
        <f>OR(B151&lt;'Descriptive Stats'!$B$17, B151&gt;'Descriptive Stats'!$B$18)</f>
        <v>0</v>
      </c>
      <c r="D151">
        <f>IF(C151, ROW(), "")</f>
        <v>0</v>
      </c>
    </row>
    <row r="152" spans="1:4">
      <c r="A152" s="1">
        <v>40786</v>
      </c>
      <c r="B152" s="3">
        <f>(Data!E153)/(Data!E152)-1</f>
        <v>0</v>
      </c>
      <c r="C152">
        <f>OR(B152&lt;'Descriptive Stats'!$B$17, B152&gt;'Descriptive Stats'!$B$18)</f>
        <v>0</v>
      </c>
      <c r="D152">
        <f>IF(C152, ROW(), "")</f>
        <v>0</v>
      </c>
    </row>
    <row r="153" spans="1:4">
      <c r="A153" s="1">
        <v>40816</v>
      </c>
      <c r="B153" s="3">
        <f>(Data!E154)/(Data!E153)-1</f>
        <v>0</v>
      </c>
      <c r="C153">
        <f>OR(B153&lt;'Descriptive Stats'!$B$17, B153&gt;'Descriptive Stats'!$B$18)</f>
        <v>0</v>
      </c>
      <c r="D153">
        <f>IF(C153, ROW(), "")</f>
        <v>0</v>
      </c>
    </row>
    <row r="154" spans="1:4">
      <c r="A154" s="1">
        <v>40847</v>
      </c>
      <c r="B154" s="3">
        <f>(Data!E155)/(Data!E154)-1</f>
        <v>0</v>
      </c>
      <c r="C154">
        <f>OR(B154&lt;'Descriptive Stats'!$B$17, B154&gt;'Descriptive Stats'!$B$18)</f>
        <v>0</v>
      </c>
      <c r="D154">
        <f>IF(C154, ROW(), "")</f>
        <v>0</v>
      </c>
    </row>
    <row r="155" spans="1:4">
      <c r="A155" s="1">
        <v>40877</v>
      </c>
      <c r="B155" s="3">
        <f>(Data!E156)/(Data!E155)-1</f>
        <v>0</v>
      </c>
      <c r="C155">
        <f>OR(B155&lt;'Descriptive Stats'!$B$17, B155&gt;'Descriptive Stats'!$B$18)</f>
        <v>0</v>
      </c>
      <c r="D155">
        <f>IF(C155, ROW(), "")</f>
        <v>0</v>
      </c>
    </row>
    <row r="156" spans="1:4">
      <c r="A156" s="1">
        <v>40908</v>
      </c>
      <c r="B156" s="3">
        <f>(Data!E157)/(Data!E156)-1</f>
        <v>0</v>
      </c>
      <c r="C156">
        <f>OR(B156&lt;'Descriptive Stats'!$B$17, B156&gt;'Descriptive Stats'!$B$18)</f>
        <v>0</v>
      </c>
      <c r="D156">
        <f>IF(C156, ROW(), "")</f>
        <v>0</v>
      </c>
    </row>
    <row r="157" spans="1:4">
      <c r="A157" s="1">
        <v>40939</v>
      </c>
      <c r="B157" s="3">
        <f>(Data!E158)/(Data!E157)-1</f>
        <v>0</v>
      </c>
      <c r="C157">
        <f>OR(B157&lt;'Descriptive Stats'!$B$17, B157&gt;'Descriptive Stats'!$B$18)</f>
        <v>0</v>
      </c>
      <c r="D157">
        <f>IF(C157, ROW(), "")</f>
        <v>0</v>
      </c>
    </row>
    <row r="158" spans="1:4">
      <c r="A158" s="1">
        <v>40968</v>
      </c>
      <c r="B158" s="3">
        <f>(Data!E159)/(Data!E158)-1</f>
        <v>0</v>
      </c>
      <c r="C158">
        <f>OR(B158&lt;'Descriptive Stats'!$B$17, B158&gt;'Descriptive Stats'!$B$18)</f>
        <v>0</v>
      </c>
      <c r="D158">
        <f>IF(C158, ROW(), "")</f>
        <v>0</v>
      </c>
    </row>
    <row r="159" spans="1:4">
      <c r="A159" s="1">
        <v>40999</v>
      </c>
      <c r="B159" s="3">
        <f>(Data!E160)/(Data!E159)-1</f>
        <v>0</v>
      </c>
      <c r="C159">
        <f>OR(B159&lt;'Descriptive Stats'!$B$17, B159&gt;'Descriptive Stats'!$B$18)</f>
        <v>0</v>
      </c>
      <c r="D159">
        <f>IF(C159, ROW(), "")</f>
        <v>0</v>
      </c>
    </row>
    <row r="160" spans="1:4">
      <c r="A160" s="1">
        <v>41029</v>
      </c>
      <c r="B160" s="3">
        <f>(Data!E161)/(Data!E160)-1</f>
        <v>0</v>
      </c>
      <c r="C160">
        <f>OR(B160&lt;'Descriptive Stats'!$B$17, B160&gt;'Descriptive Stats'!$B$18)</f>
        <v>0</v>
      </c>
      <c r="D160">
        <f>IF(C160, ROW(), "")</f>
        <v>0</v>
      </c>
    </row>
    <row r="161" spans="1:4">
      <c r="A161" s="1">
        <v>41060</v>
      </c>
      <c r="B161" s="3">
        <f>(Data!E162)/(Data!E161)-1</f>
        <v>0</v>
      </c>
      <c r="C161">
        <f>OR(B161&lt;'Descriptive Stats'!$B$17, B161&gt;'Descriptive Stats'!$B$18)</f>
        <v>0</v>
      </c>
      <c r="D161">
        <f>IF(C161, ROW(), "")</f>
        <v>0</v>
      </c>
    </row>
    <row r="162" spans="1:4">
      <c r="A162" s="1">
        <v>41090</v>
      </c>
      <c r="B162" s="3">
        <f>(Data!E163)/(Data!E162)-1</f>
        <v>0</v>
      </c>
      <c r="C162">
        <f>OR(B162&lt;'Descriptive Stats'!$B$17, B162&gt;'Descriptive Stats'!$B$18)</f>
        <v>0</v>
      </c>
      <c r="D162">
        <f>IF(C162, ROW(), "")</f>
        <v>0</v>
      </c>
    </row>
    <row r="163" spans="1:4">
      <c r="A163" s="1">
        <v>41121</v>
      </c>
      <c r="B163" s="3">
        <f>(Data!E164)/(Data!E163)-1</f>
        <v>0</v>
      </c>
      <c r="C163">
        <f>OR(B163&lt;'Descriptive Stats'!$B$17, B163&gt;'Descriptive Stats'!$B$18)</f>
        <v>0</v>
      </c>
      <c r="D163">
        <f>IF(C163, ROW(), "")</f>
        <v>0</v>
      </c>
    </row>
    <row r="164" spans="1:4">
      <c r="A164" s="1">
        <v>41152</v>
      </c>
      <c r="B164" s="3">
        <f>(Data!E165)/(Data!E164)-1</f>
        <v>0</v>
      </c>
      <c r="C164">
        <f>OR(B164&lt;'Descriptive Stats'!$B$17, B164&gt;'Descriptive Stats'!$B$18)</f>
        <v>0</v>
      </c>
      <c r="D164">
        <f>IF(C164, ROW(), "")</f>
        <v>0</v>
      </c>
    </row>
    <row r="165" spans="1:4">
      <c r="A165" s="1">
        <v>41182</v>
      </c>
      <c r="B165" s="3">
        <f>(Data!E166)/(Data!E165)-1</f>
        <v>0</v>
      </c>
      <c r="C165">
        <f>OR(B165&lt;'Descriptive Stats'!$B$17, B165&gt;'Descriptive Stats'!$B$18)</f>
        <v>0</v>
      </c>
      <c r="D165">
        <f>IF(C165, ROW(), "")</f>
        <v>0</v>
      </c>
    </row>
    <row r="166" spans="1:4">
      <c r="A166" s="1">
        <v>41213</v>
      </c>
      <c r="B166" s="3">
        <f>(Data!E167)/(Data!E166)-1</f>
        <v>0</v>
      </c>
      <c r="C166">
        <f>OR(B166&lt;'Descriptive Stats'!$B$17, B166&gt;'Descriptive Stats'!$B$18)</f>
        <v>0</v>
      </c>
      <c r="D166">
        <f>IF(C166, ROW(), "")</f>
        <v>0</v>
      </c>
    </row>
    <row r="167" spans="1:4">
      <c r="A167" s="1">
        <v>41243</v>
      </c>
      <c r="B167" s="3">
        <f>(Data!E168)/(Data!E167)-1</f>
        <v>0</v>
      </c>
      <c r="C167">
        <f>OR(B167&lt;'Descriptive Stats'!$B$17, B167&gt;'Descriptive Stats'!$B$18)</f>
        <v>0</v>
      </c>
      <c r="D167">
        <f>IF(C167, ROW(), "")</f>
        <v>0</v>
      </c>
    </row>
    <row r="168" spans="1:4">
      <c r="A168" s="1">
        <v>41274</v>
      </c>
      <c r="B168" s="3">
        <f>(Data!E169)/(Data!E168)-1</f>
        <v>0</v>
      </c>
      <c r="C168">
        <f>OR(B168&lt;'Descriptive Stats'!$B$17, B168&gt;'Descriptive Stats'!$B$18)</f>
        <v>0</v>
      </c>
      <c r="D168">
        <f>IF(C168, ROW(), "")</f>
        <v>0</v>
      </c>
    </row>
    <row r="169" spans="1:4">
      <c r="A169" s="1">
        <v>41305</v>
      </c>
      <c r="B169" s="3">
        <f>(Data!E170)/(Data!E169)-1</f>
        <v>0</v>
      </c>
      <c r="C169">
        <f>OR(B169&lt;'Descriptive Stats'!$B$17, B169&gt;'Descriptive Stats'!$B$18)</f>
        <v>0</v>
      </c>
      <c r="D169">
        <f>IF(C169, ROW(), "")</f>
        <v>0</v>
      </c>
    </row>
    <row r="170" spans="1:4">
      <c r="A170" s="1">
        <v>41333</v>
      </c>
      <c r="B170" s="3">
        <f>(Data!E171)/(Data!E170)-1</f>
        <v>0</v>
      </c>
      <c r="C170">
        <f>OR(B170&lt;'Descriptive Stats'!$B$17, B170&gt;'Descriptive Stats'!$B$18)</f>
        <v>0</v>
      </c>
      <c r="D170">
        <f>IF(C170, ROW(), "")</f>
        <v>0</v>
      </c>
    </row>
    <row r="171" spans="1:4">
      <c r="A171" s="1">
        <v>41364</v>
      </c>
      <c r="B171" s="3">
        <f>(Data!E172)/(Data!E171)-1</f>
        <v>0</v>
      </c>
      <c r="C171">
        <f>OR(B171&lt;'Descriptive Stats'!$B$17, B171&gt;'Descriptive Stats'!$B$18)</f>
        <v>0</v>
      </c>
      <c r="D171">
        <f>IF(C171, ROW(), "")</f>
        <v>0</v>
      </c>
    </row>
    <row r="172" spans="1:4">
      <c r="A172" s="1">
        <v>41394</v>
      </c>
      <c r="B172" s="3">
        <f>(Data!E173)/(Data!E172)-1</f>
        <v>0</v>
      </c>
      <c r="C172">
        <f>OR(B172&lt;'Descriptive Stats'!$B$17, B172&gt;'Descriptive Stats'!$B$18)</f>
        <v>0</v>
      </c>
      <c r="D172">
        <f>IF(C172, ROW(), "")</f>
        <v>0</v>
      </c>
    </row>
    <row r="173" spans="1:4">
      <c r="A173" s="1">
        <v>41425</v>
      </c>
      <c r="B173" s="3">
        <f>(Data!E174)/(Data!E173)-1</f>
        <v>0</v>
      </c>
      <c r="C173">
        <f>OR(B173&lt;'Descriptive Stats'!$B$17, B173&gt;'Descriptive Stats'!$B$18)</f>
        <v>0</v>
      </c>
      <c r="D173">
        <f>IF(C173, ROW(), "")</f>
        <v>0</v>
      </c>
    </row>
    <row r="174" spans="1:4">
      <c r="A174" s="1">
        <v>41455</v>
      </c>
      <c r="B174" s="3">
        <f>(Data!E175)/(Data!E174)-1</f>
        <v>0</v>
      </c>
      <c r="C174">
        <f>OR(B174&lt;'Descriptive Stats'!$B$17, B174&gt;'Descriptive Stats'!$B$18)</f>
        <v>0</v>
      </c>
      <c r="D174">
        <f>IF(C174, ROW(), "")</f>
        <v>0</v>
      </c>
    </row>
    <row r="175" spans="1:4">
      <c r="A175" s="1">
        <v>41486</v>
      </c>
      <c r="B175" s="3">
        <f>(Data!E176)/(Data!E175)-1</f>
        <v>0</v>
      </c>
      <c r="C175">
        <f>OR(B175&lt;'Descriptive Stats'!$B$17, B175&gt;'Descriptive Stats'!$B$18)</f>
        <v>0</v>
      </c>
      <c r="D175">
        <f>IF(C175, ROW(), "")</f>
        <v>0</v>
      </c>
    </row>
    <row r="176" spans="1:4">
      <c r="A176" s="1">
        <v>41517</v>
      </c>
      <c r="B176" s="3">
        <f>(Data!E177)/(Data!E176)-1</f>
        <v>0</v>
      </c>
      <c r="C176">
        <f>OR(B176&lt;'Descriptive Stats'!$B$17, B176&gt;'Descriptive Stats'!$B$18)</f>
        <v>0</v>
      </c>
      <c r="D176">
        <f>IF(C176, ROW(), "")</f>
        <v>0</v>
      </c>
    </row>
    <row r="177" spans="1:4">
      <c r="A177" s="1">
        <v>41547</v>
      </c>
      <c r="B177" s="3">
        <f>(Data!E178)/(Data!E177)-1</f>
        <v>0</v>
      </c>
      <c r="C177">
        <f>OR(B177&lt;'Descriptive Stats'!$B$17, B177&gt;'Descriptive Stats'!$B$18)</f>
        <v>0</v>
      </c>
      <c r="D177">
        <f>IF(C177, ROW(), "")</f>
        <v>0</v>
      </c>
    </row>
    <row r="178" spans="1:4">
      <c r="A178" s="1">
        <v>41578</v>
      </c>
      <c r="B178" s="3">
        <f>(Data!E179)/(Data!E178)-1</f>
        <v>0</v>
      </c>
      <c r="C178">
        <f>OR(B178&lt;'Descriptive Stats'!$B$17, B178&gt;'Descriptive Stats'!$B$18)</f>
        <v>0</v>
      </c>
      <c r="D178">
        <f>IF(C178, ROW(), "")</f>
        <v>0</v>
      </c>
    </row>
    <row r="179" spans="1:4">
      <c r="A179" s="1">
        <v>41608</v>
      </c>
      <c r="B179" s="3">
        <f>(Data!E180)/(Data!E179)-1</f>
        <v>0</v>
      </c>
      <c r="C179">
        <f>OR(B179&lt;'Descriptive Stats'!$B$17, B179&gt;'Descriptive Stats'!$B$18)</f>
        <v>0</v>
      </c>
      <c r="D179">
        <f>IF(C179, ROW(), "")</f>
        <v>0</v>
      </c>
    </row>
    <row r="180" spans="1:4">
      <c r="A180" s="1">
        <v>41639</v>
      </c>
      <c r="B180" s="3">
        <f>(Data!E181)/(Data!E180)-1</f>
        <v>0</v>
      </c>
      <c r="C180">
        <f>OR(B180&lt;'Descriptive Stats'!$B$17, B180&gt;'Descriptive Stats'!$B$18)</f>
        <v>0</v>
      </c>
      <c r="D180">
        <f>IF(C180, ROW(), "")</f>
        <v>0</v>
      </c>
    </row>
    <row r="181" spans="1:4">
      <c r="A181" s="1">
        <v>41670</v>
      </c>
      <c r="B181" s="3">
        <f>(Data!E182)/(Data!E181)-1</f>
        <v>0</v>
      </c>
      <c r="C181">
        <f>OR(B181&lt;'Descriptive Stats'!$B$17, B181&gt;'Descriptive Stats'!$B$18)</f>
        <v>0</v>
      </c>
      <c r="D181">
        <f>IF(C181, ROW(), "")</f>
        <v>0</v>
      </c>
    </row>
    <row r="182" spans="1:4">
      <c r="A182" s="1">
        <v>41698</v>
      </c>
      <c r="B182" s="3">
        <f>(Data!E183)/(Data!E182)-1</f>
        <v>0</v>
      </c>
      <c r="C182">
        <f>OR(B182&lt;'Descriptive Stats'!$B$17, B182&gt;'Descriptive Stats'!$B$18)</f>
        <v>0</v>
      </c>
      <c r="D182">
        <f>IF(C182, ROW(), "")</f>
        <v>0</v>
      </c>
    </row>
    <row r="183" spans="1:4">
      <c r="A183" s="1">
        <v>41729</v>
      </c>
      <c r="B183" s="3">
        <f>(Data!E184)/(Data!E183)-1</f>
        <v>0</v>
      </c>
      <c r="C183">
        <f>OR(B183&lt;'Descriptive Stats'!$B$17, B183&gt;'Descriptive Stats'!$B$18)</f>
        <v>0</v>
      </c>
      <c r="D183">
        <f>IF(C183, ROW(), "")</f>
        <v>0</v>
      </c>
    </row>
    <row r="184" spans="1:4">
      <c r="A184" s="1">
        <v>41759</v>
      </c>
      <c r="B184" s="3">
        <f>(Data!E185)/(Data!E184)-1</f>
        <v>0</v>
      </c>
      <c r="C184">
        <f>OR(B184&lt;'Descriptive Stats'!$B$17, B184&gt;'Descriptive Stats'!$B$18)</f>
        <v>0</v>
      </c>
      <c r="D184">
        <f>IF(C184, ROW(), "")</f>
        <v>0</v>
      </c>
    </row>
    <row r="185" spans="1:4">
      <c r="A185" s="1">
        <v>41790</v>
      </c>
      <c r="B185" s="3">
        <f>(Data!E186)/(Data!E185)-1</f>
        <v>0</v>
      </c>
      <c r="C185">
        <f>OR(B185&lt;'Descriptive Stats'!$B$17, B185&gt;'Descriptive Stats'!$B$18)</f>
        <v>0</v>
      </c>
      <c r="D185">
        <f>IF(C185, ROW(), "")</f>
        <v>0</v>
      </c>
    </row>
    <row r="186" spans="1:4">
      <c r="A186" s="1">
        <v>41820</v>
      </c>
      <c r="B186" s="3">
        <f>(Data!E187)/(Data!E186)-1</f>
        <v>0</v>
      </c>
      <c r="C186">
        <f>OR(B186&lt;'Descriptive Stats'!$B$17, B186&gt;'Descriptive Stats'!$B$18)</f>
        <v>0</v>
      </c>
      <c r="D186">
        <f>IF(C186, ROW(), "")</f>
        <v>0</v>
      </c>
    </row>
    <row r="187" spans="1:4">
      <c r="A187" s="1">
        <v>41851</v>
      </c>
      <c r="B187" s="3">
        <f>(Data!E188)/(Data!E187)-1</f>
        <v>0</v>
      </c>
      <c r="C187">
        <f>OR(B187&lt;'Descriptive Stats'!$B$17, B187&gt;'Descriptive Stats'!$B$18)</f>
        <v>0</v>
      </c>
      <c r="D187">
        <f>IF(C187, ROW(), "")</f>
        <v>0</v>
      </c>
    </row>
    <row r="188" spans="1:4">
      <c r="A188" s="1">
        <v>41882</v>
      </c>
      <c r="B188" s="3">
        <f>(Data!E189)/(Data!E188)-1</f>
        <v>0</v>
      </c>
      <c r="C188">
        <f>OR(B188&lt;'Descriptive Stats'!$B$17, B188&gt;'Descriptive Stats'!$B$18)</f>
        <v>0</v>
      </c>
      <c r="D188">
        <f>IF(C188, ROW(), "")</f>
        <v>0</v>
      </c>
    </row>
    <row r="189" spans="1:4">
      <c r="A189" s="1">
        <v>41912</v>
      </c>
      <c r="B189" s="3">
        <f>(Data!E190)/(Data!E189)-1</f>
        <v>0</v>
      </c>
      <c r="C189">
        <f>OR(B189&lt;'Descriptive Stats'!$B$17, B189&gt;'Descriptive Stats'!$B$18)</f>
        <v>0</v>
      </c>
      <c r="D189">
        <f>IF(C189, ROW(), "")</f>
        <v>0</v>
      </c>
    </row>
    <row r="190" spans="1:4">
      <c r="A190" s="1">
        <v>41943</v>
      </c>
      <c r="B190" s="3">
        <f>(Data!E191)/(Data!E190)-1</f>
        <v>0</v>
      </c>
      <c r="C190">
        <f>OR(B190&lt;'Descriptive Stats'!$B$17, B190&gt;'Descriptive Stats'!$B$18)</f>
        <v>0</v>
      </c>
      <c r="D190">
        <f>IF(C190, ROW(), "")</f>
        <v>0</v>
      </c>
    </row>
    <row r="191" spans="1:4">
      <c r="A191" s="1">
        <v>41973</v>
      </c>
      <c r="B191" s="3">
        <f>(Data!E192)/(Data!E191)-1</f>
        <v>0</v>
      </c>
      <c r="C191">
        <f>OR(B191&lt;'Descriptive Stats'!$B$17, B191&gt;'Descriptive Stats'!$B$18)</f>
        <v>0</v>
      </c>
      <c r="D191">
        <f>IF(C191, ROW(), "")</f>
        <v>0</v>
      </c>
    </row>
    <row r="192" spans="1:4">
      <c r="A192" s="1">
        <v>42004</v>
      </c>
      <c r="B192" s="3">
        <f>(Data!E193)/(Data!E192)-1</f>
        <v>0</v>
      </c>
      <c r="C192">
        <f>OR(B192&lt;'Descriptive Stats'!$B$17, B192&gt;'Descriptive Stats'!$B$18)</f>
        <v>0</v>
      </c>
      <c r="D192">
        <f>IF(C192, ROW(), "")</f>
        <v>0</v>
      </c>
    </row>
    <row r="193" spans="1:4">
      <c r="A193" s="1">
        <v>42035</v>
      </c>
      <c r="B193" s="3">
        <f>(Data!E194)/(Data!E193)-1</f>
        <v>0</v>
      </c>
      <c r="C193">
        <f>OR(B193&lt;'Descriptive Stats'!$B$17, B193&gt;'Descriptive Stats'!$B$18)</f>
        <v>0</v>
      </c>
      <c r="D193">
        <f>IF(C193, ROW(), "")</f>
        <v>0</v>
      </c>
    </row>
    <row r="194" spans="1:4">
      <c r="A194" s="1">
        <v>42063</v>
      </c>
      <c r="B194" s="3">
        <f>(Data!E195)/(Data!E194)-1</f>
        <v>0</v>
      </c>
      <c r="C194">
        <f>OR(B194&lt;'Descriptive Stats'!$B$17, B194&gt;'Descriptive Stats'!$B$18)</f>
        <v>0</v>
      </c>
      <c r="D194">
        <f>IF(C194, ROW(), "")</f>
        <v>0</v>
      </c>
    </row>
    <row r="195" spans="1:4">
      <c r="A195" s="1">
        <v>42094</v>
      </c>
      <c r="B195" s="3">
        <f>(Data!E196)/(Data!E195)-1</f>
        <v>0</v>
      </c>
      <c r="C195">
        <f>OR(B195&lt;'Descriptive Stats'!$B$17, B195&gt;'Descriptive Stats'!$B$18)</f>
        <v>0</v>
      </c>
      <c r="D195">
        <f>IF(C195, ROW(), "")</f>
        <v>0</v>
      </c>
    </row>
    <row r="196" spans="1:4">
      <c r="A196" s="1">
        <v>42124</v>
      </c>
      <c r="B196" s="3">
        <f>(Data!E197)/(Data!E196)-1</f>
        <v>0</v>
      </c>
      <c r="C196">
        <f>OR(B196&lt;'Descriptive Stats'!$B$17, B196&gt;'Descriptive Stats'!$B$18)</f>
        <v>0</v>
      </c>
      <c r="D196">
        <f>IF(C196, ROW(), "")</f>
        <v>0</v>
      </c>
    </row>
    <row r="197" spans="1:4">
      <c r="A197" s="1">
        <v>42155</v>
      </c>
      <c r="B197" s="3">
        <f>(Data!E198)/(Data!E197)-1</f>
        <v>0</v>
      </c>
      <c r="C197">
        <f>OR(B197&lt;'Descriptive Stats'!$B$17, B197&gt;'Descriptive Stats'!$B$18)</f>
        <v>0</v>
      </c>
      <c r="D197">
        <f>IF(C197, ROW(), "")</f>
        <v>0</v>
      </c>
    </row>
    <row r="198" spans="1:4">
      <c r="A198" s="1">
        <v>42185</v>
      </c>
      <c r="B198" s="3">
        <f>(Data!E199)/(Data!E198)-1</f>
        <v>0</v>
      </c>
      <c r="C198">
        <f>OR(B198&lt;'Descriptive Stats'!$B$17, B198&gt;'Descriptive Stats'!$B$18)</f>
        <v>0</v>
      </c>
      <c r="D198">
        <f>IF(C198, ROW(), "")</f>
        <v>0</v>
      </c>
    </row>
    <row r="199" spans="1:4">
      <c r="A199" s="1">
        <v>42216</v>
      </c>
      <c r="B199" s="3">
        <f>(Data!E200)/(Data!E199)-1</f>
        <v>0</v>
      </c>
      <c r="C199">
        <f>OR(B199&lt;'Descriptive Stats'!$B$17, B199&gt;'Descriptive Stats'!$B$18)</f>
        <v>0</v>
      </c>
      <c r="D199">
        <f>IF(C199, ROW(), "")</f>
        <v>0</v>
      </c>
    </row>
    <row r="200" spans="1:4">
      <c r="A200" s="1">
        <v>42247</v>
      </c>
      <c r="B200" s="3">
        <f>(Data!E201)/(Data!E200)-1</f>
        <v>0</v>
      </c>
      <c r="C200">
        <f>OR(B200&lt;'Descriptive Stats'!$B$17, B200&gt;'Descriptive Stats'!$B$18)</f>
        <v>0</v>
      </c>
      <c r="D200">
        <f>IF(C200, ROW(), "")</f>
        <v>0</v>
      </c>
    </row>
    <row r="201" spans="1:4">
      <c r="A201" s="1">
        <v>42277</v>
      </c>
      <c r="B201" s="3">
        <f>(Data!E202)/(Data!E201)-1</f>
        <v>0</v>
      </c>
      <c r="C201">
        <f>OR(B201&lt;'Descriptive Stats'!$B$17, B201&gt;'Descriptive Stats'!$B$18)</f>
        <v>0</v>
      </c>
      <c r="D201">
        <f>IF(C201, ROW(), "")</f>
        <v>0</v>
      </c>
    </row>
    <row r="202" spans="1:4">
      <c r="A202" s="1">
        <v>42308</v>
      </c>
      <c r="B202" s="3">
        <f>(Data!E203)/(Data!E202)-1</f>
        <v>0</v>
      </c>
      <c r="C202">
        <f>OR(B202&lt;'Descriptive Stats'!$B$17, B202&gt;'Descriptive Stats'!$B$18)</f>
        <v>0</v>
      </c>
      <c r="D202">
        <f>IF(C202, ROW(), "")</f>
        <v>0</v>
      </c>
    </row>
    <row r="203" spans="1:4">
      <c r="A203" s="1">
        <v>42338</v>
      </c>
      <c r="B203" s="3">
        <f>(Data!E204)/(Data!E203)-1</f>
        <v>0</v>
      </c>
      <c r="C203">
        <f>OR(B203&lt;'Descriptive Stats'!$B$17, B203&gt;'Descriptive Stats'!$B$18)</f>
        <v>0</v>
      </c>
      <c r="D203">
        <f>IF(C203, ROW(), "")</f>
        <v>0</v>
      </c>
    </row>
    <row r="204" spans="1:4">
      <c r="A204" s="1">
        <v>42369</v>
      </c>
      <c r="B204" s="3">
        <f>(Data!E205)/(Data!E204)-1</f>
        <v>0</v>
      </c>
      <c r="C204">
        <f>OR(B204&lt;'Descriptive Stats'!$B$17, B204&gt;'Descriptive Stats'!$B$18)</f>
        <v>0</v>
      </c>
      <c r="D204">
        <f>IF(C204, ROW(), "")</f>
        <v>0</v>
      </c>
    </row>
    <row r="205" spans="1:4">
      <c r="A205" s="1">
        <v>42400</v>
      </c>
      <c r="B205" s="3">
        <f>(Data!E206)/(Data!E205)-1</f>
        <v>0</v>
      </c>
      <c r="C205">
        <f>OR(B205&lt;'Descriptive Stats'!$B$17, B205&gt;'Descriptive Stats'!$B$18)</f>
        <v>0</v>
      </c>
      <c r="D205">
        <f>IF(C205, ROW(), "")</f>
        <v>0</v>
      </c>
    </row>
    <row r="206" spans="1:4">
      <c r="A206" s="1">
        <v>42429</v>
      </c>
      <c r="B206" s="3">
        <f>(Data!E207)/(Data!E206)-1</f>
        <v>0</v>
      </c>
      <c r="C206">
        <f>OR(B206&lt;'Descriptive Stats'!$B$17, B206&gt;'Descriptive Stats'!$B$18)</f>
        <v>0</v>
      </c>
      <c r="D206">
        <f>IF(C206, ROW(), "")</f>
        <v>0</v>
      </c>
    </row>
    <row r="207" spans="1:4">
      <c r="A207" s="1">
        <v>42460</v>
      </c>
      <c r="B207" s="3">
        <f>(Data!E208)/(Data!E207)-1</f>
        <v>0</v>
      </c>
      <c r="C207">
        <f>OR(B207&lt;'Descriptive Stats'!$B$17, B207&gt;'Descriptive Stats'!$B$18)</f>
        <v>0</v>
      </c>
      <c r="D207">
        <f>IF(C207, ROW(), "")</f>
        <v>0</v>
      </c>
    </row>
    <row r="208" spans="1:4">
      <c r="A208" s="1">
        <v>42490</v>
      </c>
      <c r="B208" s="3">
        <f>(Data!E209)/(Data!E208)-1</f>
        <v>0</v>
      </c>
      <c r="C208">
        <f>OR(B208&lt;'Descriptive Stats'!$B$17, B208&gt;'Descriptive Stats'!$B$18)</f>
        <v>0</v>
      </c>
      <c r="D208">
        <f>IF(C208, ROW(), "")</f>
        <v>0</v>
      </c>
    </row>
    <row r="209" spans="1:4">
      <c r="A209" s="1">
        <v>42521</v>
      </c>
      <c r="B209" s="3">
        <f>(Data!E210)/(Data!E209)-1</f>
        <v>0</v>
      </c>
      <c r="C209">
        <f>OR(B209&lt;'Descriptive Stats'!$B$17, B209&gt;'Descriptive Stats'!$B$18)</f>
        <v>0</v>
      </c>
      <c r="D209">
        <f>IF(C209, ROW(), "")</f>
        <v>0</v>
      </c>
    </row>
    <row r="210" spans="1:4">
      <c r="A210" s="1">
        <v>42551</v>
      </c>
      <c r="B210" s="3">
        <f>(Data!E211)/(Data!E210)-1</f>
        <v>0</v>
      </c>
      <c r="C210">
        <f>OR(B210&lt;'Descriptive Stats'!$B$17, B210&gt;'Descriptive Stats'!$B$18)</f>
        <v>0</v>
      </c>
      <c r="D210">
        <f>IF(C210, ROW(), "")</f>
        <v>0</v>
      </c>
    </row>
    <row r="211" spans="1:4">
      <c r="A211" s="1">
        <v>42582</v>
      </c>
      <c r="B211" s="3">
        <f>(Data!E212)/(Data!E211)-1</f>
        <v>0</v>
      </c>
      <c r="C211">
        <f>OR(B211&lt;'Descriptive Stats'!$B$17, B211&gt;'Descriptive Stats'!$B$18)</f>
        <v>0</v>
      </c>
      <c r="D211">
        <f>IF(C211, ROW(), "")</f>
        <v>0</v>
      </c>
    </row>
    <row r="212" spans="1:4">
      <c r="A212" s="1">
        <v>42613</v>
      </c>
      <c r="B212" s="3">
        <f>(Data!E213)/(Data!E212)-1</f>
        <v>0</v>
      </c>
      <c r="C212">
        <f>OR(B212&lt;'Descriptive Stats'!$B$17, B212&gt;'Descriptive Stats'!$B$18)</f>
        <v>0</v>
      </c>
      <c r="D212">
        <f>IF(C212, ROW(), "")</f>
        <v>0</v>
      </c>
    </row>
    <row r="213" spans="1:4">
      <c r="A213" s="1">
        <v>42643</v>
      </c>
      <c r="B213" s="3">
        <f>(Data!E214)/(Data!E213)-1</f>
        <v>0</v>
      </c>
      <c r="C213">
        <f>OR(B213&lt;'Descriptive Stats'!$B$17, B213&gt;'Descriptive Stats'!$B$18)</f>
        <v>0</v>
      </c>
      <c r="D213">
        <f>IF(C213, ROW(), "")</f>
        <v>0</v>
      </c>
    </row>
    <row r="214" spans="1:4">
      <c r="A214" s="1">
        <v>42674</v>
      </c>
      <c r="B214" s="3">
        <f>(Data!E215)/(Data!E214)-1</f>
        <v>0</v>
      </c>
      <c r="C214">
        <f>OR(B214&lt;'Descriptive Stats'!$B$17, B214&gt;'Descriptive Stats'!$B$18)</f>
        <v>0</v>
      </c>
      <c r="D214">
        <f>IF(C214, ROW(), "")</f>
        <v>0</v>
      </c>
    </row>
    <row r="215" spans="1:4">
      <c r="A215" s="1">
        <v>42704</v>
      </c>
      <c r="B215" s="3">
        <f>(Data!E216)/(Data!E215)-1</f>
        <v>0</v>
      </c>
      <c r="C215">
        <f>OR(B215&lt;'Descriptive Stats'!$B$17, B215&gt;'Descriptive Stats'!$B$18)</f>
        <v>0</v>
      </c>
      <c r="D215">
        <f>IF(C215, ROW(), "")</f>
        <v>0</v>
      </c>
    </row>
    <row r="216" spans="1:4">
      <c r="A216" s="1">
        <v>42735</v>
      </c>
      <c r="B216" s="3">
        <f>(Data!E217)/(Data!E216)-1</f>
        <v>0</v>
      </c>
      <c r="C216">
        <f>OR(B216&lt;'Descriptive Stats'!$B$17, B216&gt;'Descriptive Stats'!$B$18)</f>
        <v>0</v>
      </c>
      <c r="D216">
        <f>IF(C216, ROW(), "")</f>
        <v>0</v>
      </c>
    </row>
    <row r="217" spans="1:4">
      <c r="A217" s="1">
        <v>42766</v>
      </c>
      <c r="B217" s="3">
        <f>(Data!E218)/(Data!E217)-1</f>
        <v>0</v>
      </c>
      <c r="C217">
        <f>OR(B217&lt;'Descriptive Stats'!$B$17, B217&gt;'Descriptive Stats'!$B$18)</f>
        <v>0</v>
      </c>
      <c r="D217">
        <f>IF(C217, ROW(), "")</f>
        <v>0</v>
      </c>
    </row>
    <row r="218" spans="1:4">
      <c r="A218" s="1">
        <v>42794</v>
      </c>
      <c r="B218" s="3">
        <f>(Data!E219)/(Data!E218)-1</f>
        <v>0</v>
      </c>
      <c r="C218">
        <f>OR(B218&lt;'Descriptive Stats'!$B$17, B218&gt;'Descriptive Stats'!$B$18)</f>
        <v>0</v>
      </c>
      <c r="D218">
        <f>IF(C218, ROW(), "")</f>
        <v>0</v>
      </c>
    </row>
    <row r="219" spans="1:4">
      <c r="A219" s="1">
        <v>42825</v>
      </c>
      <c r="B219" s="3">
        <f>(Data!E220)/(Data!E219)-1</f>
        <v>0</v>
      </c>
      <c r="C219">
        <f>OR(B219&lt;'Descriptive Stats'!$B$17, B219&gt;'Descriptive Stats'!$B$18)</f>
        <v>0</v>
      </c>
      <c r="D219">
        <f>IF(C219, ROW(), "")</f>
        <v>0</v>
      </c>
    </row>
    <row r="220" spans="1:4">
      <c r="A220" s="1">
        <v>42855</v>
      </c>
      <c r="B220" s="3">
        <f>(Data!E221)/(Data!E220)-1</f>
        <v>0</v>
      </c>
      <c r="C220">
        <f>OR(B220&lt;'Descriptive Stats'!$B$17, B220&gt;'Descriptive Stats'!$B$18)</f>
        <v>0</v>
      </c>
      <c r="D220">
        <f>IF(C220, ROW(), "")</f>
        <v>0</v>
      </c>
    </row>
    <row r="221" spans="1:4">
      <c r="A221" s="1">
        <v>42886</v>
      </c>
      <c r="B221" s="3">
        <f>(Data!E222)/(Data!E221)-1</f>
        <v>0</v>
      </c>
      <c r="C221">
        <f>OR(B221&lt;'Descriptive Stats'!$B$17, B221&gt;'Descriptive Stats'!$B$18)</f>
        <v>0</v>
      </c>
      <c r="D221">
        <f>IF(C221, ROW(), "")</f>
        <v>0</v>
      </c>
    </row>
    <row r="222" spans="1:4">
      <c r="A222" s="1">
        <v>42916</v>
      </c>
      <c r="B222" s="3">
        <f>(Data!E223)/(Data!E222)-1</f>
        <v>0</v>
      </c>
      <c r="C222">
        <f>OR(B222&lt;'Descriptive Stats'!$B$17, B222&gt;'Descriptive Stats'!$B$18)</f>
        <v>0</v>
      </c>
      <c r="D222">
        <f>IF(C222, ROW(), "")</f>
        <v>0</v>
      </c>
    </row>
    <row r="223" spans="1:4">
      <c r="A223" s="1">
        <v>42947</v>
      </c>
      <c r="B223" s="3">
        <f>(Data!E224)/(Data!E223)-1</f>
        <v>0</v>
      </c>
      <c r="C223">
        <f>OR(B223&lt;'Descriptive Stats'!$B$17, B223&gt;'Descriptive Stats'!$B$18)</f>
        <v>0</v>
      </c>
      <c r="D223">
        <f>IF(C223, ROW(), "")</f>
        <v>0</v>
      </c>
    </row>
    <row r="224" spans="1:4">
      <c r="A224" s="1">
        <v>42978</v>
      </c>
      <c r="B224" s="3">
        <f>(Data!E225)/(Data!E224)-1</f>
        <v>0</v>
      </c>
      <c r="C224">
        <f>OR(B224&lt;'Descriptive Stats'!$B$17, B224&gt;'Descriptive Stats'!$B$18)</f>
        <v>0</v>
      </c>
      <c r="D224">
        <f>IF(C224, ROW(), "")</f>
        <v>0</v>
      </c>
    </row>
    <row r="225" spans="1:4">
      <c r="A225" s="1">
        <v>43008</v>
      </c>
      <c r="B225" s="3">
        <f>(Data!E226)/(Data!E225)-1</f>
        <v>0</v>
      </c>
      <c r="C225">
        <f>OR(B225&lt;'Descriptive Stats'!$B$17, B225&gt;'Descriptive Stats'!$B$18)</f>
        <v>0</v>
      </c>
      <c r="D225">
        <f>IF(C225, ROW(), "")</f>
        <v>0</v>
      </c>
    </row>
    <row r="226" spans="1:4">
      <c r="A226" s="1">
        <v>43039</v>
      </c>
      <c r="B226" s="3">
        <f>(Data!E227)/(Data!E226)-1</f>
        <v>0</v>
      </c>
      <c r="C226">
        <f>OR(B226&lt;'Descriptive Stats'!$B$17, B226&gt;'Descriptive Stats'!$B$18)</f>
        <v>0</v>
      </c>
      <c r="D226">
        <f>IF(C226, ROW(), "")</f>
        <v>0</v>
      </c>
    </row>
    <row r="227" spans="1:4">
      <c r="A227" s="1">
        <v>43069</v>
      </c>
      <c r="B227" s="3">
        <f>(Data!E228)/(Data!E227)-1</f>
        <v>0</v>
      </c>
      <c r="C227">
        <f>OR(B227&lt;'Descriptive Stats'!$B$17, B227&gt;'Descriptive Stats'!$B$18)</f>
        <v>0</v>
      </c>
      <c r="D227">
        <f>IF(C227, ROW(), "")</f>
        <v>0</v>
      </c>
    </row>
    <row r="228" spans="1:4">
      <c r="A228" s="1">
        <v>43100</v>
      </c>
      <c r="B228" s="3">
        <f>(Data!E229)/(Data!E228)-1</f>
        <v>0</v>
      </c>
      <c r="C228">
        <f>OR(B228&lt;'Descriptive Stats'!$B$17, B228&gt;'Descriptive Stats'!$B$18)</f>
        <v>0</v>
      </c>
      <c r="D228">
        <f>IF(C228, ROW(), "")</f>
        <v>0</v>
      </c>
    </row>
    <row r="229" spans="1:4">
      <c r="A229" s="1">
        <v>43131</v>
      </c>
      <c r="B229" s="3">
        <f>(Data!E230)/(Data!E229)-1</f>
        <v>0</v>
      </c>
      <c r="C229">
        <f>OR(B229&lt;'Descriptive Stats'!$B$17, B229&gt;'Descriptive Stats'!$B$18)</f>
        <v>0</v>
      </c>
      <c r="D229">
        <f>IF(C229, ROW(), "")</f>
        <v>0</v>
      </c>
    </row>
    <row r="230" spans="1:4">
      <c r="A230" s="1">
        <v>43159</v>
      </c>
      <c r="B230" s="3">
        <f>(Data!E231)/(Data!E230)-1</f>
        <v>0</v>
      </c>
      <c r="C230">
        <f>OR(B230&lt;'Descriptive Stats'!$B$17, B230&gt;'Descriptive Stats'!$B$18)</f>
        <v>0</v>
      </c>
      <c r="D230">
        <f>IF(C230, ROW(), "")</f>
        <v>0</v>
      </c>
    </row>
    <row r="231" spans="1:4">
      <c r="A231" s="1">
        <v>43190</v>
      </c>
      <c r="B231" s="3">
        <f>(Data!E232)/(Data!E231)-1</f>
        <v>0</v>
      </c>
      <c r="C231">
        <f>OR(B231&lt;'Descriptive Stats'!$B$17, B231&gt;'Descriptive Stats'!$B$18)</f>
        <v>0</v>
      </c>
      <c r="D231">
        <f>IF(C231, ROW(), "")</f>
        <v>0</v>
      </c>
    </row>
    <row r="232" spans="1:4">
      <c r="A232" s="1">
        <v>43220</v>
      </c>
      <c r="B232" s="3">
        <f>(Data!E233)/(Data!E232)-1</f>
        <v>0</v>
      </c>
      <c r="C232">
        <f>OR(B232&lt;'Descriptive Stats'!$B$17, B232&gt;'Descriptive Stats'!$B$18)</f>
        <v>0</v>
      </c>
      <c r="D232">
        <f>IF(C232, ROW(), "")</f>
        <v>0</v>
      </c>
    </row>
    <row r="233" spans="1:4">
      <c r="A233" s="1">
        <v>43251</v>
      </c>
      <c r="B233" s="3">
        <f>(Data!E234)/(Data!E233)-1</f>
        <v>0</v>
      </c>
      <c r="C233">
        <f>OR(B233&lt;'Descriptive Stats'!$B$17, B233&gt;'Descriptive Stats'!$B$18)</f>
        <v>0</v>
      </c>
      <c r="D233">
        <f>IF(C233, ROW(), "")</f>
        <v>0</v>
      </c>
    </row>
    <row r="234" spans="1:4">
      <c r="A234" s="1">
        <v>43281</v>
      </c>
      <c r="B234" s="3">
        <f>(Data!E235)/(Data!E234)-1</f>
        <v>0</v>
      </c>
      <c r="C234">
        <f>OR(B234&lt;'Descriptive Stats'!$B$17, B234&gt;'Descriptive Stats'!$B$18)</f>
        <v>0</v>
      </c>
      <c r="D234">
        <f>IF(C234, ROW(), "")</f>
        <v>0</v>
      </c>
    </row>
    <row r="235" spans="1:4">
      <c r="A235" s="1">
        <v>43312</v>
      </c>
      <c r="B235" s="3">
        <f>(Data!E236)/(Data!E235)-1</f>
        <v>0</v>
      </c>
      <c r="C235">
        <f>OR(B235&lt;'Descriptive Stats'!$B$17, B235&gt;'Descriptive Stats'!$B$18)</f>
        <v>0</v>
      </c>
      <c r="D235">
        <f>IF(C235, ROW(), "")</f>
        <v>0</v>
      </c>
    </row>
    <row r="236" spans="1:4">
      <c r="A236" s="1">
        <v>43343</v>
      </c>
      <c r="B236" s="3">
        <f>(Data!E237)/(Data!E236)-1</f>
        <v>0</v>
      </c>
      <c r="C236">
        <f>OR(B236&lt;'Descriptive Stats'!$B$17, B236&gt;'Descriptive Stats'!$B$18)</f>
        <v>0</v>
      </c>
      <c r="D236">
        <f>IF(C236, ROW(), "")</f>
        <v>0</v>
      </c>
    </row>
    <row r="237" spans="1:4">
      <c r="A237" s="1">
        <v>43373</v>
      </c>
      <c r="B237" s="3">
        <f>(Data!E238)/(Data!E237)-1</f>
        <v>0</v>
      </c>
      <c r="C237">
        <f>OR(B237&lt;'Descriptive Stats'!$B$17, B237&gt;'Descriptive Stats'!$B$18)</f>
        <v>0</v>
      </c>
      <c r="D237">
        <f>IF(C237, ROW(), "")</f>
        <v>0</v>
      </c>
    </row>
    <row r="238" spans="1:4">
      <c r="A238" s="1">
        <v>43404</v>
      </c>
      <c r="B238" s="3">
        <f>(Data!E239)/(Data!E238)-1</f>
        <v>0</v>
      </c>
      <c r="C238">
        <f>OR(B238&lt;'Descriptive Stats'!$B$17, B238&gt;'Descriptive Stats'!$B$18)</f>
        <v>0</v>
      </c>
      <c r="D238">
        <f>IF(C238, ROW(), "")</f>
        <v>0</v>
      </c>
    </row>
    <row r="239" spans="1:4">
      <c r="A239" s="1">
        <v>43434</v>
      </c>
      <c r="B239" s="3">
        <f>(Data!E240)/(Data!E239)-1</f>
        <v>0</v>
      </c>
      <c r="C239">
        <f>OR(B239&lt;'Descriptive Stats'!$B$17, B239&gt;'Descriptive Stats'!$B$18)</f>
        <v>0</v>
      </c>
      <c r="D239">
        <f>IF(C239, ROW(), "")</f>
        <v>0</v>
      </c>
    </row>
    <row r="240" spans="1:4">
      <c r="A240" s="1">
        <v>43465</v>
      </c>
      <c r="B240" s="3">
        <f>(Data!E241)/(Data!E240)-1</f>
        <v>0</v>
      </c>
      <c r="C240">
        <f>OR(B240&lt;'Descriptive Stats'!$B$17, B240&gt;'Descriptive Stats'!$B$18)</f>
        <v>0</v>
      </c>
      <c r="D240">
        <f>IF(C240, ROW(), "")</f>
        <v>0</v>
      </c>
    </row>
    <row r="241" spans="1:4">
      <c r="A241" s="1">
        <v>43496</v>
      </c>
      <c r="B241" s="3">
        <f>(Data!E242)/(Data!E241)-1</f>
        <v>0</v>
      </c>
      <c r="C241">
        <f>OR(B241&lt;'Descriptive Stats'!$B$17, B241&gt;'Descriptive Stats'!$B$18)</f>
        <v>0</v>
      </c>
      <c r="D241">
        <f>IF(C241, ROW(), "")</f>
        <v>0</v>
      </c>
    </row>
    <row r="242" spans="1:4">
      <c r="A242" s="1">
        <v>43524</v>
      </c>
      <c r="B242" s="3">
        <f>(Data!E243)/(Data!E242)-1</f>
        <v>0</v>
      </c>
      <c r="C242">
        <f>OR(B242&lt;'Descriptive Stats'!$B$17, B242&gt;'Descriptive Stats'!$B$18)</f>
        <v>0</v>
      </c>
      <c r="D242">
        <f>IF(C242, ROW(), "")</f>
        <v>0</v>
      </c>
    </row>
    <row r="243" spans="1:4">
      <c r="A243" s="1">
        <v>43555</v>
      </c>
      <c r="B243" s="3">
        <f>(Data!E244)/(Data!E243)-1</f>
        <v>0</v>
      </c>
      <c r="C243">
        <f>OR(B243&lt;'Descriptive Stats'!$B$17, B243&gt;'Descriptive Stats'!$B$18)</f>
        <v>0</v>
      </c>
      <c r="D243">
        <f>IF(C243, ROW(), "")</f>
        <v>0</v>
      </c>
    </row>
    <row r="244" spans="1:4">
      <c r="A244" s="1">
        <v>43585</v>
      </c>
      <c r="B244" s="3">
        <f>(Data!E245)/(Data!E244)-1</f>
        <v>0</v>
      </c>
      <c r="C244">
        <f>OR(B244&lt;'Descriptive Stats'!$B$17, B244&gt;'Descriptive Stats'!$B$18)</f>
        <v>0</v>
      </c>
      <c r="D244">
        <f>IF(C244, ROW(), "")</f>
        <v>0</v>
      </c>
    </row>
    <row r="245" spans="1:4">
      <c r="A245" s="1">
        <v>43616</v>
      </c>
      <c r="B245" s="3">
        <f>(Data!E246)/(Data!E245)-1</f>
        <v>0</v>
      </c>
      <c r="C245">
        <f>OR(B245&lt;'Descriptive Stats'!$B$17, B245&gt;'Descriptive Stats'!$B$18)</f>
        <v>0</v>
      </c>
      <c r="D245">
        <f>IF(C245, ROW(), "")</f>
        <v>0</v>
      </c>
    </row>
    <row r="246" spans="1:4">
      <c r="A246" s="1">
        <v>43646</v>
      </c>
      <c r="B246" s="3">
        <f>(Data!E247)/(Data!E246)-1</f>
        <v>0</v>
      </c>
      <c r="C246">
        <f>OR(B246&lt;'Descriptive Stats'!$B$17, B246&gt;'Descriptive Stats'!$B$18)</f>
        <v>0</v>
      </c>
      <c r="D246">
        <f>IF(C246, ROW(), "")</f>
        <v>0</v>
      </c>
    </row>
    <row r="247" spans="1:4">
      <c r="A247" s="1">
        <v>43677</v>
      </c>
      <c r="B247" s="3">
        <f>(Data!E248)/(Data!E247)-1</f>
        <v>0</v>
      </c>
      <c r="C247">
        <f>OR(B247&lt;'Descriptive Stats'!$B$17, B247&gt;'Descriptive Stats'!$B$18)</f>
        <v>0</v>
      </c>
      <c r="D247">
        <f>IF(C247, ROW(), "")</f>
        <v>0</v>
      </c>
    </row>
    <row r="248" spans="1:4">
      <c r="A248" s="1">
        <v>43708</v>
      </c>
      <c r="B248" s="3">
        <f>(Data!E249)/(Data!E248)-1</f>
        <v>0</v>
      </c>
      <c r="C248">
        <f>OR(B248&lt;'Descriptive Stats'!$B$17, B248&gt;'Descriptive Stats'!$B$18)</f>
        <v>0</v>
      </c>
      <c r="D248">
        <f>IF(C248, ROW(), "")</f>
        <v>0</v>
      </c>
    </row>
    <row r="249" spans="1:4">
      <c r="A249" s="1">
        <v>43738</v>
      </c>
      <c r="B249" s="3">
        <f>(Data!E250)/(Data!E249)-1</f>
        <v>0</v>
      </c>
      <c r="C249">
        <f>OR(B249&lt;'Descriptive Stats'!$B$17, B249&gt;'Descriptive Stats'!$B$18)</f>
        <v>0</v>
      </c>
      <c r="D249">
        <f>IF(C249, ROW(), "")</f>
        <v>0</v>
      </c>
    </row>
    <row r="250" spans="1:4">
      <c r="A250" s="1">
        <v>43769</v>
      </c>
      <c r="B250" s="3">
        <f>(Data!E251)/(Data!E250)-1</f>
        <v>0</v>
      </c>
      <c r="C250">
        <f>OR(B250&lt;'Descriptive Stats'!$B$17, B250&gt;'Descriptive Stats'!$B$18)</f>
        <v>0</v>
      </c>
      <c r="D250">
        <f>IF(C250, ROW(), "")</f>
        <v>0</v>
      </c>
    </row>
    <row r="251" spans="1:4">
      <c r="A251" s="1">
        <v>43799</v>
      </c>
      <c r="B251" s="3">
        <f>(Data!E252)/(Data!E251)-1</f>
        <v>0</v>
      </c>
      <c r="C251">
        <f>OR(B251&lt;'Descriptive Stats'!$B$17, B251&gt;'Descriptive Stats'!$B$18)</f>
        <v>0</v>
      </c>
      <c r="D251">
        <f>IF(C251, ROW(), "")</f>
        <v>0</v>
      </c>
    </row>
    <row r="252" spans="1:4">
      <c r="A252" s="1">
        <v>43830</v>
      </c>
      <c r="B252" s="3">
        <f>(Data!E253)/(Data!E252)-1</f>
        <v>0</v>
      </c>
      <c r="C252">
        <f>OR(B252&lt;'Descriptive Stats'!$B$17, B252&gt;'Descriptive Stats'!$B$18)</f>
        <v>0</v>
      </c>
      <c r="D252">
        <f>IF(C252, ROW(), "")</f>
        <v>0</v>
      </c>
    </row>
    <row r="253" spans="1:4">
      <c r="A253" s="1">
        <v>43861</v>
      </c>
      <c r="B253" s="3">
        <f>(Data!E254)/(Data!E253)-1</f>
        <v>0</v>
      </c>
      <c r="C253">
        <f>OR(B253&lt;'Descriptive Stats'!$B$17, B253&gt;'Descriptive Stats'!$B$18)</f>
        <v>0</v>
      </c>
      <c r="D253">
        <f>IF(C253, ROW(), "")</f>
        <v>0</v>
      </c>
    </row>
    <row r="254" spans="1:4">
      <c r="A254" s="1">
        <v>43890</v>
      </c>
      <c r="B254" s="3">
        <f>(Data!E255)/(Data!E254)-1</f>
        <v>0</v>
      </c>
      <c r="C254">
        <f>OR(B254&lt;'Descriptive Stats'!$B$17, B254&gt;'Descriptive Stats'!$B$18)</f>
        <v>0</v>
      </c>
      <c r="D254">
        <f>IF(C254, ROW(), "")</f>
        <v>0</v>
      </c>
    </row>
    <row r="255" spans="1:4">
      <c r="A255" s="1">
        <v>43921</v>
      </c>
      <c r="B255" s="3">
        <f>(Data!E256)/(Data!E255)-1</f>
        <v>0</v>
      </c>
      <c r="C255">
        <f>OR(B255&lt;'Descriptive Stats'!$B$17, B255&gt;'Descriptive Stats'!$B$18)</f>
        <v>0</v>
      </c>
      <c r="D255">
        <f>IF(C255, ROW(), "")</f>
        <v>0</v>
      </c>
    </row>
    <row r="256" spans="1:4">
      <c r="A256" s="1">
        <v>43951</v>
      </c>
      <c r="B256" s="3">
        <f>(Data!E257)/(Data!E256)-1</f>
        <v>0</v>
      </c>
      <c r="C256">
        <f>OR(B256&lt;'Descriptive Stats'!$B$17, B256&gt;'Descriptive Stats'!$B$18)</f>
        <v>0</v>
      </c>
      <c r="D256">
        <f>IF(C256, ROW(), "")</f>
        <v>0</v>
      </c>
    </row>
    <row r="257" spans="1:4">
      <c r="A257" s="1">
        <v>43982</v>
      </c>
      <c r="B257" s="3">
        <f>(Data!E258)/(Data!E257)-1</f>
        <v>0</v>
      </c>
      <c r="C257">
        <f>OR(B257&lt;'Descriptive Stats'!$B$17, B257&gt;'Descriptive Stats'!$B$18)</f>
        <v>0</v>
      </c>
      <c r="D257">
        <f>IF(C257, ROW(), "")</f>
        <v>0</v>
      </c>
    </row>
    <row r="258" spans="1:4">
      <c r="A258" s="1">
        <v>44012</v>
      </c>
      <c r="B258" s="3">
        <f>(Data!E259)/(Data!E258)-1</f>
        <v>0</v>
      </c>
      <c r="C258">
        <f>OR(B258&lt;'Descriptive Stats'!$B$17, B258&gt;'Descriptive Stats'!$B$18)</f>
        <v>0</v>
      </c>
      <c r="D258">
        <f>IF(C258, ROW(), "")</f>
        <v>0</v>
      </c>
    </row>
    <row r="259" spans="1:4">
      <c r="A259" s="1">
        <v>44043</v>
      </c>
      <c r="B259" s="3">
        <f>(Data!E260)/(Data!E259)-1</f>
        <v>0</v>
      </c>
      <c r="C259">
        <f>OR(B259&lt;'Descriptive Stats'!$B$17, B259&gt;'Descriptive Stats'!$B$18)</f>
        <v>0</v>
      </c>
      <c r="D259">
        <f>IF(C259, ROW(), "")</f>
        <v>0</v>
      </c>
    </row>
    <row r="260" spans="1:4">
      <c r="A260" s="1">
        <v>44074</v>
      </c>
      <c r="B260" s="3">
        <f>(Data!E261)/(Data!E260)-1</f>
        <v>0</v>
      </c>
      <c r="C260">
        <f>OR(B260&lt;'Descriptive Stats'!$B$17, B260&gt;'Descriptive Stats'!$B$18)</f>
        <v>0</v>
      </c>
      <c r="D260">
        <f>IF(C260, ROW(), "")</f>
        <v>0</v>
      </c>
    </row>
    <row r="261" spans="1:4">
      <c r="A261" s="1">
        <v>44104</v>
      </c>
      <c r="B261" s="3">
        <f>(Data!E262)/(Data!E261)-1</f>
        <v>0</v>
      </c>
      <c r="C261">
        <f>OR(B261&lt;'Descriptive Stats'!$B$17, B261&gt;'Descriptive Stats'!$B$18)</f>
        <v>0</v>
      </c>
      <c r="D261">
        <f>IF(C261, ROW(), "")</f>
        <v>0</v>
      </c>
    </row>
    <row r="262" spans="1:4">
      <c r="A262" s="1">
        <v>44135</v>
      </c>
      <c r="B262" s="3">
        <f>(Data!E263)/(Data!E262)-1</f>
        <v>0</v>
      </c>
      <c r="C262">
        <f>OR(B262&lt;'Descriptive Stats'!$B$17, B262&gt;'Descriptive Stats'!$B$18)</f>
        <v>0</v>
      </c>
      <c r="D262">
        <f>IF(C262, ROW(), "")</f>
        <v>0</v>
      </c>
    </row>
    <row r="263" spans="1:4">
      <c r="A263" s="1">
        <v>44165</v>
      </c>
      <c r="B263" s="3">
        <f>(Data!E264)/(Data!E263)-1</f>
        <v>0</v>
      </c>
      <c r="C263">
        <f>OR(B263&lt;'Descriptive Stats'!$B$17, B263&gt;'Descriptive Stats'!$B$18)</f>
        <v>0</v>
      </c>
      <c r="D263">
        <f>IF(C263, ROW(), "")</f>
        <v>0</v>
      </c>
    </row>
    <row r="264" spans="1:4">
      <c r="A264" s="1">
        <v>44196</v>
      </c>
      <c r="B264" s="3">
        <f>(Data!E265)/(Data!E264)-1</f>
        <v>0</v>
      </c>
      <c r="C264">
        <f>OR(B264&lt;'Descriptive Stats'!$B$17, B264&gt;'Descriptive Stats'!$B$18)</f>
        <v>0</v>
      </c>
      <c r="D264">
        <f>IF(C264, ROW(), "")</f>
        <v>0</v>
      </c>
    </row>
    <row r="265" spans="1:4">
      <c r="A265" s="1">
        <v>44227</v>
      </c>
      <c r="B265" s="3">
        <f>(Data!E266)/(Data!E265)-1</f>
        <v>0</v>
      </c>
      <c r="C265">
        <f>OR(B265&lt;'Descriptive Stats'!$B$17, B265&gt;'Descriptive Stats'!$B$18)</f>
        <v>0</v>
      </c>
      <c r="D265">
        <f>IF(C265, ROW(), "")</f>
        <v>0</v>
      </c>
    </row>
    <row r="266" spans="1:4">
      <c r="A266" s="1">
        <v>44255</v>
      </c>
      <c r="B266" s="3">
        <f>(Data!E267)/(Data!E266)-1</f>
        <v>0</v>
      </c>
      <c r="C266">
        <f>OR(B266&lt;'Descriptive Stats'!$B$17, B266&gt;'Descriptive Stats'!$B$18)</f>
        <v>0</v>
      </c>
      <c r="D266">
        <f>IF(C266, ROW(), "")</f>
        <v>0</v>
      </c>
    </row>
    <row r="267" spans="1:4">
      <c r="A267" s="1">
        <v>44286</v>
      </c>
      <c r="B267" s="3">
        <f>(Data!E268)/(Data!E267)-1</f>
        <v>0</v>
      </c>
      <c r="C267">
        <f>OR(B267&lt;'Descriptive Stats'!$B$17, B267&gt;'Descriptive Stats'!$B$18)</f>
        <v>0</v>
      </c>
      <c r="D267">
        <f>IF(C267, ROW(), "")</f>
        <v>0</v>
      </c>
    </row>
    <row r="268" spans="1:4">
      <c r="A268" s="1">
        <v>44316</v>
      </c>
      <c r="B268" s="3">
        <f>(Data!E269)/(Data!E268)-1</f>
        <v>0</v>
      </c>
      <c r="C268">
        <f>OR(B268&lt;'Descriptive Stats'!$B$17, B268&gt;'Descriptive Stats'!$B$18)</f>
        <v>0</v>
      </c>
      <c r="D268">
        <f>IF(C268, ROW(), "")</f>
        <v>0</v>
      </c>
    </row>
    <row r="269" spans="1:4">
      <c r="A269" s="1">
        <v>44347</v>
      </c>
      <c r="B269" s="3">
        <f>(Data!E270)/(Data!E269)-1</f>
        <v>0</v>
      </c>
      <c r="C269">
        <f>OR(B269&lt;'Descriptive Stats'!$B$17, B269&gt;'Descriptive Stats'!$B$18)</f>
        <v>0</v>
      </c>
      <c r="D269">
        <f>IF(C269, ROW(), "")</f>
        <v>0</v>
      </c>
    </row>
    <row r="270" spans="1:4">
      <c r="A270" s="1">
        <v>44377</v>
      </c>
      <c r="B270" s="3">
        <f>(Data!E271)/(Data!E270)-1</f>
        <v>0</v>
      </c>
      <c r="C270">
        <f>OR(B270&lt;'Descriptive Stats'!$B$17, B270&gt;'Descriptive Stats'!$B$18)</f>
        <v>0</v>
      </c>
      <c r="D270">
        <f>IF(C270, ROW(), "")</f>
        <v>0</v>
      </c>
    </row>
    <row r="271" spans="1:4">
      <c r="A271" s="1">
        <v>44408</v>
      </c>
      <c r="B271" s="3">
        <f>(Data!E272)/(Data!E271)-1</f>
        <v>0</v>
      </c>
      <c r="C271">
        <f>OR(B271&lt;'Descriptive Stats'!$B$17, B271&gt;'Descriptive Stats'!$B$18)</f>
        <v>0</v>
      </c>
      <c r="D271">
        <f>IF(C271, ROW(), "")</f>
        <v>0</v>
      </c>
    </row>
    <row r="272" spans="1:4">
      <c r="A272" s="1">
        <v>44439</v>
      </c>
      <c r="B272" s="3">
        <f>(Data!E273)/(Data!E272)-1</f>
        <v>0</v>
      </c>
      <c r="C272">
        <f>OR(B272&lt;'Descriptive Stats'!$B$17, B272&gt;'Descriptive Stats'!$B$18)</f>
        <v>0</v>
      </c>
      <c r="D272">
        <f>IF(C272, ROW(), "")</f>
        <v>0</v>
      </c>
    </row>
    <row r="273" spans="1:4">
      <c r="A273" s="1">
        <v>44469</v>
      </c>
      <c r="B273" s="3">
        <f>(Data!E274)/(Data!E273)-1</f>
        <v>0</v>
      </c>
      <c r="C273">
        <f>OR(B273&lt;'Descriptive Stats'!$B$17, B273&gt;'Descriptive Stats'!$B$18)</f>
        <v>0</v>
      </c>
      <c r="D273">
        <f>IF(C273, ROW(), "")</f>
        <v>0</v>
      </c>
    </row>
    <row r="274" spans="1:4">
      <c r="A274" s="1">
        <v>44500</v>
      </c>
      <c r="B274" s="3">
        <f>(Data!E275)/(Data!E274)-1</f>
        <v>0</v>
      </c>
      <c r="C274">
        <f>OR(B274&lt;'Descriptive Stats'!$B$17, B274&gt;'Descriptive Stats'!$B$18)</f>
        <v>0</v>
      </c>
      <c r="D274">
        <f>IF(C274, ROW(), "")</f>
        <v>0</v>
      </c>
    </row>
    <row r="275" spans="1:4">
      <c r="A275" s="1">
        <v>44530</v>
      </c>
      <c r="B275" s="3">
        <f>(Data!E276)/(Data!E275)-1</f>
        <v>0</v>
      </c>
      <c r="C275">
        <f>OR(B275&lt;'Descriptive Stats'!$B$17, B275&gt;'Descriptive Stats'!$B$18)</f>
        <v>0</v>
      </c>
      <c r="D275">
        <f>IF(C275, ROW(), "")</f>
        <v>0</v>
      </c>
    </row>
    <row r="276" spans="1:4">
      <c r="A276" s="1">
        <v>44561</v>
      </c>
      <c r="B276" s="3">
        <f>(Data!E277)/(Data!E276)-1</f>
        <v>0</v>
      </c>
      <c r="C276">
        <f>OR(B276&lt;'Descriptive Stats'!$B$17, B276&gt;'Descriptive Stats'!$B$18)</f>
        <v>0</v>
      </c>
      <c r="D276">
        <f>IF(C276, ROW(), "")</f>
        <v>0</v>
      </c>
    </row>
    <row r="277" spans="1:4">
      <c r="A277" s="1">
        <v>44592</v>
      </c>
      <c r="B277" s="3">
        <f>(Data!E278)/(Data!E277)-1</f>
        <v>0</v>
      </c>
      <c r="C277">
        <f>OR(B277&lt;'Descriptive Stats'!$B$17, B277&gt;'Descriptive Stats'!$B$18)</f>
        <v>0</v>
      </c>
      <c r="D277">
        <f>IF(C277, ROW(), "")</f>
        <v>0</v>
      </c>
    </row>
    <row r="278" spans="1:4">
      <c r="A278" s="1">
        <v>44620</v>
      </c>
      <c r="B278" s="3">
        <f>(Data!E279)/(Data!E278)-1</f>
        <v>0</v>
      </c>
      <c r="C278">
        <f>OR(B278&lt;'Descriptive Stats'!$B$17, B278&gt;'Descriptive Stats'!$B$18)</f>
        <v>0</v>
      </c>
      <c r="D278">
        <f>IF(C278, ROW(), "")</f>
        <v>0</v>
      </c>
    </row>
    <row r="279" spans="1:4">
      <c r="A279" s="1">
        <v>44651</v>
      </c>
      <c r="B279" s="3">
        <f>(Data!E280)/(Data!E279)-1</f>
        <v>0</v>
      </c>
      <c r="C279">
        <f>OR(B279&lt;'Descriptive Stats'!$B$17, B279&gt;'Descriptive Stats'!$B$18)</f>
        <v>0</v>
      </c>
      <c r="D279">
        <f>IF(C279, ROW(), "")</f>
        <v>0</v>
      </c>
    </row>
    <row r="280" spans="1:4">
      <c r="A280" s="1">
        <v>44681</v>
      </c>
      <c r="B280" s="3">
        <f>(Data!E281)/(Data!E280)-1</f>
        <v>0</v>
      </c>
      <c r="C280">
        <f>OR(B280&lt;'Descriptive Stats'!$B$17, B280&gt;'Descriptive Stats'!$B$18)</f>
        <v>0</v>
      </c>
      <c r="D280">
        <f>IF(C280, ROW(), "")</f>
        <v>0</v>
      </c>
    </row>
    <row r="281" spans="1:4">
      <c r="A281" s="1">
        <v>44712</v>
      </c>
      <c r="B281" s="3">
        <f>(Data!E282)/(Data!E281)-1</f>
        <v>0</v>
      </c>
      <c r="C281">
        <f>OR(B281&lt;'Descriptive Stats'!$B$17, B281&gt;'Descriptive Stats'!$B$18)</f>
        <v>0</v>
      </c>
      <c r="D281">
        <f>IF(C281, ROW(), "")</f>
        <v>0</v>
      </c>
    </row>
    <row r="282" spans="1:4">
      <c r="A282" s="1">
        <v>44742</v>
      </c>
      <c r="B282" s="3">
        <f>(Data!E283)/(Data!E282)-1</f>
        <v>0</v>
      </c>
      <c r="C282">
        <f>OR(B282&lt;'Descriptive Stats'!$B$17, B282&gt;'Descriptive Stats'!$B$18)</f>
        <v>0</v>
      </c>
      <c r="D282">
        <f>IF(C282, ROW(), "")</f>
        <v>0</v>
      </c>
    </row>
    <row r="283" spans="1:4">
      <c r="A283" s="1">
        <v>44773</v>
      </c>
      <c r="B283" s="3">
        <f>(Data!E284)/(Data!E283)-1</f>
        <v>0</v>
      </c>
      <c r="C283">
        <f>OR(B283&lt;'Descriptive Stats'!$B$17, B283&gt;'Descriptive Stats'!$B$18)</f>
        <v>0</v>
      </c>
      <c r="D283">
        <f>IF(C283, ROW(), "")</f>
        <v>0</v>
      </c>
    </row>
    <row r="284" spans="1:4">
      <c r="A284" s="1">
        <v>44804</v>
      </c>
      <c r="B284" s="3">
        <f>(Data!E285)/(Data!E284)-1</f>
        <v>0</v>
      </c>
      <c r="C284">
        <f>OR(B284&lt;'Descriptive Stats'!$B$17, B284&gt;'Descriptive Stats'!$B$18)</f>
        <v>0</v>
      </c>
      <c r="D284">
        <f>IF(C284, ROW(), "")</f>
        <v>0</v>
      </c>
    </row>
    <row r="285" spans="1:4">
      <c r="A285" s="1">
        <v>44834</v>
      </c>
      <c r="B285" s="3">
        <f>(Data!E286)/(Data!E285)-1</f>
        <v>0</v>
      </c>
      <c r="C285">
        <f>OR(B285&lt;'Descriptive Stats'!$B$17, B285&gt;'Descriptive Stats'!$B$18)</f>
        <v>0</v>
      </c>
      <c r="D285">
        <f>IF(C285, ROW(), "")</f>
        <v>0</v>
      </c>
    </row>
    <row r="286" spans="1:4">
      <c r="A286" s="1">
        <v>44865</v>
      </c>
      <c r="B286" s="3">
        <f>(Data!E287)/(Data!E286)-1</f>
        <v>0</v>
      </c>
      <c r="C286">
        <f>OR(B286&lt;'Descriptive Stats'!$B$17, B286&gt;'Descriptive Stats'!$B$18)</f>
        <v>0</v>
      </c>
      <c r="D286">
        <f>IF(C286, ROW(), "")</f>
        <v>0</v>
      </c>
    </row>
    <row r="287" spans="1:4">
      <c r="A287" s="1">
        <v>44895</v>
      </c>
      <c r="B287" s="3">
        <f>(Data!E288)/(Data!E287)-1</f>
        <v>0</v>
      </c>
      <c r="C287">
        <f>OR(B287&lt;'Descriptive Stats'!$B$17, B287&gt;'Descriptive Stats'!$B$18)</f>
        <v>0</v>
      </c>
      <c r="D287">
        <f>IF(C287, ROW(), "")</f>
        <v>0</v>
      </c>
    </row>
    <row r="288" spans="1:4">
      <c r="A288" s="1">
        <v>44926</v>
      </c>
      <c r="B288" s="3">
        <f>(Data!E289)/(Data!E288)-1</f>
        <v>0</v>
      </c>
      <c r="C288">
        <f>OR(B288&lt;'Descriptive Stats'!$B$17, B288&gt;'Descriptive Stats'!$B$18)</f>
        <v>0</v>
      </c>
      <c r="D288">
        <f>IF(C288, ROW(), "")</f>
        <v>0</v>
      </c>
    </row>
    <row r="289" spans="1:4">
      <c r="A289" s="1">
        <v>44957</v>
      </c>
      <c r="B289" s="3">
        <f>(Data!E290)/(Data!E289)-1</f>
        <v>0</v>
      </c>
      <c r="C289">
        <f>OR(B289&lt;'Descriptive Stats'!$B$17, B289&gt;'Descriptive Stats'!$B$18)</f>
        <v>0</v>
      </c>
      <c r="D289">
        <f>IF(C289, ROW(), "")</f>
        <v>0</v>
      </c>
    </row>
    <row r="290" spans="1:4">
      <c r="A290" s="1">
        <v>44985</v>
      </c>
      <c r="B290" s="3">
        <f>(Data!E291)/(Data!E290)-1</f>
        <v>0</v>
      </c>
      <c r="C290">
        <f>OR(B290&lt;'Descriptive Stats'!$B$17, B290&gt;'Descriptive Stats'!$B$18)</f>
        <v>0</v>
      </c>
      <c r="D290">
        <f>IF(C290, ROW(), "")</f>
        <v>0</v>
      </c>
    </row>
    <row r="291" spans="1:4">
      <c r="A291" s="1">
        <v>45016</v>
      </c>
      <c r="B291" s="3">
        <f>(Data!E292)/(Data!E291)-1</f>
        <v>0</v>
      </c>
      <c r="C291">
        <f>OR(B291&lt;'Descriptive Stats'!$B$17, B291&gt;'Descriptive Stats'!$B$18)</f>
        <v>0</v>
      </c>
      <c r="D291">
        <f>IF(C291, ROW(), "")</f>
        <v>0</v>
      </c>
    </row>
    <row r="292" spans="1:4">
      <c r="A292" s="1">
        <v>45046</v>
      </c>
      <c r="B292" s="3">
        <f>(Data!E293)/(Data!E292)-1</f>
        <v>0</v>
      </c>
      <c r="C292">
        <f>OR(B292&lt;'Descriptive Stats'!$B$17, B292&gt;'Descriptive Stats'!$B$18)</f>
        <v>0</v>
      </c>
      <c r="D292">
        <f>IF(C292, ROW(), "")</f>
        <v>0</v>
      </c>
    </row>
    <row r="293" spans="1:4">
      <c r="A293" s="1">
        <v>45077</v>
      </c>
      <c r="B293" s="3">
        <f>(Data!E294)/(Data!E293)-1</f>
        <v>0</v>
      </c>
      <c r="C293">
        <f>OR(B293&lt;'Descriptive Stats'!$B$17, B293&gt;'Descriptive Stats'!$B$18)</f>
        <v>0</v>
      </c>
      <c r="D293">
        <f>IF(C293, ROW(), "")</f>
        <v>0</v>
      </c>
    </row>
    <row r="294" spans="1:4">
      <c r="A294" s="1">
        <v>45107</v>
      </c>
      <c r="B294" s="3">
        <f>(Data!E295)/(Data!E294)-1</f>
        <v>0</v>
      </c>
      <c r="C294">
        <f>OR(B294&lt;'Descriptive Stats'!$B$17, B294&gt;'Descriptive Stats'!$B$18)</f>
        <v>0</v>
      </c>
      <c r="D294">
        <f>IF(C294, ROW(), "")</f>
        <v>0</v>
      </c>
    </row>
    <row r="295" spans="1:4">
      <c r="A295" s="1">
        <v>45138</v>
      </c>
      <c r="B295" s="3">
        <f>(Data!E296)/(Data!E295)-1</f>
        <v>0</v>
      </c>
      <c r="C295">
        <f>OR(B295&lt;'Descriptive Stats'!$B$17, B295&gt;'Descriptive Stats'!$B$18)</f>
        <v>0</v>
      </c>
      <c r="D295">
        <f>IF(C295, ROW(), "")</f>
        <v>0</v>
      </c>
    </row>
    <row r="296" spans="1:4">
      <c r="A296" s="1">
        <v>45169</v>
      </c>
      <c r="B296" s="3">
        <f>(Data!E297)/(Data!E296)-1</f>
        <v>0</v>
      </c>
      <c r="C296">
        <f>OR(B296&lt;'Descriptive Stats'!$B$17, B296&gt;'Descriptive Stats'!$B$18)</f>
        <v>0</v>
      </c>
      <c r="D296">
        <f>IF(C296, ROW(), "")</f>
        <v>0</v>
      </c>
    </row>
    <row r="297" spans="1:4">
      <c r="A297" s="1">
        <v>45199</v>
      </c>
      <c r="B297" s="3">
        <f>(Data!E298)/(Data!E297)-1</f>
        <v>0</v>
      </c>
      <c r="C297">
        <f>OR(B297&lt;'Descriptive Stats'!$B$17, B297&gt;'Descriptive Stats'!$B$18)</f>
        <v>0</v>
      </c>
      <c r="D297">
        <f>IF(C297, ROW(), "")</f>
        <v>0</v>
      </c>
    </row>
    <row r="298" spans="1:4">
      <c r="A298" s="1">
        <v>45230</v>
      </c>
      <c r="B298" s="3">
        <f>(Data!E299)/(Data!E298)-1</f>
        <v>0</v>
      </c>
      <c r="C298">
        <f>OR(B298&lt;'Descriptive Stats'!$B$17, B298&gt;'Descriptive Stats'!$B$18)</f>
        <v>0</v>
      </c>
      <c r="D298">
        <f>IF(C298, ROW(), "")</f>
        <v>0</v>
      </c>
    </row>
    <row r="299" spans="1:4">
      <c r="A299" s="1">
        <v>45260</v>
      </c>
      <c r="B299" s="3">
        <f>(Data!E300)/(Data!E299)-1</f>
        <v>0</v>
      </c>
      <c r="C299">
        <f>OR(B299&lt;'Descriptive Stats'!$B$17, B299&gt;'Descriptive Stats'!$B$18)</f>
        <v>0</v>
      </c>
      <c r="D299">
        <f>IF(C299, ROW(), "")</f>
        <v>0</v>
      </c>
    </row>
    <row r="300" spans="1:4">
      <c r="A300" s="1">
        <v>45291</v>
      </c>
      <c r="B300" s="3">
        <f>(Data!E301)/(Data!E300)-1</f>
        <v>0</v>
      </c>
      <c r="C300">
        <f>OR(B300&lt;'Descriptive Stats'!$B$17, B300&gt;'Descriptive Stats'!$B$18)</f>
        <v>0</v>
      </c>
      <c r="D300">
        <f>IF(C300, ROW(), "")</f>
        <v>0</v>
      </c>
    </row>
    <row r="301" spans="1:4">
      <c r="A301" s="1">
        <v>45322</v>
      </c>
      <c r="B301" s="3">
        <f>(Data!E302)/(Data!E301)-1</f>
        <v>0</v>
      </c>
      <c r="C301">
        <f>OR(B301&lt;'Descriptive Stats'!$B$17, B301&gt;'Descriptive Stats'!$B$18)</f>
        <v>0</v>
      </c>
      <c r="D301">
        <f>IF(C301, ROW(), "")</f>
        <v>0</v>
      </c>
    </row>
    <row r="302" spans="1:4">
      <c r="A302" s="1">
        <v>45351</v>
      </c>
      <c r="B302" s="3">
        <f>(Data!E303)/(Data!E302)-1</f>
        <v>0</v>
      </c>
      <c r="C302">
        <f>OR(B302&lt;'Descriptive Stats'!$B$17, B302&gt;'Descriptive Stats'!$B$18)</f>
        <v>0</v>
      </c>
      <c r="D302">
        <f>IF(C302, ROW(), "")</f>
        <v>0</v>
      </c>
    </row>
    <row r="303" spans="1:4">
      <c r="A303" s="1">
        <v>45382</v>
      </c>
      <c r="B303" s="3">
        <f>(Data!E304)/(Data!E303)-1</f>
        <v>0</v>
      </c>
      <c r="C303">
        <f>OR(B303&lt;'Descriptive Stats'!$B$17, B303&gt;'Descriptive Stats'!$B$18)</f>
        <v>0</v>
      </c>
      <c r="D303">
        <f>IF(C303, ROW(), "")</f>
        <v>0</v>
      </c>
    </row>
    <row r="304" spans="1:4">
      <c r="A304" s="1">
        <v>45412</v>
      </c>
      <c r="B304" s="3">
        <f>(Data!E305)/(Data!E304)-1</f>
        <v>0</v>
      </c>
      <c r="C304">
        <f>OR(B304&lt;'Descriptive Stats'!$B$17, B304&gt;'Descriptive Stats'!$B$18)</f>
        <v>0</v>
      </c>
      <c r="D304">
        <f>IF(C304, ROW(), "")</f>
        <v>0</v>
      </c>
    </row>
    <row r="305" spans="1:4">
      <c r="A305" s="1">
        <v>45443</v>
      </c>
      <c r="B305" s="3">
        <f>(Data!E306)/(Data!E305)-1</f>
        <v>0</v>
      </c>
      <c r="C305">
        <f>OR(B305&lt;'Descriptive Stats'!$B$17, B305&gt;'Descriptive Stats'!$B$18)</f>
        <v>0</v>
      </c>
      <c r="D305">
        <f>IF(C305, ROW(), "")</f>
        <v>0</v>
      </c>
    </row>
    <row r="306" spans="1:4">
      <c r="A306" s="1">
        <v>45473</v>
      </c>
      <c r="B306" s="3">
        <f>(Data!E307)/(Data!E306)-1</f>
        <v>0</v>
      </c>
      <c r="C306">
        <f>OR(B306&lt;'Descriptive Stats'!$B$17, B306&gt;'Descriptive Stats'!$B$18)</f>
        <v>0</v>
      </c>
      <c r="D306">
        <f>IF(C306, ROW(), "")</f>
        <v>0</v>
      </c>
    </row>
    <row r="307" spans="1:4">
      <c r="A307" s="1">
        <v>45504</v>
      </c>
      <c r="B307" s="3">
        <f>(Data!E308)/(Data!E307)-1</f>
        <v>0</v>
      </c>
      <c r="C307">
        <f>OR(B307&lt;'Descriptive Stats'!$B$17, B307&gt;'Descriptive Stats'!$B$18)</f>
        <v>0</v>
      </c>
      <c r="D307">
        <f>IF(C307, ROW(), "")</f>
        <v>0</v>
      </c>
    </row>
    <row r="308" spans="1:4">
      <c r="A308" s="1">
        <v>45535</v>
      </c>
      <c r="B308" s="3">
        <f>(Data!E309)/(Data!E308)-1</f>
        <v>0</v>
      </c>
      <c r="C308">
        <f>OR(B308&lt;'Descriptive Stats'!$B$17, B308&gt;'Descriptive Stats'!$B$18)</f>
        <v>0</v>
      </c>
      <c r="D308">
        <f>IF(C308, ROW(), "")</f>
        <v>0</v>
      </c>
    </row>
    <row r="309" spans="1:4">
      <c r="A309" s="1">
        <v>45565</v>
      </c>
      <c r="B309" s="3">
        <f>(Data!E310)/(Data!E309)-1</f>
        <v>0</v>
      </c>
      <c r="C309">
        <f>OR(B309&lt;'Descriptive Stats'!$B$17, B309&gt;'Descriptive Stats'!$B$18)</f>
        <v>0</v>
      </c>
      <c r="D309">
        <f>IF(C309, ROW(), "")</f>
        <v>0</v>
      </c>
    </row>
    <row r="310" spans="1:4">
      <c r="A310" s="1">
        <v>45596</v>
      </c>
      <c r="B310" s="3">
        <f>(Data!E311)/(Data!E310)-1</f>
        <v>0</v>
      </c>
      <c r="C310">
        <f>OR(B310&lt;'Descriptive Stats'!$B$17, B310&gt;'Descriptive Stats'!$B$18)</f>
        <v>0</v>
      </c>
      <c r="D310">
        <f>IF(C310, ROW(), "")</f>
        <v>0</v>
      </c>
    </row>
    <row r="311" spans="1:4">
      <c r="A311" s="1">
        <v>45626</v>
      </c>
      <c r="B311" s="3">
        <f>(Data!E312)/(Data!E311)-1</f>
        <v>0</v>
      </c>
      <c r="C311">
        <f>OR(B311&lt;'Descriptive Stats'!$B$17, B311&gt;'Descriptive Stats'!$B$18)</f>
        <v>0</v>
      </c>
      <c r="D311">
        <f>IF(C311, ROW(), "")</f>
        <v>0</v>
      </c>
    </row>
    <row r="312" spans="1:4">
      <c r="A312" s="1">
        <v>45657</v>
      </c>
      <c r="B312" s="3">
        <f>(Data!E313)/(Data!E312)-1</f>
        <v>0</v>
      </c>
      <c r="C312">
        <f>OR(B312&lt;'Descriptive Stats'!$B$17, B312&gt;'Descriptive Stats'!$B$18)</f>
        <v>0</v>
      </c>
      <c r="D312">
        <f>IF(C312, ROW(), "")</f>
        <v>0</v>
      </c>
    </row>
    <row r="313" spans="1:4">
      <c r="A313" s="1">
        <v>45688</v>
      </c>
      <c r="B313" s="3">
        <f>(Data!E314)/(Data!E313)-1</f>
        <v>0</v>
      </c>
      <c r="C313">
        <f>OR(B313&lt;'Descriptive Stats'!$B$17, B313&gt;'Descriptive Stats'!$B$18)</f>
        <v>0</v>
      </c>
      <c r="D313">
        <f>IF(C313, ROW(), "")</f>
        <v>0</v>
      </c>
    </row>
    <row r="314" spans="1:4">
      <c r="A314" s="1">
        <v>45716</v>
      </c>
      <c r="B314" s="3">
        <f>(Data!E315)/(Data!E314)-1</f>
        <v>0</v>
      </c>
      <c r="C314">
        <f>OR(B314&lt;'Descriptive Stats'!$B$17, B314&gt;'Descriptive Stats'!$B$18)</f>
        <v>0</v>
      </c>
      <c r="D314">
        <f>IF(C314, ROW(), "")</f>
        <v>0</v>
      </c>
    </row>
    <row r="315" spans="1:4">
      <c r="A315" s="1">
        <v>45747</v>
      </c>
      <c r="B315" s="3">
        <f>(Data!E316)/(Data!E315)-1</f>
        <v>0</v>
      </c>
      <c r="C315">
        <f>OR(B315&lt;'Descriptive Stats'!$B$17, B315&gt;'Descriptive Stats'!$B$18)</f>
        <v>0</v>
      </c>
      <c r="D315">
        <f>IF(C315, ROW(), "")</f>
        <v>0</v>
      </c>
    </row>
    <row r="316" spans="1:4">
      <c r="A316" s="1">
        <v>45777</v>
      </c>
      <c r="B316" s="3">
        <f>(Data!E317)/(Data!E316)-1</f>
        <v>0</v>
      </c>
      <c r="C316">
        <f>OR(B316&lt;'Descriptive Stats'!$B$17, B316&gt;'Descriptive Stats'!$B$18)</f>
        <v>0</v>
      </c>
      <c r="D316">
        <f>IF(C316, ROW(), "")</f>
        <v>0</v>
      </c>
    </row>
    <row r="317" spans="1:4">
      <c r="A317" s="1">
        <v>45808</v>
      </c>
      <c r="B317" s="3">
        <f>(Data!E318)/(Data!E317)-1</f>
        <v>0</v>
      </c>
      <c r="C317">
        <f>OR(B317&lt;'Descriptive Stats'!$B$17, B317&gt;'Descriptive Stats'!$B$18)</f>
        <v>0</v>
      </c>
      <c r="D317">
        <f>IF(C317, ROW(), "")</f>
        <v>0</v>
      </c>
    </row>
    <row r="318" spans="1:4">
      <c r="A318" s="1">
        <v>45838</v>
      </c>
      <c r="B318" s="3">
        <f>(Data!E319)/(Data!E318)-1</f>
        <v>0</v>
      </c>
      <c r="C318">
        <f>OR(B318&lt;'Descriptive Stats'!$B$17, B318&gt;'Descriptive Stats'!$B$18)</f>
        <v>0</v>
      </c>
      <c r="D318">
        <f>IF(C318, ROW(), "")</f>
        <v>0</v>
      </c>
    </row>
    <row r="319" spans="1:4">
      <c r="A319" s="1">
        <v>45869</v>
      </c>
      <c r="B319" s="3">
        <f>(Data!E320)/(Data!E319)-1</f>
        <v>0</v>
      </c>
      <c r="C319">
        <f>OR(B319&lt;'Descriptive Stats'!$B$17, B319&gt;'Descriptive Stats'!$B$18)</f>
        <v>0</v>
      </c>
      <c r="D319">
        <f>IF(C319, ROW(), "")</f>
        <v>0</v>
      </c>
    </row>
    <row r="320" spans="1:4">
      <c r="A320" s="1">
        <v>45900</v>
      </c>
      <c r="B320" s="3">
        <f>(Data!E321)/(Data!E320)-1</f>
        <v>0</v>
      </c>
      <c r="C320">
        <f>OR(B320&lt;'Descriptive Stats'!$B$17, B320&gt;'Descriptive Stats'!$B$18)</f>
        <v>0</v>
      </c>
      <c r="D320">
        <f>IF(C320, ROW(), "")</f>
        <v>0</v>
      </c>
    </row>
    <row r="321" spans="1:4">
      <c r="A321" s="1">
        <v>45930</v>
      </c>
      <c r="B321" s="3">
        <f>(Data!E322)/(Data!E321)-1</f>
        <v>0</v>
      </c>
      <c r="C321">
        <f>OR(B321&lt;'Descriptive Stats'!$B$17, B321&gt;'Descriptive Stats'!$B$18)</f>
        <v>0</v>
      </c>
      <c r="D321">
        <f>IF(C321, ROW(), "")</f>
        <v>0</v>
      </c>
    </row>
    <row r="322" spans="1:4">
      <c r="A322" s="1">
        <v>45961</v>
      </c>
      <c r="B322" s="3">
        <f>(Data!E323)/(Data!E322)-1</f>
        <v>0</v>
      </c>
      <c r="C322">
        <f>OR(B322&lt;'Descriptive Stats'!$B$17, B322&gt;'Descriptive Stats'!$B$18)</f>
        <v>0</v>
      </c>
      <c r="D322">
        <f>IF(C322, ROW(), "")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cols>
    <col min="1" max="1" width="26.7109375" customWidth="1"/>
    <col min="2" max="2" width="18.7109375" customWidth="1"/>
  </cols>
  <sheetData>
    <row r="1" spans="1:2">
      <c r="A1" s="4" t="s">
        <v>9</v>
      </c>
      <c r="B1" s="4" t="s">
        <v>10</v>
      </c>
    </row>
    <row r="2" spans="1:2">
      <c r="A2" t="s">
        <v>11</v>
      </c>
      <c r="B2" s="5">
        <f>COUNT(Returns!$B$2:INDEX(Returns!$B:$B, MATCH(1E+99, Returns!$B:$B)))</f>
        <v>0</v>
      </c>
    </row>
    <row r="3" spans="1:2">
      <c r="A3" t="s">
        <v>12</v>
      </c>
      <c r="B3" s="3">
        <f>AVERAGE(Returns!$B$2:INDEX(Returns!$B:$B, MATCH(1E+99, Returns!$B:$B)))</f>
        <v>0</v>
      </c>
    </row>
    <row r="4" spans="1:2">
      <c r="A4" t="s">
        <v>13</v>
      </c>
      <c r="B4" s="3">
        <f>MEDIAN(Returns!$B$2:INDEX(Returns!$B:$B, MATCH(1E+99, Returns!$B:$B)))</f>
        <v>0</v>
      </c>
    </row>
    <row r="5" spans="1:2">
      <c r="A5" t="s">
        <v>14</v>
      </c>
      <c r="B5" s="3">
        <f>MODE.SNGL(Returns!$B$2:INDEX(Returns!$B:$B, MATCH(1E+99, Returns!$B:$B)))</f>
        <v>0</v>
      </c>
    </row>
    <row r="6" spans="1:2">
      <c r="A6" t="s">
        <v>15</v>
      </c>
      <c r="B6" s="3">
        <f>(MAX(Returns!$B$2:INDEX(Returns!$B:$B, MATCH(1E+99, Returns!$B:$B)))-MIN(Returns!$B$2:INDEX(Returns!$B:$B, MATCH(1E+99, Returns!$B:$B))))</f>
        <v>0</v>
      </c>
    </row>
    <row r="7" spans="1:2">
      <c r="A7" t="s">
        <v>16</v>
      </c>
      <c r="B7" s="6">
        <f>VAR.S(Returns!$B$2:INDEX(Returns!$B:$B, MATCH(1E+99, Returns!$B:$B)))</f>
        <v>0</v>
      </c>
    </row>
    <row r="8" spans="1:2">
      <c r="A8" t="s">
        <v>17</v>
      </c>
      <c r="B8" s="3">
        <f>STDEV.S(Returns!$B$2:INDEX(Returns!$B:$B, MATCH(1E+99, Returns!$B:$B)))</f>
        <v>0</v>
      </c>
    </row>
    <row r="9" spans="1:2">
      <c r="A9" t="s">
        <v>18</v>
      </c>
      <c r="B9" s="3">
        <f>PERCENTILE.INC(Returns!$B$2:INDEX(Returns!$B:$B, MATCH(1E+99, Returns!$B:$B)),0.2)</f>
        <v>0</v>
      </c>
    </row>
    <row r="10" spans="1:2">
      <c r="A10" t="s">
        <v>19</v>
      </c>
      <c r="B10" s="3">
        <f>PERCENTILE.INC(Returns!$B$2:INDEX(Returns!$B:$B, MATCH(1E+99, Returns!$B:$B)),0.6)</f>
        <v>0</v>
      </c>
    </row>
    <row r="11" spans="1:2">
      <c r="A11" t="s">
        <v>20</v>
      </c>
      <c r="B11" s="3">
        <f>PERCENTILE.INC(Returns!$B$2:INDEX(Returns!$B:$B, MATCH(1E+99, Returns!$B:$B)),0.9)</f>
        <v>0</v>
      </c>
    </row>
    <row r="12" spans="1:2">
      <c r="A12" t="s">
        <v>21</v>
      </c>
      <c r="B12" s="3">
        <f>MIN(Returns!$B$2:INDEX(Returns!$B:$B, MATCH(1E+99, Returns!$B:$B)))</f>
        <v>0</v>
      </c>
    </row>
    <row r="13" spans="1:2">
      <c r="A13" t="s">
        <v>22</v>
      </c>
      <c r="B13" s="3">
        <f>QUARTILE.INC(Returns!$B$2:INDEX(Returns!$B:$B, MATCH(1E+99, Returns!$B:$B)),1)</f>
        <v>0</v>
      </c>
    </row>
    <row r="14" spans="1:2">
      <c r="A14" t="s">
        <v>23</v>
      </c>
      <c r="B14" s="3">
        <f>MEDIAN(Returns!$B$2:INDEX(Returns!$B:$B, MATCH(1E+99, Returns!$B:$B)))</f>
        <v>0</v>
      </c>
    </row>
    <row r="15" spans="1:2">
      <c r="A15" t="s">
        <v>24</v>
      </c>
      <c r="B15" s="3">
        <f>QUARTILE.INC(Returns!$B$2:INDEX(Returns!$B:$B, MATCH(1E+99, Returns!$B:$B)),3)</f>
        <v>0</v>
      </c>
    </row>
    <row r="16" spans="1:2">
      <c r="A16" t="s">
        <v>25</v>
      </c>
      <c r="B16" s="3">
        <f>MAX(Returns!$B$2:INDEX(Returns!$B:$B, MATCH(1E+99, Returns!$B:$B)))</f>
        <v>0</v>
      </c>
    </row>
    <row r="17" spans="1:2">
      <c r="A17" t="s">
        <v>26</v>
      </c>
      <c r="B17" s="3">
        <f>(QUARTILE.INC(Returns!$B$2:INDEX(Returns!$B:$B, MATCH(1E+99, Returns!$B:$B)),3)-QUARTILE.INC(Returns!$B$2:INDEX(Returns!$B:$B, MATCH(1E+99, Returns!$B:$B)),1))</f>
        <v>0</v>
      </c>
    </row>
    <row r="18" spans="1:2">
      <c r="A18" t="s">
        <v>27</v>
      </c>
      <c r="B18" s="3">
        <f>(QUARTILE.INC(Returns!$B$2:INDEX(Returns!$B:$B, MATCH(1E+99, Returns!$B:$B)),1) - 1.5*(QUARTILE.INC(Returns!$B$2:INDEX(Returns!$B:$B, MATCH(1E+99, Returns!$B:$B)),3)-QUARTILE.INC(Returns!$B$2:INDEX(Returns!$B:$B, MATCH(1E+99, Returns!$B:$B)),1)))</f>
        <v>0</v>
      </c>
    </row>
    <row r="19" spans="1:2">
      <c r="A19" t="s">
        <v>28</v>
      </c>
      <c r="B19" s="3">
        <f>(QUARTILE.INC(Returns!$B$2:INDEX(Returns!$B:$B, MATCH(1E+99, Returns!$B:$B)),3) + 1.5*(QUARTILE.INC(Returns!$B$2:INDEX(Returns!$B:$B, MATCH(1E+99, Returns!$B:$B)),3)-QUARTILE.INC(Returns!$B$2:INDEX(Returns!$B:$B, MATCH(1E+99, Returns!$B:$B)),1)))</f>
        <v>0</v>
      </c>
    </row>
    <row r="20" spans="1:2">
      <c r="A20" t="s">
        <v>29</v>
      </c>
      <c r="B20" s="5">
        <f>COUNTIFS(Returns!$B$2:INDEX(Returns!$B:$B, MATCH(1E+99, Returns!$B:$B)),"&lt;"&amp;B17)+COUNTIFS(Returns!$B$2:INDEX(Returns!$B:$B, MATCH(1E+99, Returns!$B:$B)),"&gt;"&amp;B18)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1"/>
  <sheetViews>
    <sheetView workbookViewId="0"/>
  </sheetViews>
  <sheetFormatPr defaultRowHeight="15"/>
  <cols>
    <col min="1" max="1" width="12.7109375" style="1" customWidth="1"/>
    <col min="2" max="2" width="16.7109375" style="3" customWidth="1"/>
  </cols>
  <sheetData>
    <row r="1" spans="1:2">
      <c r="A1" s="4" t="s">
        <v>0</v>
      </c>
      <c r="B1" s="4" t="s">
        <v>6</v>
      </c>
    </row>
    <row r="2" spans="1:2">
      <c r="A2" s="1">
        <f>IFERROR(INDEX(Returns!A:A, SMALL(Returns!$D:$D, ROWS($A$1:A1))), "")</f>
        <v>0</v>
      </c>
      <c r="B2" s="3">
        <f>IFERROR(INDEX(Returns!B:B, SMALL(Returns!$D:$D, ROWS($A$1:A1))), "")</f>
        <v>0</v>
      </c>
    </row>
    <row r="3" spans="1:2">
      <c r="A3" s="1">
        <f>IFERROR(INDEX(Returns!A:A, SMALL(Returns!$D:$D, ROWS($A$1:A2))), "")</f>
        <v>0</v>
      </c>
      <c r="B3" s="3">
        <f>IFERROR(INDEX(Returns!B:B, SMALL(Returns!$D:$D, ROWS($A$1:A2))), "")</f>
        <v>0</v>
      </c>
    </row>
    <row r="4" spans="1:2">
      <c r="A4" s="1">
        <f>IFERROR(INDEX(Returns!A:A, SMALL(Returns!$D:$D, ROWS($A$1:A3))), "")</f>
        <v>0</v>
      </c>
      <c r="B4" s="3">
        <f>IFERROR(INDEX(Returns!B:B, SMALL(Returns!$D:$D, ROWS($A$1:A3))), "")</f>
        <v>0</v>
      </c>
    </row>
    <row r="5" spans="1:2">
      <c r="A5" s="1">
        <f>IFERROR(INDEX(Returns!A:A, SMALL(Returns!$D:$D, ROWS($A$1:A4))), "")</f>
        <v>0</v>
      </c>
      <c r="B5" s="3">
        <f>IFERROR(INDEX(Returns!B:B, SMALL(Returns!$D:$D, ROWS($A$1:A4))), "")</f>
        <v>0</v>
      </c>
    </row>
    <row r="6" spans="1:2">
      <c r="A6" s="1">
        <f>IFERROR(INDEX(Returns!A:A, SMALL(Returns!$D:$D, ROWS($A$1:A5))), "")</f>
        <v>0</v>
      </c>
      <c r="B6" s="3">
        <f>IFERROR(INDEX(Returns!B:B, SMALL(Returns!$D:$D, ROWS($A$1:A5))), "")</f>
        <v>0</v>
      </c>
    </row>
    <row r="7" spans="1:2">
      <c r="A7" s="1">
        <f>IFERROR(INDEX(Returns!A:A, SMALL(Returns!$D:$D, ROWS($A$1:A6))), "")</f>
        <v>0</v>
      </c>
      <c r="B7" s="3">
        <f>IFERROR(INDEX(Returns!B:B, SMALL(Returns!$D:$D, ROWS($A$1:A6))), "")</f>
        <v>0</v>
      </c>
    </row>
    <row r="8" spans="1:2">
      <c r="A8" s="1">
        <f>IFERROR(INDEX(Returns!A:A, SMALL(Returns!$D:$D, ROWS($A$1:A7))), "")</f>
        <v>0</v>
      </c>
      <c r="B8" s="3">
        <f>IFERROR(INDEX(Returns!B:B, SMALL(Returns!$D:$D, ROWS($A$1:A7))), "")</f>
        <v>0</v>
      </c>
    </row>
    <row r="9" spans="1:2">
      <c r="A9" s="1">
        <f>IFERROR(INDEX(Returns!A:A, SMALL(Returns!$D:$D, ROWS($A$1:A8))), "")</f>
        <v>0</v>
      </c>
      <c r="B9" s="3">
        <f>IFERROR(INDEX(Returns!B:B, SMALL(Returns!$D:$D, ROWS($A$1:A8))), "")</f>
        <v>0</v>
      </c>
    </row>
    <row r="10" spans="1:2">
      <c r="A10" s="1">
        <f>IFERROR(INDEX(Returns!A:A, SMALL(Returns!$D:$D, ROWS($A$1:A9))), "")</f>
        <v>0</v>
      </c>
      <c r="B10" s="3">
        <f>IFERROR(INDEX(Returns!B:B, SMALL(Returns!$D:$D, ROWS($A$1:A9))), "")</f>
        <v>0</v>
      </c>
    </row>
    <row r="11" spans="1:2">
      <c r="A11" s="1">
        <f>IFERROR(INDEX(Returns!A:A, SMALL(Returns!$D:$D, ROWS($A$1:A10))), "")</f>
        <v>0</v>
      </c>
      <c r="B11" s="3">
        <f>IFERROR(INDEX(Returns!B:B, SMALL(Returns!$D:$D, ROWS($A$1:A10))), "")</f>
        <v>0</v>
      </c>
    </row>
    <row r="12" spans="1:2">
      <c r="A12" s="1">
        <f>IFERROR(INDEX(Returns!A:A, SMALL(Returns!$D:$D, ROWS($A$1:A11))), "")</f>
        <v>0</v>
      </c>
      <c r="B12" s="3">
        <f>IFERROR(INDEX(Returns!B:B, SMALL(Returns!$D:$D, ROWS($A$1:A11))), "")</f>
        <v>0</v>
      </c>
    </row>
    <row r="13" spans="1:2">
      <c r="A13" s="1">
        <f>IFERROR(INDEX(Returns!A:A, SMALL(Returns!$D:$D, ROWS($A$1:A12))), "")</f>
        <v>0</v>
      </c>
      <c r="B13" s="3">
        <f>IFERROR(INDEX(Returns!B:B, SMALL(Returns!$D:$D, ROWS($A$1:A12))), "")</f>
        <v>0</v>
      </c>
    </row>
    <row r="14" spans="1:2">
      <c r="A14" s="1">
        <f>IFERROR(INDEX(Returns!A:A, SMALL(Returns!$D:$D, ROWS($A$1:A13))), "")</f>
        <v>0</v>
      </c>
      <c r="B14" s="3">
        <f>IFERROR(INDEX(Returns!B:B, SMALL(Returns!$D:$D, ROWS($A$1:A13))), "")</f>
        <v>0</v>
      </c>
    </row>
    <row r="15" spans="1:2">
      <c r="A15" s="1">
        <f>IFERROR(INDEX(Returns!A:A, SMALL(Returns!$D:$D, ROWS($A$1:A14))), "")</f>
        <v>0</v>
      </c>
      <c r="B15" s="3">
        <f>IFERROR(INDEX(Returns!B:B, SMALL(Returns!$D:$D, ROWS($A$1:A14))), "")</f>
        <v>0</v>
      </c>
    </row>
    <row r="16" spans="1:2">
      <c r="A16" s="1">
        <f>IFERROR(INDEX(Returns!A:A, SMALL(Returns!$D:$D, ROWS($A$1:A15))), "")</f>
        <v>0</v>
      </c>
      <c r="B16" s="3">
        <f>IFERROR(INDEX(Returns!B:B, SMALL(Returns!$D:$D, ROWS($A$1:A15))), "")</f>
        <v>0</v>
      </c>
    </row>
    <row r="17" spans="1:2">
      <c r="A17" s="1">
        <f>IFERROR(INDEX(Returns!A:A, SMALL(Returns!$D:$D, ROWS($A$1:A16))), "")</f>
        <v>0</v>
      </c>
      <c r="B17" s="3">
        <f>IFERROR(INDEX(Returns!B:B, SMALL(Returns!$D:$D, ROWS($A$1:A16))), "")</f>
        <v>0</v>
      </c>
    </row>
    <row r="18" spans="1:2">
      <c r="A18" s="1">
        <f>IFERROR(INDEX(Returns!A:A, SMALL(Returns!$D:$D, ROWS($A$1:A17))), "")</f>
        <v>0</v>
      </c>
      <c r="B18" s="3">
        <f>IFERROR(INDEX(Returns!B:B, SMALL(Returns!$D:$D, ROWS($A$1:A17))), "")</f>
        <v>0</v>
      </c>
    </row>
    <row r="19" spans="1:2">
      <c r="A19" s="1">
        <f>IFERROR(INDEX(Returns!A:A, SMALL(Returns!$D:$D, ROWS($A$1:A18))), "")</f>
        <v>0</v>
      </c>
      <c r="B19" s="3">
        <f>IFERROR(INDEX(Returns!B:B, SMALL(Returns!$D:$D, ROWS($A$1:A18))), "")</f>
        <v>0</v>
      </c>
    </row>
    <row r="20" spans="1:2">
      <c r="A20" s="1">
        <f>IFERROR(INDEX(Returns!A:A, SMALL(Returns!$D:$D, ROWS($A$1:A19))), "")</f>
        <v>0</v>
      </c>
      <c r="B20" s="3">
        <f>IFERROR(INDEX(Returns!B:B, SMALL(Returns!$D:$D, ROWS($A$1:A19))), "")</f>
        <v>0</v>
      </c>
    </row>
    <row r="21" spans="1:2">
      <c r="A21" s="1">
        <f>IFERROR(INDEX(Returns!A:A, SMALL(Returns!$D:$D, ROWS($A$1:A20))), "")</f>
        <v>0</v>
      </c>
      <c r="B21" s="3">
        <f>IFERROR(INDEX(Returns!B:B, SMALL(Returns!$D:$D, ROWS($A$1:A20))), "")</f>
        <v>0</v>
      </c>
    </row>
    <row r="22" spans="1:2">
      <c r="A22" s="1">
        <f>IFERROR(INDEX(Returns!A:A, SMALL(Returns!$D:$D, ROWS($A$1:A21))), "")</f>
        <v>0</v>
      </c>
      <c r="B22" s="3">
        <f>IFERROR(INDEX(Returns!B:B, SMALL(Returns!$D:$D, ROWS($A$1:A21))), "")</f>
        <v>0</v>
      </c>
    </row>
    <row r="23" spans="1:2">
      <c r="A23" s="1">
        <f>IFERROR(INDEX(Returns!A:A, SMALL(Returns!$D:$D, ROWS($A$1:A22))), "")</f>
        <v>0</v>
      </c>
      <c r="B23" s="3">
        <f>IFERROR(INDEX(Returns!B:B, SMALL(Returns!$D:$D, ROWS($A$1:A22))), "")</f>
        <v>0</v>
      </c>
    </row>
    <row r="24" spans="1:2">
      <c r="A24" s="1">
        <f>IFERROR(INDEX(Returns!A:A, SMALL(Returns!$D:$D, ROWS($A$1:A23))), "")</f>
        <v>0</v>
      </c>
      <c r="B24" s="3">
        <f>IFERROR(INDEX(Returns!B:B, SMALL(Returns!$D:$D, ROWS($A$1:A23))), "")</f>
        <v>0</v>
      </c>
    </row>
    <row r="25" spans="1:2">
      <c r="A25" s="1">
        <f>IFERROR(INDEX(Returns!A:A, SMALL(Returns!$D:$D, ROWS($A$1:A24))), "")</f>
        <v>0</v>
      </c>
      <c r="B25" s="3">
        <f>IFERROR(INDEX(Returns!B:B, SMALL(Returns!$D:$D, ROWS($A$1:A24))), "")</f>
        <v>0</v>
      </c>
    </row>
    <row r="26" spans="1:2">
      <c r="A26" s="1">
        <f>IFERROR(INDEX(Returns!A:A, SMALL(Returns!$D:$D, ROWS($A$1:A25))), "")</f>
        <v>0</v>
      </c>
      <c r="B26" s="3">
        <f>IFERROR(INDEX(Returns!B:B, SMALL(Returns!$D:$D, ROWS($A$1:A25))), "")</f>
        <v>0</v>
      </c>
    </row>
    <row r="27" spans="1:2">
      <c r="A27" s="1">
        <f>IFERROR(INDEX(Returns!A:A, SMALL(Returns!$D:$D, ROWS($A$1:A26))), "")</f>
        <v>0</v>
      </c>
      <c r="B27" s="3">
        <f>IFERROR(INDEX(Returns!B:B, SMALL(Returns!$D:$D, ROWS($A$1:A26))), "")</f>
        <v>0</v>
      </c>
    </row>
    <row r="28" spans="1:2">
      <c r="A28" s="1">
        <f>IFERROR(INDEX(Returns!A:A, SMALL(Returns!$D:$D, ROWS($A$1:A27))), "")</f>
        <v>0</v>
      </c>
      <c r="B28" s="3">
        <f>IFERROR(INDEX(Returns!B:B, SMALL(Returns!$D:$D, ROWS($A$1:A27))), "")</f>
        <v>0</v>
      </c>
    </row>
    <row r="29" spans="1:2">
      <c r="A29" s="1">
        <f>IFERROR(INDEX(Returns!A:A, SMALL(Returns!$D:$D, ROWS($A$1:A28))), "")</f>
        <v>0</v>
      </c>
      <c r="B29" s="3">
        <f>IFERROR(INDEX(Returns!B:B, SMALL(Returns!$D:$D, ROWS($A$1:A28))), "")</f>
        <v>0</v>
      </c>
    </row>
    <row r="30" spans="1:2">
      <c r="A30" s="1">
        <f>IFERROR(INDEX(Returns!A:A, SMALL(Returns!$D:$D, ROWS($A$1:A29))), "")</f>
        <v>0</v>
      </c>
      <c r="B30" s="3">
        <f>IFERROR(INDEX(Returns!B:B, SMALL(Returns!$D:$D, ROWS($A$1:A29))), "")</f>
        <v>0</v>
      </c>
    </row>
    <row r="31" spans="1:2">
      <c r="A31" s="1">
        <f>IFERROR(INDEX(Returns!A:A, SMALL(Returns!$D:$D, ROWS($A$1:A30))), "")</f>
        <v>0</v>
      </c>
      <c r="B31" s="3">
        <f>IFERROR(INDEX(Returns!B:B, SMALL(Returns!$D:$D, ROWS($A$1:A30))), "")</f>
        <v>0</v>
      </c>
    </row>
    <row r="32" spans="1:2">
      <c r="A32" s="1">
        <f>IFERROR(INDEX(Returns!A:A, SMALL(Returns!$D:$D, ROWS($A$1:A31))), "")</f>
        <v>0</v>
      </c>
      <c r="B32" s="3">
        <f>IFERROR(INDEX(Returns!B:B, SMALL(Returns!$D:$D, ROWS($A$1:A31))), "")</f>
        <v>0</v>
      </c>
    </row>
    <row r="33" spans="1:2">
      <c r="A33" s="1">
        <f>IFERROR(INDEX(Returns!A:A, SMALL(Returns!$D:$D, ROWS($A$1:A32))), "")</f>
        <v>0</v>
      </c>
      <c r="B33" s="3">
        <f>IFERROR(INDEX(Returns!B:B, SMALL(Returns!$D:$D, ROWS($A$1:A32))), "")</f>
        <v>0</v>
      </c>
    </row>
    <row r="34" spans="1:2">
      <c r="A34" s="1">
        <f>IFERROR(INDEX(Returns!A:A, SMALL(Returns!$D:$D, ROWS($A$1:A33))), "")</f>
        <v>0</v>
      </c>
      <c r="B34" s="3">
        <f>IFERROR(INDEX(Returns!B:B, SMALL(Returns!$D:$D, ROWS($A$1:A33))), "")</f>
        <v>0</v>
      </c>
    </row>
    <row r="35" spans="1:2">
      <c r="A35" s="1">
        <f>IFERROR(INDEX(Returns!A:A, SMALL(Returns!$D:$D, ROWS($A$1:A34))), "")</f>
        <v>0</v>
      </c>
      <c r="B35" s="3">
        <f>IFERROR(INDEX(Returns!B:B, SMALL(Returns!$D:$D, ROWS($A$1:A34))), "")</f>
        <v>0</v>
      </c>
    </row>
    <row r="36" spans="1:2">
      <c r="A36" s="1">
        <f>IFERROR(INDEX(Returns!A:A, SMALL(Returns!$D:$D, ROWS($A$1:A35))), "")</f>
        <v>0</v>
      </c>
      <c r="B36" s="3">
        <f>IFERROR(INDEX(Returns!B:B, SMALL(Returns!$D:$D, ROWS($A$1:A35))), "")</f>
        <v>0</v>
      </c>
    </row>
    <row r="37" spans="1:2">
      <c r="A37" s="1">
        <f>IFERROR(INDEX(Returns!A:A, SMALL(Returns!$D:$D, ROWS($A$1:A36))), "")</f>
        <v>0</v>
      </c>
      <c r="B37" s="3">
        <f>IFERROR(INDEX(Returns!B:B, SMALL(Returns!$D:$D, ROWS($A$1:A36))), "")</f>
        <v>0</v>
      </c>
    </row>
    <row r="38" spans="1:2">
      <c r="A38" s="1">
        <f>IFERROR(INDEX(Returns!A:A, SMALL(Returns!$D:$D, ROWS($A$1:A37))), "")</f>
        <v>0</v>
      </c>
      <c r="B38" s="3">
        <f>IFERROR(INDEX(Returns!B:B, SMALL(Returns!$D:$D, ROWS($A$1:A37))), "")</f>
        <v>0</v>
      </c>
    </row>
    <row r="39" spans="1:2">
      <c r="A39" s="1">
        <f>IFERROR(INDEX(Returns!A:A, SMALL(Returns!$D:$D, ROWS($A$1:A38))), "")</f>
        <v>0</v>
      </c>
      <c r="B39" s="3">
        <f>IFERROR(INDEX(Returns!B:B, SMALL(Returns!$D:$D, ROWS($A$1:A38))), "")</f>
        <v>0</v>
      </c>
    </row>
    <row r="40" spans="1:2">
      <c r="A40" s="1">
        <f>IFERROR(INDEX(Returns!A:A, SMALL(Returns!$D:$D, ROWS($A$1:A39))), "")</f>
        <v>0</v>
      </c>
      <c r="B40" s="3">
        <f>IFERROR(INDEX(Returns!B:B, SMALL(Returns!$D:$D, ROWS($A$1:A39))), "")</f>
        <v>0</v>
      </c>
    </row>
    <row r="41" spans="1:2">
      <c r="A41" s="1">
        <f>IFERROR(INDEX(Returns!A:A, SMALL(Returns!$D:$D, ROWS($A$1:A40))), "")</f>
        <v>0</v>
      </c>
      <c r="B41" s="3">
        <f>IFERROR(INDEX(Returns!B:B, SMALL(Returns!$D:$D, ROWS($A$1:A40))), "")</f>
        <v>0</v>
      </c>
    </row>
    <row r="42" spans="1:2">
      <c r="A42" s="1">
        <f>IFERROR(INDEX(Returns!A:A, SMALL(Returns!$D:$D, ROWS($A$1:A41))), "")</f>
        <v>0</v>
      </c>
      <c r="B42" s="3">
        <f>IFERROR(INDEX(Returns!B:B, SMALL(Returns!$D:$D, ROWS($A$1:A41))), "")</f>
        <v>0</v>
      </c>
    </row>
    <row r="43" spans="1:2">
      <c r="A43" s="1">
        <f>IFERROR(INDEX(Returns!A:A, SMALL(Returns!$D:$D, ROWS($A$1:A42))), "")</f>
        <v>0</v>
      </c>
      <c r="B43" s="3">
        <f>IFERROR(INDEX(Returns!B:B, SMALL(Returns!$D:$D, ROWS($A$1:A42))), "")</f>
        <v>0</v>
      </c>
    </row>
    <row r="44" spans="1:2">
      <c r="A44" s="1">
        <f>IFERROR(INDEX(Returns!A:A, SMALL(Returns!$D:$D, ROWS($A$1:A43))), "")</f>
        <v>0</v>
      </c>
      <c r="B44" s="3">
        <f>IFERROR(INDEX(Returns!B:B, SMALL(Returns!$D:$D, ROWS($A$1:A43))), "")</f>
        <v>0</v>
      </c>
    </row>
    <row r="45" spans="1:2">
      <c r="A45" s="1">
        <f>IFERROR(INDEX(Returns!A:A, SMALL(Returns!$D:$D, ROWS($A$1:A44))), "")</f>
        <v>0</v>
      </c>
      <c r="B45" s="3">
        <f>IFERROR(INDEX(Returns!B:B, SMALL(Returns!$D:$D, ROWS($A$1:A44))), "")</f>
        <v>0</v>
      </c>
    </row>
    <row r="46" spans="1:2">
      <c r="A46" s="1">
        <f>IFERROR(INDEX(Returns!A:A, SMALL(Returns!$D:$D, ROWS($A$1:A45))), "")</f>
        <v>0</v>
      </c>
      <c r="B46" s="3">
        <f>IFERROR(INDEX(Returns!B:B, SMALL(Returns!$D:$D, ROWS($A$1:A45))), "")</f>
        <v>0</v>
      </c>
    </row>
    <row r="47" spans="1:2">
      <c r="A47" s="1">
        <f>IFERROR(INDEX(Returns!A:A, SMALL(Returns!$D:$D, ROWS($A$1:A46))), "")</f>
        <v>0</v>
      </c>
      <c r="B47" s="3">
        <f>IFERROR(INDEX(Returns!B:B, SMALL(Returns!$D:$D, ROWS($A$1:A46))), "")</f>
        <v>0</v>
      </c>
    </row>
    <row r="48" spans="1:2">
      <c r="A48" s="1">
        <f>IFERROR(INDEX(Returns!A:A, SMALL(Returns!$D:$D, ROWS($A$1:A47))), "")</f>
        <v>0</v>
      </c>
      <c r="B48" s="3">
        <f>IFERROR(INDEX(Returns!B:B, SMALL(Returns!$D:$D, ROWS($A$1:A47))), "")</f>
        <v>0</v>
      </c>
    </row>
    <row r="49" spans="1:2">
      <c r="A49" s="1">
        <f>IFERROR(INDEX(Returns!A:A, SMALL(Returns!$D:$D, ROWS($A$1:A48))), "")</f>
        <v>0</v>
      </c>
      <c r="B49" s="3">
        <f>IFERROR(INDEX(Returns!B:B, SMALL(Returns!$D:$D, ROWS($A$1:A48))), "")</f>
        <v>0</v>
      </c>
    </row>
    <row r="50" spans="1:2">
      <c r="A50" s="1">
        <f>IFERROR(INDEX(Returns!A:A, SMALL(Returns!$D:$D, ROWS($A$1:A49))), "")</f>
        <v>0</v>
      </c>
      <c r="B50" s="3">
        <f>IFERROR(INDEX(Returns!B:B, SMALL(Returns!$D:$D, ROWS($A$1:A49))), "")</f>
        <v>0</v>
      </c>
    </row>
    <row r="51" spans="1:2">
      <c r="A51" s="1">
        <f>IFERROR(INDEX(Returns!A:A, SMALL(Returns!$D:$D, ROWS($A$1:A50))), "")</f>
        <v>0</v>
      </c>
      <c r="B51" s="3">
        <f>IFERROR(INDEX(Returns!B:B, SMALL(Returns!$D:$D, ROWS($A$1:A50))), "")</f>
        <v>0</v>
      </c>
    </row>
    <row r="52" spans="1:2">
      <c r="A52" s="1">
        <f>IFERROR(INDEX(Returns!A:A, SMALL(Returns!$D:$D, ROWS($A$1:A51))), "")</f>
        <v>0</v>
      </c>
      <c r="B52" s="3">
        <f>IFERROR(INDEX(Returns!B:B, SMALL(Returns!$D:$D, ROWS($A$1:A51))), "")</f>
        <v>0</v>
      </c>
    </row>
    <row r="53" spans="1:2">
      <c r="A53" s="1">
        <f>IFERROR(INDEX(Returns!A:A, SMALL(Returns!$D:$D, ROWS($A$1:A52))), "")</f>
        <v>0</v>
      </c>
      <c r="B53" s="3">
        <f>IFERROR(INDEX(Returns!B:B, SMALL(Returns!$D:$D, ROWS($A$1:A52))), "")</f>
        <v>0</v>
      </c>
    </row>
    <row r="54" spans="1:2">
      <c r="A54" s="1">
        <f>IFERROR(INDEX(Returns!A:A, SMALL(Returns!$D:$D, ROWS($A$1:A53))), "")</f>
        <v>0</v>
      </c>
      <c r="B54" s="3">
        <f>IFERROR(INDEX(Returns!B:B, SMALL(Returns!$D:$D, ROWS($A$1:A53))), "")</f>
        <v>0</v>
      </c>
    </row>
    <row r="55" spans="1:2">
      <c r="A55" s="1">
        <f>IFERROR(INDEX(Returns!A:A, SMALL(Returns!$D:$D, ROWS($A$1:A54))), "")</f>
        <v>0</v>
      </c>
      <c r="B55" s="3">
        <f>IFERROR(INDEX(Returns!B:B, SMALL(Returns!$D:$D, ROWS($A$1:A54))), "")</f>
        <v>0</v>
      </c>
    </row>
    <row r="56" spans="1:2">
      <c r="A56" s="1">
        <f>IFERROR(INDEX(Returns!A:A, SMALL(Returns!$D:$D, ROWS($A$1:A55))), "")</f>
        <v>0</v>
      </c>
      <c r="B56" s="3">
        <f>IFERROR(INDEX(Returns!B:B, SMALL(Returns!$D:$D, ROWS($A$1:A55))), "")</f>
        <v>0</v>
      </c>
    </row>
    <row r="57" spans="1:2">
      <c r="A57" s="1">
        <f>IFERROR(INDEX(Returns!A:A, SMALL(Returns!$D:$D, ROWS($A$1:A56))), "")</f>
        <v>0</v>
      </c>
      <c r="B57" s="3">
        <f>IFERROR(INDEX(Returns!B:B, SMALL(Returns!$D:$D, ROWS($A$1:A56))), "")</f>
        <v>0</v>
      </c>
    </row>
    <row r="58" spans="1:2">
      <c r="A58" s="1">
        <f>IFERROR(INDEX(Returns!A:A, SMALL(Returns!$D:$D, ROWS($A$1:A57))), "")</f>
        <v>0</v>
      </c>
      <c r="B58" s="3">
        <f>IFERROR(INDEX(Returns!B:B, SMALL(Returns!$D:$D, ROWS($A$1:A57))), "")</f>
        <v>0</v>
      </c>
    </row>
    <row r="59" spans="1:2">
      <c r="A59" s="1">
        <f>IFERROR(INDEX(Returns!A:A, SMALL(Returns!$D:$D, ROWS($A$1:A58))), "")</f>
        <v>0</v>
      </c>
      <c r="B59" s="3">
        <f>IFERROR(INDEX(Returns!B:B, SMALL(Returns!$D:$D, ROWS($A$1:A58))), "")</f>
        <v>0</v>
      </c>
    </row>
    <row r="60" spans="1:2">
      <c r="A60" s="1">
        <f>IFERROR(INDEX(Returns!A:A, SMALL(Returns!$D:$D, ROWS($A$1:A59))), "")</f>
        <v>0</v>
      </c>
      <c r="B60" s="3">
        <f>IFERROR(INDEX(Returns!B:B, SMALL(Returns!$D:$D, ROWS($A$1:A59))), "")</f>
        <v>0</v>
      </c>
    </row>
    <row r="61" spans="1:2">
      <c r="A61" s="1">
        <f>IFERROR(INDEX(Returns!A:A, SMALL(Returns!$D:$D, ROWS($A$1:A60))), "")</f>
        <v>0</v>
      </c>
      <c r="B61" s="3">
        <f>IFERROR(INDEX(Returns!B:B, SMALL(Returns!$D:$D, ROWS($A$1:A60))), "")</f>
        <v>0</v>
      </c>
    </row>
    <row r="62" spans="1:2">
      <c r="A62" s="1">
        <f>IFERROR(INDEX(Returns!A:A, SMALL(Returns!$D:$D, ROWS($A$1:A61))), "")</f>
        <v>0</v>
      </c>
      <c r="B62" s="3">
        <f>IFERROR(INDEX(Returns!B:B, SMALL(Returns!$D:$D, ROWS($A$1:A61))), "")</f>
        <v>0</v>
      </c>
    </row>
    <row r="63" spans="1:2">
      <c r="A63" s="1">
        <f>IFERROR(INDEX(Returns!A:A, SMALL(Returns!$D:$D, ROWS($A$1:A62))), "")</f>
        <v>0</v>
      </c>
      <c r="B63" s="3">
        <f>IFERROR(INDEX(Returns!B:B, SMALL(Returns!$D:$D, ROWS($A$1:A62))), "")</f>
        <v>0</v>
      </c>
    </row>
    <row r="64" spans="1:2">
      <c r="A64" s="1">
        <f>IFERROR(INDEX(Returns!A:A, SMALL(Returns!$D:$D, ROWS($A$1:A63))), "")</f>
        <v>0</v>
      </c>
      <c r="B64" s="3">
        <f>IFERROR(INDEX(Returns!B:B, SMALL(Returns!$D:$D, ROWS($A$1:A63))), "")</f>
        <v>0</v>
      </c>
    </row>
    <row r="65" spans="1:2">
      <c r="A65" s="1">
        <f>IFERROR(INDEX(Returns!A:A, SMALL(Returns!$D:$D, ROWS($A$1:A64))), "")</f>
        <v>0</v>
      </c>
      <c r="B65" s="3">
        <f>IFERROR(INDEX(Returns!B:B, SMALL(Returns!$D:$D, ROWS($A$1:A64))), "")</f>
        <v>0</v>
      </c>
    </row>
    <row r="66" spans="1:2">
      <c r="A66" s="1">
        <f>IFERROR(INDEX(Returns!A:A, SMALL(Returns!$D:$D, ROWS($A$1:A65))), "")</f>
        <v>0</v>
      </c>
      <c r="B66" s="3">
        <f>IFERROR(INDEX(Returns!B:B, SMALL(Returns!$D:$D, ROWS($A$1:A65))), "")</f>
        <v>0</v>
      </c>
    </row>
    <row r="67" spans="1:2">
      <c r="A67" s="1">
        <f>IFERROR(INDEX(Returns!A:A, SMALL(Returns!$D:$D, ROWS($A$1:A66))), "")</f>
        <v>0</v>
      </c>
      <c r="B67" s="3">
        <f>IFERROR(INDEX(Returns!B:B, SMALL(Returns!$D:$D, ROWS($A$1:A66))), "")</f>
        <v>0</v>
      </c>
    </row>
    <row r="68" spans="1:2">
      <c r="A68" s="1">
        <f>IFERROR(INDEX(Returns!A:A, SMALL(Returns!$D:$D, ROWS($A$1:A67))), "")</f>
        <v>0</v>
      </c>
      <c r="B68" s="3">
        <f>IFERROR(INDEX(Returns!B:B, SMALL(Returns!$D:$D, ROWS($A$1:A67))), "")</f>
        <v>0</v>
      </c>
    </row>
    <row r="69" spans="1:2">
      <c r="A69" s="1">
        <f>IFERROR(INDEX(Returns!A:A, SMALL(Returns!$D:$D, ROWS($A$1:A68))), "")</f>
        <v>0</v>
      </c>
      <c r="B69" s="3">
        <f>IFERROR(INDEX(Returns!B:B, SMALL(Returns!$D:$D, ROWS($A$1:A68))), "")</f>
        <v>0</v>
      </c>
    </row>
    <row r="70" spans="1:2">
      <c r="A70" s="1">
        <f>IFERROR(INDEX(Returns!A:A, SMALL(Returns!$D:$D, ROWS($A$1:A69))), "")</f>
        <v>0</v>
      </c>
      <c r="B70" s="3">
        <f>IFERROR(INDEX(Returns!B:B, SMALL(Returns!$D:$D, ROWS($A$1:A69))), "")</f>
        <v>0</v>
      </c>
    </row>
    <row r="71" spans="1:2">
      <c r="A71" s="1">
        <f>IFERROR(INDEX(Returns!A:A, SMALL(Returns!$D:$D, ROWS($A$1:A70))), "")</f>
        <v>0</v>
      </c>
      <c r="B71" s="3">
        <f>IFERROR(INDEX(Returns!B:B, SMALL(Returns!$D:$D, ROWS($A$1:A70))), "")</f>
        <v>0</v>
      </c>
    </row>
    <row r="72" spans="1:2">
      <c r="A72" s="1">
        <f>IFERROR(INDEX(Returns!A:A, SMALL(Returns!$D:$D, ROWS($A$1:A71))), "")</f>
        <v>0</v>
      </c>
      <c r="B72" s="3">
        <f>IFERROR(INDEX(Returns!B:B, SMALL(Returns!$D:$D, ROWS($A$1:A71))), "")</f>
        <v>0</v>
      </c>
    </row>
    <row r="73" spans="1:2">
      <c r="A73" s="1">
        <f>IFERROR(INDEX(Returns!A:A, SMALL(Returns!$D:$D, ROWS($A$1:A72))), "")</f>
        <v>0</v>
      </c>
      <c r="B73" s="3">
        <f>IFERROR(INDEX(Returns!B:B, SMALL(Returns!$D:$D, ROWS($A$1:A72))), "")</f>
        <v>0</v>
      </c>
    </row>
    <row r="74" spans="1:2">
      <c r="A74" s="1">
        <f>IFERROR(INDEX(Returns!A:A, SMALL(Returns!$D:$D, ROWS($A$1:A73))), "")</f>
        <v>0</v>
      </c>
      <c r="B74" s="3">
        <f>IFERROR(INDEX(Returns!B:B, SMALL(Returns!$D:$D, ROWS($A$1:A73))), "")</f>
        <v>0</v>
      </c>
    </row>
    <row r="75" spans="1:2">
      <c r="A75" s="1">
        <f>IFERROR(INDEX(Returns!A:A, SMALL(Returns!$D:$D, ROWS($A$1:A74))), "")</f>
        <v>0</v>
      </c>
      <c r="B75" s="3">
        <f>IFERROR(INDEX(Returns!B:B, SMALL(Returns!$D:$D, ROWS($A$1:A74))), "")</f>
        <v>0</v>
      </c>
    </row>
    <row r="76" spans="1:2">
      <c r="A76" s="1">
        <f>IFERROR(INDEX(Returns!A:A, SMALL(Returns!$D:$D, ROWS($A$1:A75))), "")</f>
        <v>0</v>
      </c>
      <c r="B76" s="3">
        <f>IFERROR(INDEX(Returns!B:B, SMALL(Returns!$D:$D, ROWS($A$1:A75))), "")</f>
        <v>0</v>
      </c>
    </row>
    <row r="77" spans="1:2">
      <c r="A77" s="1">
        <f>IFERROR(INDEX(Returns!A:A, SMALL(Returns!$D:$D, ROWS($A$1:A76))), "")</f>
        <v>0</v>
      </c>
      <c r="B77" s="3">
        <f>IFERROR(INDEX(Returns!B:B, SMALL(Returns!$D:$D, ROWS($A$1:A76))), "")</f>
        <v>0</v>
      </c>
    </row>
    <row r="78" spans="1:2">
      <c r="A78" s="1">
        <f>IFERROR(INDEX(Returns!A:A, SMALL(Returns!$D:$D, ROWS($A$1:A77))), "")</f>
        <v>0</v>
      </c>
      <c r="B78" s="3">
        <f>IFERROR(INDEX(Returns!B:B, SMALL(Returns!$D:$D, ROWS($A$1:A77))), "")</f>
        <v>0</v>
      </c>
    </row>
    <row r="79" spans="1:2">
      <c r="A79" s="1">
        <f>IFERROR(INDEX(Returns!A:A, SMALL(Returns!$D:$D, ROWS($A$1:A78))), "")</f>
        <v>0</v>
      </c>
      <c r="B79" s="3">
        <f>IFERROR(INDEX(Returns!B:B, SMALL(Returns!$D:$D, ROWS($A$1:A78))), "")</f>
        <v>0</v>
      </c>
    </row>
    <row r="80" spans="1:2">
      <c r="A80" s="1">
        <f>IFERROR(INDEX(Returns!A:A, SMALL(Returns!$D:$D, ROWS($A$1:A79))), "")</f>
        <v>0</v>
      </c>
      <c r="B80" s="3">
        <f>IFERROR(INDEX(Returns!B:B, SMALL(Returns!$D:$D, ROWS($A$1:A79))), "")</f>
        <v>0</v>
      </c>
    </row>
    <row r="81" spans="1:2">
      <c r="A81" s="1">
        <f>IFERROR(INDEX(Returns!A:A, SMALL(Returns!$D:$D, ROWS($A$1:A80))), "")</f>
        <v>0</v>
      </c>
      <c r="B81" s="3">
        <f>IFERROR(INDEX(Returns!B:B, SMALL(Returns!$D:$D, ROWS($A$1:A80))), "")</f>
        <v>0</v>
      </c>
    </row>
    <row r="82" spans="1:2">
      <c r="A82" s="1">
        <f>IFERROR(INDEX(Returns!A:A, SMALL(Returns!$D:$D, ROWS($A$1:A81))), "")</f>
        <v>0</v>
      </c>
      <c r="B82" s="3">
        <f>IFERROR(INDEX(Returns!B:B, SMALL(Returns!$D:$D, ROWS($A$1:A81))), "")</f>
        <v>0</v>
      </c>
    </row>
    <row r="83" spans="1:2">
      <c r="A83" s="1">
        <f>IFERROR(INDEX(Returns!A:A, SMALL(Returns!$D:$D, ROWS($A$1:A82))), "")</f>
        <v>0</v>
      </c>
      <c r="B83" s="3">
        <f>IFERROR(INDEX(Returns!B:B, SMALL(Returns!$D:$D, ROWS($A$1:A82))), "")</f>
        <v>0</v>
      </c>
    </row>
    <row r="84" spans="1:2">
      <c r="A84" s="1">
        <f>IFERROR(INDEX(Returns!A:A, SMALL(Returns!$D:$D, ROWS($A$1:A83))), "")</f>
        <v>0</v>
      </c>
      <c r="B84" s="3">
        <f>IFERROR(INDEX(Returns!B:B, SMALL(Returns!$D:$D, ROWS($A$1:A83))), "")</f>
        <v>0</v>
      </c>
    </row>
    <row r="85" spans="1:2">
      <c r="A85" s="1">
        <f>IFERROR(INDEX(Returns!A:A, SMALL(Returns!$D:$D, ROWS($A$1:A84))), "")</f>
        <v>0</v>
      </c>
      <c r="B85" s="3">
        <f>IFERROR(INDEX(Returns!B:B, SMALL(Returns!$D:$D, ROWS($A$1:A84))), "")</f>
        <v>0</v>
      </c>
    </row>
    <row r="86" spans="1:2">
      <c r="A86" s="1">
        <f>IFERROR(INDEX(Returns!A:A, SMALL(Returns!$D:$D, ROWS($A$1:A85))), "")</f>
        <v>0</v>
      </c>
      <c r="B86" s="3">
        <f>IFERROR(INDEX(Returns!B:B, SMALL(Returns!$D:$D, ROWS($A$1:A85))), "")</f>
        <v>0</v>
      </c>
    </row>
    <row r="87" spans="1:2">
      <c r="A87" s="1">
        <f>IFERROR(INDEX(Returns!A:A, SMALL(Returns!$D:$D, ROWS($A$1:A86))), "")</f>
        <v>0</v>
      </c>
      <c r="B87" s="3">
        <f>IFERROR(INDEX(Returns!B:B, SMALL(Returns!$D:$D, ROWS($A$1:A86))), "")</f>
        <v>0</v>
      </c>
    </row>
    <row r="88" spans="1:2">
      <c r="A88" s="1">
        <f>IFERROR(INDEX(Returns!A:A, SMALL(Returns!$D:$D, ROWS($A$1:A87))), "")</f>
        <v>0</v>
      </c>
      <c r="B88" s="3">
        <f>IFERROR(INDEX(Returns!B:B, SMALL(Returns!$D:$D, ROWS($A$1:A87))), "")</f>
        <v>0</v>
      </c>
    </row>
    <row r="89" spans="1:2">
      <c r="A89" s="1">
        <f>IFERROR(INDEX(Returns!A:A, SMALL(Returns!$D:$D, ROWS($A$1:A88))), "")</f>
        <v>0</v>
      </c>
      <c r="B89" s="3">
        <f>IFERROR(INDEX(Returns!B:B, SMALL(Returns!$D:$D, ROWS($A$1:A88))), "")</f>
        <v>0</v>
      </c>
    </row>
    <row r="90" spans="1:2">
      <c r="A90" s="1">
        <f>IFERROR(INDEX(Returns!A:A, SMALL(Returns!$D:$D, ROWS($A$1:A89))), "")</f>
        <v>0</v>
      </c>
      <c r="B90" s="3">
        <f>IFERROR(INDEX(Returns!B:B, SMALL(Returns!$D:$D, ROWS($A$1:A89))), "")</f>
        <v>0</v>
      </c>
    </row>
    <row r="91" spans="1:2">
      <c r="A91" s="1">
        <f>IFERROR(INDEX(Returns!A:A, SMALL(Returns!$D:$D, ROWS($A$1:A90))), "")</f>
        <v>0</v>
      </c>
      <c r="B91" s="3">
        <f>IFERROR(INDEX(Returns!B:B, SMALL(Returns!$D:$D, ROWS($A$1:A90))), "")</f>
        <v>0</v>
      </c>
    </row>
    <row r="92" spans="1:2">
      <c r="A92" s="1">
        <f>IFERROR(INDEX(Returns!A:A, SMALL(Returns!$D:$D, ROWS($A$1:A91))), "")</f>
        <v>0</v>
      </c>
      <c r="B92" s="3">
        <f>IFERROR(INDEX(Returns!B:B, SMALL(Returns!$D:$D, ROWS($A$1:A91))), "")</f>
        <v>0</v>
      </c>
    </row>
    <row r="93" spans="1:2">
      <c r="A93" s="1">
        <f>IFERROR(INDEX(Returns!A:A, SMALL(Returns!$D:$D, ROWS($A$1:A92))), "")</f>
        <v>0</v>
      </c>
      <c r="B93" s="3">
        <f>IFERROR(INDEX(Returns!B:B, SMALL(Returns!$D:$D, ROWS($A$1:A92))), "")</f>
        <v>0</v>
      </c>
    </row>
    <row r="94" spans="1:2">
      <c r="A94" s="1">
        <f>IFERROR(INDEX(Returns!A:A, SMALL(Returns!$D:$D, ROWS($A$1:A93))), "")</f>
        <v>0</v>
      </c>
      <c r="B94" s="3">
        <f>IFERROR(INDEX(Returns!B:B, SMALL(Returns!$D:$D, ROWS($A$1:A93))), "")</f>
        <v>0</v>
      </c>
    </row>
    <row r="95" spans="1:2">
      <c r="A95" s="1">
        <f>IFERROR(INDEX(Returns!A:A, SMALL(Returns!$D:$D, ROWS($A$1:A94))), "")</f>
        <v>0</v>
      </c>
      <c r="B95" s="3">
        <f>IFERROR(INDEX(Returns!B:B, SMALL(Returns!$D:$D, ROWS($A$1:A94))), "")</f>
        <v>0</v>
      </c>
    </row>
    <row r="96" spans="1:2">
      <c r="A96" s="1">
        <f>IFERROR(INDEX(Returns!A:A, SMALL(Returns!$D:$D, ROWS($A$1:A95))), "")</f>
        <v>0</v>
      </c>
      <c r="B96" s="3">
        <f>IFERROR(INDEX(Returns!B:B, SMALL(Returns!$D:$D, ROWS($A$1:A95))), "")</f>
        <v>0</v>
      </c>
    </row>
    <row r="97" spans="1:2">
      <c r="A97" s="1">
        <f>IFERROR(INDEX(Returns!A:A, SMALL(Returns!$D:$D, ROWS($A$1:A96))), "")</f>
        <v>0</v>
      </c>
      <c r="B97" s="3">
        <f>IFERROR(INDEX(Returns!B:B, SMALL(Returns!$D:$D, ROWS($A$1:A96))), "")</f>
        <v>0</v>
      </c>
    </row>
    <row r="98" spans="1:2">
      <c r="A98" s="1">
        <f>IFERROR(INDEX(Returns!A:A, SMALL(Returns!$D:$D, ROWS($A$1:A97))), "")</f>
        <v>0</v>
      </c>
      <c r="B98" s="3">
        <f>IFERROR(INDEX(Returns!B:B, SMALL(Returns!$D:$D, ROWS($A$1:A97))), "")</f>
        <v>0</v>
      </c>
    </row>
    <row r="99" spans="1:2">
      <c r="A99" s="1">
        <f>IFERROR(INDEX(Returns!A:A, SMALL(Returns!$D:$D, ROWS($A$1:A98))), "")</f>
        <v>0</v>
      </c>
      <c r="B99" s="3">
        <f>IFERROR(INDEX(Returns!B:B, SMALL(Returns!$D:$D, ROWS($A$1:A98))), "")</f>
        <v>0</v>
      </c>
    </row>
    <row r="100" spans="1:2">
      <c r="A100" s="1">
        <f>IFERROR(INDEX(Returns!A:A, SMALL(Returns!$D:$D, ROWS($A$1:A99))), "")</f>
        <v>0</v>
      </c>
      <c r="B100" s="3">
        <f>IFERROR(INDEX(Returns!B:B, SMALL(Returns!$D:$D, ROWS($A$1:A99))), "")</f>
        <v>0</v>
      </c>
    </row>
    <row r="101" spans="1:2">
      <c r="A101" s="1">
        <f>IFERROR(INDEX(Returns!A:A, SMALL(Returns!$D:$D, ROWS($A$1:A100))), "")</f>
        <v>0</v>
      </c>
      <c r="B101" s="3">
        <f>IFERROR(INDEX(Returns!B:B, SMALL(Returns!$D:$D, ROWS($A$1:A100))), "")</f>
        <v>0</v>
      </c>
    </row>
    <row r="102" spans="1:2">
      <c r="A102" s="1">
        <f>IFERROR(INDEX(Returns!A:A, SMALL(Returns!$D:$D, ROWS($A$1:A101))), "")</f>
        <v>0</v>
      </c>
      <c r="B102" s="3">
        <f>IFERROR(INDEX(Returns!B:B, SMALL(Returns!$D:$D, ROWS($A$1:A101))), "")</f>
        <v>0</v>
      </c>
    </row>
    <row r="103" spans="1:2">
      <c r="A103" s="1">
        <f>IFERROR(INDEX(Returns!A:A, SMALL(Returns!$D:$D, ROWS($A$1:A102))), "")</f>
        <v>0</v>
      </c>
      <c r="B103" s="3">
        <f>IFERROR(INDEX(Returns!B:B, SMALL(Returns!$D:$D, ROWS($A$1:A102))), "")</f>
        <v>0</v>
      </c>
    </row>
    <row r="104" spans="1:2">
      <c r="A104" s="1">
        <f>IFERROR(INDEX(Returns!A:A, SMALL(Returns!$D:$D, ROWS($A$1:A103))), "")</f>
        <v>0</v>
      </c>
      <c r="B104" s="3">
        <f>IFERROR(INDEX(Returns!B:B, SMALL(Returns!$D:$D, ROWS($A$1:A103))), "")</f>
        <v>0</v>
      </c>
    </row>
    <row r="105" spans="1:2">
      <c r="A105" s="1">
        <f>IFERROR(INDEX(Returns!A:A, SMALL(Returns!$D:$D, ROWS($A$1:A104))), "")</f>
        <v>0</v>
      </c>
      <c r="B105" s="3">
        <f>IFERROR(INDEX(Returns!B:B, SMALL(Returns!$D:$D, ROWS($A$1:A104))), "")</f>
        <v>0</v>
      </c>
    </row>
    <row r="106" spans="1:2">
      <c r="A106" s="1">
        <f>IFERROR(INDEX(Returns!A:A, SMALL(Returns!$D:$D, ROWS($A$1:A105))), "")</f>
        <v>0</v>
      </c>
      <c r="B106" s="3">
        <f>IFERROR(INDEX(Returns!B:B, SMALL(Returns!$D:$D, ROWS($A$1:A105))), "")</f>
        <v>0</v>
      </c>
    </row>
    <row r="107" spans="1:2">
      <c r="A107" s="1">
        <f>IFERROR(INDEX(Returns!A:A, SMALL(Returns!$D:$D, ROWS($A$1:A106))), "")</f>
        <v>0</v>
      </c>
      <c r="B107" s="3">
        <f>IFERROR(INDEX(Returns!B:B, SMALL(Returns!$D:$D, ROWS($A$1:A106))), "")</f>
        <v>0</v>
      </c>
    </row>
    <row r="108" spans="1:2">
      <c r="A108" s="1">
        <f>IFERROR(INDEX(Returns!A:A, SMALL(Returns!$D:$D, ROWS($A$1:A107))), "")</f>
        <v>0</v>
      </c>
      <c r="B108" s="3">
        <f>IFERROR(INDEX(Returns!B:B, SMALL(Returns!$D:$D, ROWS($A$1:A107))), "")</f>
        <v>0</v>
      </c>
    </row>
    <row r="109" spans="1:2">
      <c r="A109" s="1">
        <f>IFERROR(INDEX(Returns!A:A, SMALL(Returns!$D:$D, ROWS($A$1:A108))), "")</f>
        <v>0</v>
      </c>
      <c r="B109" s="3">
        <f>IFERROR(INDEX(Returns!B:B, SMALL(Returns!$D:$D, ROWS($A$1:A108))), "")</f>
        <v>0</v>
      </c>
    </row>
    <row r="110" spans="1:2">
      <c r="A110" s="1">
        <f>IFERROR(INDEX(Returns!A:A, SMALL(Returns!$D:$D, ROWS($A$1:A109))), "")</f>
        <v>0</v>
      </c>
      <c r="B110" s="3">
        <f>IFERROR(INDEX(Returns!B:B, SMALL(Returns!$D:$D, ROWS($A$1:A109))), "")</f>
        <v>0</v>
      </c>
    </row>
    <row r="111" spans="1:2">
      <c r="A111" s="1">
        <f>IFERROR(INDEX(Returns!A:A, SMALL(Returns!$D:$D, ROWS($A$1:A110))), "")</f>
        <v>0</v>
      </c>
      <c r="B111" s="3">
        <f>IFERROR(INDEX(Returns!B:B, SMALL(Returns!$D:$D, ROWS($A$1:A110))), "")</f>
        <v>0</v>
      </c>
    </row>
    <row r="112" spans="1:2">
      <c r="A112" s="1">
        <f>IFERROR(INDEX(Returns!A:A, SMALL(Returns!$D:$D, ROWS($A$1:A111))), "")</f>
        <v>0</v>
      </c>
      <c r="B112" s="3">
        <f>IFERROR(INDEX(Returns!B:B, SMALL(Returns!$D:$D, ROWS($A$1:A111))), "")</f>
        <v>0</v>
      </c>
    </row>
    <row r="113" spans="1:2">
      <c r="A113" s="1">
        <f>IFERROR(INDEX(Returns!A:A, SMALL(Returns!$D:$D, ROWS($A$1:A112))), "")</f>
        <v>0</v>
      </c>
      <c r="B113" s="3">
        <f>IFERROR(INDEX(Returns!B:B, SMALL(Returns!$D:$D, ROWS($A$1:A112))), "")</f>
        <v>0</v>
      </c>
    </row>
    <row r="114" spans="1:2">
      <c r="A114" s="1">
        <f>IFERROR(INDEX(Returns!A:A, SMALL(Returns!$D:$D, ROWS($A$1:A113))), "")</f>
        <v>0</v>
      </c>
      <c r="B114" s="3">
        <f>IFERROR(INDEX(Returns!B:B, SMALL(Returns!$D:$D, ROWS($A$1:A113))), "")</f>
        <v>0</v>
      </c>
    </row>
    <row r="115" spans="1:2">
      <c r="A115" s="1">
        <f>IFERROR(INDEX(Returns!A:A, SMALL(Returns!$D:$D, ROWS($A$1:A114))), "")</f>
        <v>0</v>
      </c>
      <c r="B115" s="3">
        <f>IFERROR(INDEX(Returns!B:B, SMALL(Returns!$D:$D, ROWS($A$1:A114))), "")</f>
        <v>0</v>
      </c>
    </row>
    <row r="116" spans="1:2">
      <c r="A116" s="1">
        <f>IFERROR(INDEX(Returns!A:A, SMALL(Returns!$D:$D, ROWS($A$1:A115))), "")</f>
        <v>0</v>
      </c>
      <c r="B116" s="3">
        <f>IFERROR(INDEX(Returns!B:B, SMALL(Returns!$D:$D, ROWS($A$1:A115))), "")</f>
        <v>0</v>
      </c>
    </row>
    <row r="117" spans="1:2">
      <c r="A117" s="1">
        <f>IFERROR(INDEX(Returns!A:A, SMALL(Returns!$D:$D, ROWS($A$1:A116))), "")</f>
        <v>0</v>
      </c>
      <c r="B117" s="3">
        <f>IFERROR(INDEX(Returns!B:B, SMALL(Returns!$D:$D, ROWS($A$1:A116))), "")</f>
        <v>0</v>
      </c>
    </row>
    <row r="118" spans="1:2">
      <c r="A118" s="1">
        <f>IFERROR(INDEX(Returns!A:A, SMALL(Returns!$D:$D, ROWS($A$1:A117))), "")</f>
        <v>0</v>
      </c>
      <c r="B118" s="3">
        <f>IFERROR(INDEX(Returns!B:B, SMALL(Returns!$D:$D, ROWS($A$1:A117))), "")</f>
        <v>0</v>
      </c>
    </row>
    <row r="119" spans="1:2">
      <c r="A119" s="1">
        <f>IFERROR(INDEX(Returns!A:A, SMALL(Returns!$D:$D, ROWS($A$1:A118))), "")</f>
        <v>0</v>
      </c>
      <c r="B119" s="3">
        <f>IFERROR(INDEX(Returns!B:B, SMALL(Returns!$D:$D, ROWS($A$1:A118))), "")</f>
        <v>0</v>
      </c>
    </row>
    <row r="120" spans="1:2">
      <c r="A120" s="1">
        <f>IFERROR(INDEX(Returns!A:A, SMALL(Returns!$D:$D, ROWS($A$1:A119))), "")</f>
        <v>0</v>
      </c>
      <c r="B120" s="3">
        <f>IFERROR(INDEX(Returns!B:B, SMALL(Returns!$D:$D, ROWS($A$1:A119))), "")</f>
        <v>0</v>
      </c>
    </row>
    <row r="121" spans="1:2">
      <c r="A121" s="1">
        <f>IFERROR(INDEX(Returns!A:A, SMALL(Returns!$D:$D, ROWS($A$1:A120))), "")</f>
        <v>0</v>
      </c>
      <c r="B121" s="3">
        <f>IFERROR(INDEX(Returns!B:B, SMALL(Returns!$D:$D, ROWS($A$1:A120))), "")</f>
        <v>0</v>
      </c>
    </row>
    <row r="122" spans="1:2">
      <c r="A122" s="1">
        <f>IFERROR(INDEX(Returns!A:A, SMALL(Returns!$D:$D, ROWS($A$1:A121))), "")</f>
        <v>0</v>
      </c>
      <c r="B122" s="3">
        <f>IFERROR(INDEX(Returns!B:B, SMALL(Returns!$D:$D, ROWS($A$1:A121))), "")</f>
        <v>0</v>
      </c>
    </row>
    <row r="123" spans="1:2">
      <c r="A123" s="1">
        <f>IFERROR(INDEX(Returns!A:A, SMALL(Returns!$D:$D, ROWS($A$1:A122))), "")</f>
        <v>0</v>
      </c>
      <c r="B123" s="3">
        <f>IFERROR(INDEX(Returns!B:B, SMALL(Returns!$D:$D, ROWS($A$1:A122))), "")</f>
        <v>0</v>
      </c>
    </row>
    <row r="124" spans="1:2">
      <c r="A124" s="1">
        <f>IFERROR(INDEX(Returns!A:A, SMALL(Returns!$D:$D, ROWS($A$1:A123))), "")</f>
        <v>0</v>
      </c>
      <c r="B124" s="3">
        <f>IFERROR(INDEX(Returns!B:B, SMALL(Returns!$D:$D, ROWS($A$1:A123))), "")</f>
        <v>0</v>
      </c>
    </row>
    <row r="125" spans="1:2">
      <c r="A125" s="1">
        <f>IFERROR(INDEX(Returns!A:A, SMALL(Returns!$D:$D, ROWS($A$1:A124))), "")</f>
        <v>0</v>
      </c>
      <c r="B125" s="3">
        <f>IFERROR(INDEX(Returns!B:B, SMALL(Returns!$D:$D, ROWS($A$1:A124))), "")</f>
        <v>0</v>
      </c>
    </row>
    <row r="126" spans="1:2">
      <c r="A126" s="1">
        <f>IFERROR(INDEX(Returns!A:A, SMALL(Returns!$D:$D, ROWS($A$1:A125))), "")</f>
        <v>0</v>
      </c>
      <c r="B126" s="3">
        <f>IFERROR(INDEX(Returns!B:B, SMALL(Returns!$D:$D, ROWS($A$1:A125))), "")</f>
        <v>0</v>
      </c>
    </row>
    <row r="127" spans="1:2">
      <c r="A127" s="1">
        <f>IFERROR(INDEX(Returns!A:A, SMALL(Returns!$D:$D, ROWS($A$1:A126))), "")</f>
        <v>0</v>
      </c>
      <c r="B127" s="3">
        <f>IFERROR(INDEX(Returns!B:B, SMALL(Returns!$D:$D, ROWS($A$1:A126))), "")</f>
        <v>0</v>
      </c>
    </row>
    <row r="128" spans="1:2">
      <c r="A128" s="1">
        <f>IFERROR(INDEX(Returns!A:A, SMALL(Returns!$D:$D, ROWS($A$1:A127))), "")</f>
        <v>0</v>
      </c>
      <c r="B128" s="3">
        <f>IFERROR(INDEX(Returns!B:B, SMALL(Returns!$D:$D, ROWS($A$1:A127))), "")</f>
        <v>0</v>
      </c>
    </row>
    <row r="129" spans="1:2">
      <c r="A129" s="1">
        <f>IFERROR(INDEX(Returns!A:A, SMALL(Returns!$D:$D, ROWS($A$1:A128))), "")</f>
        <v>0</v>
      </c>
      <c r="B129" s="3">
        <f>IFERROR(INDEX(Returns!B:B, SMALL(Returns!$D:$D, ROWS($A$1:A128))), "")</f>
        <v>0</v>
      </c>
    </row>
    <row r="130" spans="1:2">
      <c r="A130" s="1">
        <f>IFERROR(INDEX(Returns!A:A, SMALL(Returns!$D:$D, ROWS($A$1:A129))), "")</f>
        <v>0</v>
      </c>
      <c r="B130" s="3">
        <f>IFERROR(INDEX(Returns!B:B, SMALL(Returns!$D:$D, ROWS($A$1:A129))), "")</f>
        <v>0</v>
      </c>
    </row>
    <row r="131" spans="1:2">
      <c r="A131" s="1">
        <f>IFERROR(INDEX(Returns!A:A, SMALL(Returns!$D:$D, ROWS($A$1:A130))), "")</f>
        <v>0</v>
      </c>
      <c r="B131" s="3">
        <f>IFERROR(INDEX(Returns!B:B, SMALL(Returns!$D:$D, ROWS($A$1:A130))), "")</f>
        <v>0</v>
      </c>
    </row>
    <row r="132" spans="1:2">
      <c r="A132" s="1">
        <f>IFERROR(INDEX(Returns!A:A, SMALL(Returns!$D:$D, ROWS($A$1:A131))), "")</f>
        <v>0</v>
      </c>
      <c r="B132" s="3">
        <f>IFERROR(INDEX(Returns!B:B, SMALL(Returns!$D:$D, ROWS($A$1:A131))), "")</f>
        <v>0</v>
      </c>
    </row>
    <row r="133" spans="1:2">
      <c r="A133" s="1">
        <f>IFERROR(INDEX(Returns!A:A, SMALL(Returns!$D:$D, ROWS($A$1:A132))), "")</f>
        <v>0</v>
      </c>
      <c r="B133" s="3">
        <f>IFERROR(INDEX(Returns!B:B, SMALL(Returns!$D:$D, ROWS($A$1:A132))), "")</f>
        <v>0</v>
      </c>
    </row>
    <row r="134" spans="1:2">
      <c r="A134" s="1">
        <f>IFERROR(INDEX(Returns!A:A, SMALL(Returns!$D:$D, ROWS($A$1:A133))), "")</f>
        <v>0</v>
      </c>
      <c r="B134" s="3">
        <f>IFERROR(INDEX(Returns!B:B, SMALL(Returns!$D:$D, ROWS($A$1:A133))), "")</f>
        <v>0</v>
      </c>
    </row>
    <row r="135" spans="1:2">
      <c r="A135" s="1">
        <f>IFERROR(INDEX(Returns!A:A, SMALL(Returns!$D:$D, ROWS($A$1:A134))), "")</f>
        <v>0</v>
      </c>
      <c r="B135" s="3">
        <f>IFERROR(INDEX(Returns!B:B, SMALL(Returns!$D:$D, ROWS($A$1:A134))), "")</f>
        <v>0</v>
      </c>
    </row>
    <row r="136" spans="1:2">
      <c r="A136" s="1">
        <f>IFERROR(INDEX(Returns!A:A, SMALL(Returns!$D:$D, ROWS($A$1:A135))), "")</f>
        <v>0</v>
      </c>
      <c r="B136" s="3">
        <f>IFERROR(INDEX(Returns!B:B, SMALL(Returns!$D:$D, ROWS($A$1:A135))), "")</f>
        <v>0</v>
      </c>
    </row>
    <row r="137" spans="1:2">
      <c r="A137" s="1">
        <f>IFERROR(INDEX(Returns!A:A, SMALL(Returns!$D:$D, ROWS($A$1:A136))), "")</f>
        <v>0</v>
      </c>
      <c r="B137" s="3">
        <f>IFERROR(INDEX(Returns!B:B, SMALL(Returns!$D:$D, ROWS($A$1:A136))), "")</f>
        <v>0</v>
      </c>
    </row>
    <row r="138" spans="1:2">
      <c r="A138" s="1">
        <f>IFERROR(INDEX(Returns!A:A, SMALL(Returns!$D:$D, ROWS($A$1:A137))), "")</f>
        <v>0</v>
      </c>
      <c r="B138" s="3">
        <f>IFERROR(INDEX(Returns!B:B, SMALL(Returns!$D:$D, ROWS($A$1:A137))), "")</f>
        <v>0</v>
      </c>
    </row>
    <row r="139" spans="1:2">
      <c r="A139" s="1">
        <f>IFERROR(INDEX(Returns!A:A, SMALL(Returns!$D:$D, ROWS($A$1:A138))), "")</f>
        <v>0</v>
      </c>
      <c r="B139" s="3">
        <f>IFERROR(INDEX(Returns!B:B, SMALL(Returns!$D:$D, ROWS($A$1:A138))), "")</f>
        <v>0</v>
      </c>
    </row>
    <row r="140" spans="1:2">
      <c r="A140" s="1">
        <f>IFERROR(INDEX(Returns!A:A, SMALL(Returns!$D:$D, ROWS($A$1:A139))), "")</f>
        <v>0</v>
      </c>
      <c r="B140" s="3">
        <f>IFERROR(INDEX(Returns!B:B, SMALL(Returns!$D:$D, ROWS($A$1:A139))), "")</f>
        <v>0</v>
      </c>
    </row>
    <row r="141" spans="1:2">
      <c r="A141" s="1">
        <f>IFERROR(INDEX(Returns!A:A, SMALL(Returns!$D:$D, ROWS($A$1:A140))), "")</f>
        <v>0</v>
      </c>
      <c r="B141" s="3">
        <f>IFERROR(INDEX(Returns!B:B, SMALL(Returns!$D:$D, ROWS($A$1:A140))), "")</f>
        <v>0</v>
      </c>
    </row>
    <row r="142" spans="1:2">
      <c r="A142" s="1">
        <f>IFERROR(INDEX(Returns!A:A, SMALL(Returns!$D:$D, ROWS($A$1:A141))), "")</f>
        <v>0</v>
      </c>
      <c r="B142" s="3">
        <f>IFERROR(INDEX(Returns!B:B, SMALL(Returns!$D:$D, ROWS($A$1:A141))), "")</f>
        <v>0</v>
      </c>
    </row>
    <row r="143" spans="1:2">
      <c r="A143" s="1">
        <f>IFERROR(INDEX(Returns!A:A, SMALL(Returns!$D:$D, ROWS($A$1:A142))), "")</f>
        <v>0</v>
      </c>
      <c r="B143" s="3">
        <f>IFERROR(INDEX(Returns!B:B, SMALL(Returns!$D:$D, ROWS($A$1:A142))), "")</f>
        <v>0</v>
      </c>
    </row>
    <row r="144" spans="1:2">
      <c r="A144" s="1">
        <f>IFERROR(INDEX(Returns!A:A, SMALL(Returns!$D:$D, ROWS($A$1:A143))), "")</f>
        <v>0</v>
      </c>
      <c r="B144" s="3">
        <f>IFERROR(INDEX(Returns!B:B, SMALL(Returns!$D:$D, ROWS($A$1:A143))), "")</f>
        <v>0</v>
      </c>
    </row>
    <row r="145" spans="1:2">
      <c r="A145" s="1">
        <f>IFERROR(INDEX(Returns!A:A, SMALL(Returns!$D:$D, ROWS($A$1:A144))), "")</f>
        <v>0</v>
      </c>
      <c r="B145" s="3">
        <f>IFERROR(INDEX(Returns!B:B, SMALL(Returns!$D:$D, ROWS($A$1:A144))), "")</f>
        <v>0</v>
      </c>
    </row>
    <row r="146" spans="1:2">
      <c r="A146" s="1">
        <f>IFERROR(INDEX(Returns!A:A, SMALL(Returns!$D:$D, ROWS($A$1:A145))), "")</f>
        <v>0</v>
      </c>
      <c r="B146" s="3">
        <f>IFERROR(INDEX(Returns!B:B, SMALL(Returns!$D:$D, ROWS($A$1:A145))), "")</f>
        <v>0</v>
      </c>
    </row>
    <row r="147" spans="1:2">
      <c r="A147" s="1">
        <f>IFERROR(INDEX(Returns!A:A, SMALL(Returns!$D:$D, ROWS($A$1:A146))), "")</f>
        <v>0</v>
      </c>
      <c r="B147" s="3">
        <f>IFERROR(INDEX(Returns!B:B, SMALL(Returns!$D:$D, ROWS($A$1:A146))), "")</f>
        <v>0</v>
      </c>
    </row>
    <row r="148" spans="1:2">
      <c r="A148" s="1">
        <f>IFERROR(INDEX(Returns!A:A, SMALL(Returns!$D:$D, ROWS($A$1:A147))), "")</f>
        <v>0</v>
      </c>
      <c r="B148" s="3">
        <f>IFERROR(INDEX(Returns!B:B, SMALL(Returns!$D:$D, ROWS($A$1:A147))), "")</f>
        <v>0</v>
      </c>
    </row>
    <row r="149" spans="1:2">
      <c r="A149" s="1">
        <f>IFERROR(INDEX(Returns!A:A, SMALL(Returns!$D:$D, ROWS($A$1:A148))), "")</f>
        <v>0</v>
      </c>
      <c r="B149" s="3">
        <f>IFERROR(INDEX(Returns!B:B, SMALL(Returns!$D:$D, ROWS($A$1:A148))), "")</f>
        <v>0</v>
      </c>
    </row>
    <row r="150" spans="1:2">
      <c r="A150" s="1">
        <f>IFERROR(INDEX(Returns!A:A, SMALL(Returns!$D:$D, ROWS($A$1:A149))), "")</f>
        <v>0</v>
      </c>
      <c r="B150" s="3">
        <f>IFERROR(INDEX(Returns!B:B, SMALL(Returns!$D:$D, ROWS($A$1:A149))), "")</f>
        <v>0</v>
      </c>
    </row>
    <row r="151" spans="1:2">
      <c r="A151" s="1">
        <f>IFERROR(INDEX(Returns!A:A, SMALL(Returns!$D:$D, ROWS($A$1:A150))), "")</f>
        <v>0</v>
      </c>
      <c r="B151" s="3">
        <f>IFERROR(INDEX(Returns!B:B, SMALL(Returns!$D:$D, ROWS($A$1:A150))), "")</f>
        <v>0</v>
      </c>
    </row>
    <row r="152" spans="1:2">
      <c r="A152" s="1">
        <f>IFERROR(INDEX(Returns!A:A, SMALL(Returns!$D:$D, ROWS($A$1:A151))), "")</f>
        <v>0</v>
      </c>
      <c r="B152" s="3">
        <f>IFERROR(INDEX(Returns!B:B, SMALL(Returns!$D:$D, ROWS($A$1:A151))), "")</f>
        <v>0</v>
      </c>
    </row>
    <row r="153" spans="1:2">
      <c r="A153" s="1">
        <f>IFERROR(INDEX(Returns!A:A, SMALL(Returns!$D:$D, ROWS($A$1:A152))), "")</f>
        <v>0</v>
      </c>
      <c r="B153" s="3">
        <f>IFERROR(INDEX(Returns!B:B, SMALL(Returns!$D:$D, ROWS($A$1:A152))), "")</f>
        <v>0</v>
      </c>
    </row>
    <row r="154" spans="1:2">
      <c r="A154" s="1">
        <f>IFERROR(INDEX(Returns!A:A, SMALL(Returns!$D:$D, ROWS($A$1:A153))), "")</f>
        <v>0</v>
      </c>
      <c r="B154" s="3">
        <f>IFERROR(INDEX(Returns!B:B, SMALL(Returns!$D:$D, ROWS($A$1:A153))), "")</f>
        <v>0</v>
      </c>
    </row>
    <row r="155" spans="1:2">
      <c r="A155" s="1">
        <f>IFERROR(INDEX(Returns!A:A, SMALL(Returns!$D:$D, ROWS($A$1:A154))), "")</f>
        <v>0</v>
      </c>
      <c r="B155" s="3">
        <f>IFERROR(INDEX(Returns!B:B, SMALL(Returns!$D:$D, ROWS($A$1:A154))), "")</f>
        <v>0</v>
      </c>
    </row>
    <row r="156" spans="1:2">
      <c r="A156" s="1">
        <f>IFERROR(INDEX(Returns!A:A, SMALL(Returns!$D:$D, ROWS($A$1:A155))), "")</f>
        <v>0</v>
      </c>
      <c r="B156" s="3">
        <f>IFERROR(INDEX(Returns!B:B, SMALL(Returns!$D:$D, ROWS($A$1:A155))), "")</f>
        <v>0</v>
      </c>
    </row>
    <row r="157" spans="1:2">
      <c r="A157" s="1">
        <f>IFERROR(INDEX(Returns!A:A, SMALL(Returns!$D:$D, ROWS($A$1:A156))), "")</f>
        <v>0</v>
      </c>
      <c r="B157" s="3">
        <f>IFERROR(INDEX(Returns!B:B, SMALL(Returns!$D:$D, ROWS($A$1:A156))), "")</f>
        <v>0</v>
      </c>
    </row>
    <row r="158" spans="1:2">
      <c r="A158" s="1">
        <f>IFERROR(INDEX(Returns!A:A, SMALL(Returns!$D:$D, ROWS($A$1:A157))), "")</f>
        <v>0</v>
      </c>
      <c r="B158" s="3">
        <f>IFERROR(INDEX(Returns!B:B, SMALL(Returns!$D:$D, ROWS($A$1:A157))), "")</f>
        <v>0</v>
      </c>
    </row>
    <row r="159" spans="1:2">
      <c r="A159" s="1">
        <f>IFERROR(INDEX(Returns!A:A, SMALL(Returns!$D:$D, ROWS($A$1:A158))), "")</f>
        <v>0</v>
      </c>
      <c r="B159" s="3">
        <f>IFERROR(INDEX(Returns!B:B, SMALL(Returns!$D:$D, ROWS($A$1:A158))), "")</f>
        <v>0</v>
      </c>
    </row>
    <row r="160" spans="1:2">
      <c r="A160" s="1">
        <f>IFERROR(INDEX(Returns!A:A, SMALL(Returns!$D:$D, ROWS($A$1:A159))), "")</f>
        <v>0</v>
      </c>
      <c r="B160" s="3">
        <f>IFERROR(INDEX(Returns!B:B, SMALL(Returns!$D:$D, ROWS($A$1:A159))), "")</f>
        <v>0</v>
      </c>
    </row>
    <row r="161" spans="1:2">
      <c r="A161" s="1">
        <f>IFERROR(INDEX(Returns!A:A, SMALL(Returns!$D:$D, ROWS($A$1:A160))), "")</f>
        <v>0</v>
      </c>
      <c r="B161" s="3">
        <f>IFERROR(INDEX(Returns!B:B, SMALL(Returns!$D:$D, ROWS($A$1:A160))), "")</f>
        <v>0</v>
      </c>
    </row>
    <row r="162" spans="1:2">
      <c r="A162" s="1">
        <f>IFERROR(INDEX(Returns!A:A, SMALL(Returns!$D:$D, ROWS($A$1:A161))), "")</f>
        <v>0</v>
      </c>
      <c r="B162" s="3">
        <f>IFERROR(INDEX(Returns!B:B, SMALL(Returns!$D:$D, ROWS($A$1:A161))), "")</f>
        <v>0</v>
      </c>
    </row>
    <row r="163" spans="1:2">
      <c r="A163" s="1">
        <f>IFERROR(INDEX(Returns!A:A, SMALL(Returns!$D:$D, ROWS($A$1:A162))), "")</f>
        <v>0</v>
      </c>
      <c r="B163" s="3">
        <f>IFERROR(INDEX(Returns!B:B, SMALL(Returns!$D:$D, ROWS($A$1:A162))), "")</f>
        <v>0</v>
      </c>
    </row>
    <row r="164" spans="1:2">
      <c r="A164" s="1">
        <f>IFERROR(INDEX(Returns!A:A, SMALL(Returns!$D:$D, ROWS($A$1:A163))), "")</f>
        <v>0</v>
      </c>
      <c r="B164" s="3">
        <f>IFERROR(INDEX(Returns!B:B, SMALL(Returns!$D:$D, ROWS($A$1:A163))), "")</f>
        <v>0</v>
      </c>
    </row>
    <row r="165" spans="1:2">
      <c r="A165" s="1">
        <f>IFERROR(INDEX(Returns!A:A, SMALL(Returns!$D:$D, ROWS($A$1:A164))), "")</f>
        <v>0</v>
      </c>
      <c r="B165" s="3">
        <f>IFERROR(INDEX(Returns!B:B, SMALL(Returns!$D:$D, ROWS($A$1:A164))), "")</f>
        <v>0</v>
      </c>
    </row>
    <row r="166" spans="1:2">
      <c r="A166" s="1">
        <f>IFERROR(INDEX(Returns!A:A, SMALL(Returns!$D:$D, ROWS($A$1:A165))), "")</f>
        <v>0</v>
      </c>
      <c r="B166" s="3">
        <f>IFERROR(INDEX(Returns!B:B, SMALL(Returns!$D:$D, ROWS($A$1:A165))), "")</f>
        <v>0</v>
      </c>
    </row>
    <row r="167" spans="1:2">
      <c r="A167" s="1">
        <f>IFERROR(INDEX(Returns!A:A, SMALL(Returns!$D:$D, ROWS($A$1:A166))), "")</f>
        <v>0</v>
      </c>
      <c r="B167" s="3">
        <f>IFERROR(INDEX(Returns!B:B, SMALL(Returns!$D:$D, ROWS($A$1:A166))), "")</f>
        <v>0</v>
      </c>
    </row>
    <row r="168" spans="1:2">
      <c r="A168" s="1">
        <f>IFERROR(INDEX(Returns!A:A, SMALL(Returns!$D:$D, ROWS($A$1:A167))), "")</f>
        <v>0</v>
      </c>
      <c r="B168" s="3">
        <f>IFERROR(INDEX(Returns!B:B, SMALL(Returns!$D:$D, ROWS($A$1:A167))), "")</f>
        <v>0</v>
      </c>
    </row>
    <row r="169" spans="1:2">
      <c r="A169" s="1">
        <f>IFERROR(INDEX(Returns!A:A, SMALL(Returns!$D:$D, ROWS($A$1:A168))), "")</f>
        <v>0</v>
      </c>
      <c r="B169" s="3">
        <f>IFERROR(INDEX(Returns!B:B, SMALL(Returns!$D:$D, ROWS($A$1:A168))), "")</f>
        <v>0</v>
      </c>
    </row>
    <row r="170" spans="1:2">
      <c r="A170" s="1">
        <f>IFERROR(INDEX(Returns!A:A, SMALL(Returns!$D:$D, ROWS($A$1:A169))), "")</f>
        <v>0</v>
      </c>
      <c r="B170" s="3">
        <f>IFERROR(INDEX(Returns!B:B, SMALL(Returns!$D:$D, ROWS($A$1:A169))), "")</f>
        <v>0</v>
      </c>
    </row>
    <row r="171" spans="1:2">
      <c r="A171" s="1">
        <f>IFERROR(INDEX(Returns!A:A, SMALL(Returns!$D:$D, ROWS($A$1:A170))), "")</f>
        <v>0</v>
      </c>
      <c r="B171" s="3">
        <f>IFERROR(INDEX(Returns!B:B, SMALL(Returns!$D:$D, ROWS($A$1:A170))), "")</f>
        <v>0</v>
      </c>
    </row>
    <row r="172" spans="1:2">
      <c r="A172" s="1">
        <f>IFERROR(INDEX(Returns!A:A, SMALL(Returns!$D:$D, ROWS($A$1:A171))), "")</f>
        <v>0</v>
      </c>
      <c r="B172" s="3">
        <f>IFERROR(INDEX(Returns!B:B, SMALL(Returns!$D:$D, ROWS($A$1:A171))), "")</f>
        <v>0</v>
      </c>
    </row>
    <row r="173" spans="1:2">
      <c r="A173" s="1">
        <f>IFERROR(INDEX(Returns!A:A, SMALL(Returns!$D:$D, ROWS($A$1:A172))), "")</f>
        <v>0</v>
      </c>
      <c r="B173" s="3">
        <f>IFERROR(INDEX(Returns!B:B, SMALL(Returns!$D:$D, ROWS($A$1:A172))), "")</f>
        <v>0</v>
      </c>
    </row>
    <row r="174" spans="1:2">
      <c r="A174" s="1">
        <f>IFERROR(INDEX(Returns!A:A, SMALL(Returns!$D:$D, ROWS($A$1:A173))), "")</f>
        <v>0</v>
      </c>
      <c r="B174" s="3">
        <f>IFERROR(INDEX(Returns!B:B, SMALL(Returns!$D:$D, ROWS($A$1:A173))), "")</f>
        <v>0</v>
      </c>
    </row>
    <row r="175" spans="1:2">
      <c r="A175" s="1">
        <f>IFERROR(INDEX(Returns!A:A, SMALL(Returns!$D:$D, ROWS($A$1:A174))), "")</f>
        <v>0</v>
      </c>
      <c r="B175" s="3">
        <f>IFERROR(INDEX(Returns!B:B, SMALL(Returns!$D:$D, ROWS($A$1:A174))), "")</f>
        <v>0</v>
      </c>
    </row>
    <row r="176" spans="1:2">
      <c r="A176" s="1">
        <f>IFERROR(INDEX(Returns!A:A, SMALL(Returns!$D:$D, ROWS($A$1:A175))), "")</f>
        <v>0</v>
      </c>
      <c r="B176" s="3">
        <f>IFERROR(INDEX(Returns!B:B, SMALL(Returns!$D:$D, ROWS($A$1:A175))), "")</f>
        <v>0</v>
      </c>
    </row>
    <row r="177" spans="1:2">
      <c r="A177" s="1">
        <f>IFERROR(INDEX(Returns!A:A, SMALL(Returns!$D:$D, ROWS($A$1:A176))), "")</f>
        <v>0</v>
      </c>
      <c r="B177" s="3">
        <f>IFERROR(INDEX(Returns!B:B, SMALL(Returns!$D:$D, ROWS($A$1:A176))), "")</f>
        <v>0</v>
      </c>
    </row>
    <row r="178" spans="1:2">
      <c r="A178" s="1">
        <f>IFERROR(INDEX(Returns!A:A, SMALL(Returns!$D:$D, ROWS($A$1:A177))), "")</f>
        <v>0</v>
      </c>
      <c r="B178" s="3">
        <f>IFERROR(INDEX(Returns!B:B, SMALL(Returns!$D:$D, ROWS($A$1:A177))), "")</f>
        <v>0</v>
      </c>
    </row>
    <row r="179" spans="1:2">
      <c r="A179" s="1">
        <f>IFERROR(INDEX(Returns!A:A, SMALL(Returns!$D:$D, ROWS($A$1:A178))), "")</f>
        <v>0</v>
      </c>
      <c r="B179" s="3">
        <f>IFERROR(INDEX(Returns!B:B, SMALL(Returns!$D:$D, ROWS($A$1:A178))), "")</f>
        <v>0</v>
      </c>
    </row>
    <row r="180" spans="1:2">
      <c r="A180" s="1">
        <f>IFERROR(INDEX(Returns!A:A, SMALL(Returns!$D:$D, ROWS($A$1:A179))), "")</f>
        <v>0</v>
      </c>
      <c r="B180" s="3">
        <f>IFERROR(INDEX(Returns!B:B, SMALL(Returns!$D:$D, ROWS($A$1:A179))), "")</f>
        <v>0</v>
      </c>
    </row>
    <row r="181" spans="1:2">
      <c r="A181" s="1">
        <f>IFERROR(INDEX(Returns!A:A, SMALL(Returns!$D:$D, ROWS($A$1:A180))), "")</f>
        <v>0</v>
      </c>
      <c r="B181" s="3">
        <f>IFERROR(INDEX(Returns!B:B, SMALL(Returns!$D:$D, ROWS($A$1:A180))), "")</f>
        <v>0</v>
      </c>
    </row>
    <row r="182" spans="1:2">
      <c r="A182" s="1">
        <f>IFERROR(INDEX(Returns!A:A, SMALL(Returns!$D:$D, ROWS($A$1:A181))), "")</f>
        <v>0</v>
      </c>
      <c r="B182" s="3">
        <f>IFERROR(INDEX(Returns!B:B, SMALL(Returns!$D:$D, ROWS($A$1:A181))), "")</f>
        <v>0</v>
      </c>
    </row>
    <row r="183" spans="1:2">
      <c r="A183" s="1">
        <f>IFERROR(INDEX(Returns!A:A, SMALL(Returns!$D:$D, ROWS($A$1:A182))), "")</f>
        <v>0</v>
      </c>
      <c r="B183" s="3">
        <f>IFERROR(INDEX(Returns!B:B, SMALL(Returns!$D:$D, ROWS($A$1:A182))), "")</f>
        <v>0</v>
      </c>
    </row>
    <row r="184" spans="1:2">
      <c r="A184" s="1">
        <f>IFERROR(INDEX(Returns!A:A, SMALL(Returns!$D:$D, ROWS($A$1:A183))), "")</f>
        <v>0</v>
      </c>
      <c r="B184" s="3">
        <f>IFERROR(INDEX(Returns!B:B, SMALL(Returns!$D:$D, ROWS($A$1:A183))), "")</f>
        <v>0</v>
      </c>
    </row>
    <row r="185" spans="1:2">
      <c r="A185" s="1">
        <f>IFERROR(INDEX(Returns!A:A, SMALL(Returns!$D:$D, ROWS($A$1:A184))), "")</f>
        <v>0</v>
      </c>
      <c r="B185" s="3">
        <f>IFERROR(INDEX(Returns!B:B, SMALL(Returns!$D:$D, ROWS($A$1:A184))), "")</f>
        <v>0</v>
      </c>
    </row>
    <row r="186" spans="1:2">
      <c r="A186" s="1">
        <f>IFERROR(INDEX(Returns!A:A, SMALL(Returns!$D:$D, ROWS($A$1:A185))), "")</f>
        <v>0</v>
      </c>
      <c r="B186" s="3">
        <f>IFERROR(INDEX(Returns!B:B, SMALL(Returns!$D:$D, ROWS($A$1:A185))), "")</f>
        <v>0</v>
      </c>
    </row>
    <row r="187" spans="1:2">
      <c r="A187" s="1">
        <f>IFERROR(INDEX(Returns!A:A, SMALL(Returns!$D:$D, ROWS($A$1:A186))), "")</f>
        <v>0</v>
      </c>
      <c r="B187" s="3">
        <f>IFERROR(INDEX(Returns!B:B, SMALL(Returns!$D:$D, ROWS($A$1:A186))), "")</f>
        <v>0</v>
      </c>
    </row>
    <row r="188" spans="1:2">
      <c r="A188" s="1">
        <f>IFERROR(INDEX(Returns!A:A, SMALL(Returns!$D:$D, ROWS($A$1:A187))), "")</f>
        <v>0</v>
      </c>
      <c r="B188" s="3">
        <f>IFERROR(INDEX(Returns!B:B, SMALL(Returns!$D:$D, ROWS($A$1:A187))), "")</f>
        <v>0</v>
      </c>
    </row>
    <row r="189" spans="1:2">
      <c r="A189" s="1">
        <f>IFERROR(INDEX(Returns!A:A, SMALL(Returns!$D:$D, ROWS($A$1:A188))), "")</f>
        <v>0</v>
      </c>
      <c r="B189" s="3">
        <f>IFERROR(INDEX(Returns!B:B, SMALL(Returns!$D:$D, ROWS($A$1:A188))), "")</f>
        <v>0</v>
      </c>
    </row>
    <row r="190" spans="1:2">
      <c r="A190" s="1">
        <f>IFERROR(INDEX(Returns!A:A, SMALL(Returns!$D:$D, ROWS($A$1:A189))), "")</f>
        <v>0</v>
      </c>
      <c r="B190" s="3">
        <f>IFERROR(INDEX(Returns!B:B, SMALL(Returns!$D:$D, ROWS($A$1:A189))), "")</f>
        <v>0</v>
      </c>
    </row>
    <row r="191" spans="1:2">
      <c r="A191" s="1">
        <f>IFERROR(INDEX(Returns!A:A, SMALL(Returns!$D:$D, ROWS($A$1:A190))), "")</f>
        <v>0</v>
      </c>
      <c r="B191" s="3">
        <f>IFERROR(INDEX(Returns!B:B, SMALL(Returns!$D:$D, ROWS($A$1:A190))), "")</f>
        <v>0</v>
      </c>
    </row>
    <row r="192" spans="1:2">
      <c r="A192" s="1">
        <f>IFERROR(INDEX(Returns!A:A, SMALL(Returns!$D:$D, ROWS($A$1:A191))), "")</f>
        <v>0</v>
      </c>
      <c r="B192" s="3">
        <f>IFERROR(INDEX(Returns!B:B, SMALL(Returns!$D:$D, ROWS($A$1:A191))), "")</f>
        <v>0</v>
      </c>
    </row>
    <row r="193" spans="1:2">
      <c r="A193" s="1">
        <f>IFERROR(INDEX(Returns!A:A, SMALL(Returns!$D:$D, ROWS($A$1:A192))), "")</f>
        <v>0</v>
      </c>
      <c r="B193" s="3">
        <f>IFERROR(INDEX(Returns!B:B, SMALL(Returns!$D:$D, ROWS($A$1:A192))), "")</f>
        <v>0</v>
      </c>
    </row>
    <row r="194" spans="1:2">
      <c r="A194" s="1">
        <f>IFERROR(INDEX(Returns!A:A, SMALL(Returns!$D:$D, ROWS($A$1:A193))), "")</f>
        <v>0</v>
      </c>
      <c r="B194" s="3">
        <f>IFERROR(INDEX(Returns!B:B, SMALL(Returns!$D:$D, ROWS($A$1:A193))), "")</f>
        <v>0</v>
      </c>
    </row>
    <row r="195" spans="1:2">
      <c r="A195" s="1">
        <f>IFERROR(INDEX(Returns!A:A, SMALL(Returns!$D:$D, ROWS($A$1:A194))), "")</f>
        <v>0</v>
      </c>
      <c r="B195" s="3">
        <f>IFERROR(INDEX(Returns!B:B, SMALL(Returns!$D:$D, ROWS($A$1:A194))), "")</f>
        <v>0</v>
      </c>
    </row>
    <row r="196" spans="1:2">
      <c r="A196" s="1">
        <f>IFERROR(INDEX(Returns!A:A, SMALL(Returns!$D:$D, ROWS($A$1:A195))), "")</f>
        <v>0</v>
      </c>
      <c r="B196" s="3">
        <f>IFERROR(INDEX(Returns!B:B, SMALL(Returns!$D:$D, ROWS($A$1:A195))), "")</f>
        <v>0</v>
      </c>
    </row>
    <row r="197" spans="1:2">
      <c r="A197" s="1">
        <f>IFERROR(INDEX(Returns!A:A, SMALL(Returns!$D:$D, ROWS($A$1:A196))), "")</f>
        <v>0</v>
      </c>
      <c r="B197" s="3">
        <f>IFERROR(INDEX(Returns!B:B, SMALL(Returns!$D:$D, ROWS($A$1:A196))), "")</f>
        <v>0</v>
      </c>
    </row>
    <row r="198" spans="1:2">
      <c r="A198" s="1">
        <f>IFERROR(INDEX(Returns!A:A, SMALL(Returns!$D:$D, ROWS($A$1:A197))), "")</f>
        <v>0</v>
      </c>
      <c r="B198" s="3">
        <f>IFERROR(INDEX(Returns!B:B, SMALL(Returns!$D:$D, ROWS($A$1:A197))), "")</f>
        <v>0</v>
      </c>
    </row>
    <row r="199" spans="1:2">
      <c r="A199" s="1">
        <f>IFERROR(INDEX(Returns!A:A, SMALL(Returns!$D:$D, ROWS($A$1:A198))), "")</f>
        <v>0</v>
      </c>
      <c r="B199" s="3">
        <f>IFERROR(INDEX(Returns!B:B, SMALL(Returns!$D:$D, ROWS($A$1:A198))), "")</f>
        <v>0</v>
      </c>
    </row>
    <row r="200" spans="1:2">
      <c r="A200" s="1">
        <f>IFERROR(INDEX(Returns!A:A, SMALL(Returns!$D:$D, ROWS($A$1:A199))), "")</f>
        <v>0</v>
      </c>
      <c r="B200" s="3">
        <f>IFERROR(INDEX(Returns!B:B, SMALL(Returns!$D:$D, ROWS($A$1:A199))), "")</f>
        <v>0</v>
      </c>
    </row>
    <row r="201" spans="1:2">
      <c r="A201" s="1">
        <f>IFERROR(INDEX(Returns!A:A, SMALL(Returns!$D:$D, ROWS($A$1:A200))), "")</f>
        <v>0</v>
      </c>
      <c r="B201" s="3">
        <f>IFERROR(INDEX(Returns!B:B, SMALL(Returns!$D:$D, ROWS($A$1:A200))), "")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1"/>
  <sheetViews>
    <sheetView workbookViewId="0"/>
  </sheetViews>
  <sheetFormatPr defaultRowHeight="15"/>
  <cols>
    <col min="1" max="1" width="14.7109375" style="3" customWidth="1"/>
    <col min="2" max="2" width="20.7109375" customWidth="1"/>
    <col min="3" max="3" width="12.7109375" customWidth="1"/>
    <col min="4" max="4" width="18.7109375" style="7" customWidth="1"/>
    <col min="6" max="6" width="12.7109375" customWidth="1"/>
    <col min="7" max="7" width="14.7109375" customWidth="1"/>
  </cols>
  <sheetData>
    <row r="1" spans="1:7">
      <c r="A1" s="4" t="s">
        <v>30</v>
      </c>
      <c r="B1" s="4" t="s">
        <v>31</v>
      </c>
      <c r="C1" s="4" t="s">
        <v>32</v>
      </c>
      <c r="D1" s="4" t="s">
        <v>33</v>
      </c>
      <c r="F1" s="4" t="s">
        <v>34</v>
      </c>
      <c r="G1" s="3">
        <v>0.1</v>
      </c>
    </row>
    <row r="2" spans="1:7">
      <c r="A2" s="3">
        <f>G$2</f>
        <v>0</v>
      </c>
      <c r="B2">
        <f>IF(A2="","",TEXT(A2,"0%")&amp;" to "&amp;TEXT(A2+$G$1,"0%"))</f>
        <v>0</v>
      </c>
      <c r="C2">
        <f>IF(A2="","",COUNTIFS(Returns!$B:$B,"&gt;="&amp;A2, Returns!$B:$B,"&lt;"&amp;A2+$G$1))</f>
        <v>0</v>
      </c>
      <c r="D2" s="7">
        <f>IF(C2="","", C2/SUM($C$2:$C$61))</f>
        <v>0</v>
      </c>
      <c r="F2" s="4" t="s">
        <v>35</v>
      </c>
      <c r="G2" s="3">
        <f>INT(MIN(Returns!$B$2:INDEX(Returns!$B:$B, MATCH(1E+99, Returns!$B:$B)))/$G$1)*$G$1</f>
        <v>0</v>
      </c>
    </row>
    <row r="3" spans="1:7">
      <c r="A3" s="3">
        <f>IF(OR(A2="", A2&gt;$G$3-$G$1), "", A2+$G$1)</f>
        <v>0</v>
      </c>
      <c r="B3">
        <f>IF(A3="","",TEXT(A3,"0%")&amp;" to "&amp;TEXT(A3+$G$1,"0%"))</f>
        <v>0</v>
      </c>
      <c r="C3">
        <f>IF(A3="","",COUNTIFS(Returns!$B:$B,"&gt;="&amp;A3, Returns!$B:$B,"&lt;"&amp;A3+$G$1))</f>
        <v>0</v>
      </c>
      <c r="D3" s="7">
        <f>IF(C3="","", C3/SUM($C$2:$C$61))</f>
        <v>0</v>
      </c>
      <c r="F3" s="4" t="s">
        <v>36</v>
      </c>
      <c r="G3" s="3">
        <f>CEILING(MAX(Returns!$B$2:INDEX(Returns!$B:$B, MATCH(1E+99, Returns!$B:$B))),$G$1)</f>
        <v>0</v>
      </c>
    </row>
    <row r="4" spans="1:7">
      <c r="A4" s="3">
        <f>IF(OR(A3="", A3&gt;$G$3-$G$1), "", A3+$G$1)</f>
        <v>0</v>
      </c>
      <c r="B4">
        <f>IF(A4="","",TEXT(A4,"0%")&amp;" to "&amp;TEXT(A4+$G$1,"0%"))</f>
        <v>0</v>
      </c>
      <c r="C4">
        <f>IF(A4="","",COUNTIFS(Returns!$B:$B,"&gt;="&amp;A4, Returns!$B:$B,"&lt;"&amp;A4+$G$1))</f>
        <v>0</v>
      </c>
      <c r="D4" s="7">
        <f>IF(C4="","", C4/SUM($C$2:$C$61))</f>
        <v>0</v>
      </c>
    </row>
    <row r="5" spans="1:7">
      <c r="A5" s="3">
        <f>IF(OR(A4="", A4&gt;$G$3-$G$1), "", A4+$G$1)</f>
        <v>0</v>
      </c>
      <c r="B5">
        <f>IF(A5="","",TEXT(A5,"0%")&amp;" to "&amp;TEXT(A5+$G$1,"0%"))</f>
        <v>0</v>
      </c>
      <c r="C5">
        <f>IF(A5="","",COUNTIFS(Returns!$B:$B,"&gt;="&amp;A5, Returns!$B:$B,"&lt;"&amp;A5+$G$1))</f>
        <v>0</v>
      </c>
      <c r="D5" s="7">
        <f>IF(C5="","", C5/SUM($C$2:$C$61))</f>
        <v>0</v>
      </c>
    </row>
    <row r="6" spans="1:7">
      <c r="A6" s="3">
        <f>IF(OR(A5="", A5&gt;$G$3-$G$1), "", A5+$G$1)</f>
        <v>0</v>
      </c>
      <c r="B6">
        <f>IF(A6="","",TEXT(A6,"0%")&amp;" to "&amp;TEXT(A6+$G$1,"0%"))</f>
        <v>0</v>
      </c>
      <c r="C6">
        <f>IF(A6="","",COUNTIFS(Returns!$B:$B,"&gt;="&amp;A6, Returns!$B:$B,"&lt;"&amp;A6+$G$1))</f>
        <v>0</v>
      </c>
      <c r="D6" s="7">
        <f>IF(C6="","", C6/SUM($C$2:$C$61))</f>
        <v>0</v>
      </c>
    </row>
    <row r="7" spans="1:7">
      <c r="A7" s="3">
        <f>IF(OR(A6="", A6&gt;$G$3-$G$1), "", A6+$G$1)</f>
        <v>0</v>
      </c>
      <c r="B7">
        <f>IF(A7="","",TEXT(A7,"0%")&amp;" to "&amp;TEXT(A7+$G$1,"0%"))</f>
        <v>0</v>
      </c>
      <c r="C7">
        <f>IF(A7="","",COUNTIFS(Returns!$B:$B,"&gt;="&amp;A7, Returns!$B:$B,"&lt;"&amp;A7+$G$1))</f>
        <v>0</v>
      </c>
      <c r="D7" s="7">
        <f>IF(C7="","", C7/SUM($C$2:$C$61))</f>
        <v>0</v>
      </c>
    </row>
    <row r="8" spans="1:7">
      <c r="A8" s="3">
        <f>IF(OR(A7="", A7&gt;$G$3-$G$1), "", A7+$G$1)</f>
        <v>0</v>
      </c>
      <c r="B8">
        <f>IF(A8="","",TEXT(A8,"0%")&amp;" to "&amp;TEXT(A8+$G$1,"0%"))</f>
        <v>0</v>
      </c>
      <c r="C8">
        <f>IF(A8="","",COUNTIFS(Returns!$B:$B,"&gt;="&amp;A8, Returns!$B:$B,"&lt;"&amp;A8+$G$1))</f>
        <v>0</v>
      </c>
      <c r="D8" s="7">
        <f>IF(C8="","", C8/SUM($C$2:$C$61))</f>
        <v>0</v>
      </c>
    </row>
    <row r="9" spans="1:7">
      <c r="A9" s="3">
        <f>IF(OR(A8="", A8&gt;$G$3-$G$1), "", A8+$G$1)</f>
        <v>0</v>
      </c>
      <c r="B9">
        <f>IF(A9="","",TEXT(A9,"0%")&amp;" to "&amp;TEXT(A9+$G$1,"0%"))</f>
        <v>0</v>
      </c>
      <c r="C9">
        <f>IF(A9="","",COUNTIFS(Returns!$B:$B,"&gt;="&amp;A9, Returns!$B:$B,"&lt;"&amp;A9+$G$1))</f>
        <v>0</v>
      </c>
      <c r="D9" s="7">
        <f>IF(C9="","", C9/SUM($C$2:$C$61))</f>
        <v>0</v>
      </c>
    </row>
    <row r="10" spans="1:7">
      <c r="A10" s="3">
        <f>IF(OR(A9="", A9&gt;$G$3-$G$1), "", A9+$G$1)</f>
        <v>0</v>
      </c>
      <c r="B10">
        <f>IF(A10="","",TEXT(A10,"0%")&amp;" to "&amp;TEXT(A10+$G$1,"0%"))</f>
        <v>0</v>
      </c>
      <c r="C10">
        <f>IF(A10="","",COUNTIFS(Returns!$B:$B,"&gt;="&amp;A10, Returns!$B:$B,"&lt;"&amp;A10+$G$1))</f>
        <v>0</v>
      </c>
      <c r="D10" s="7">
        <f>IF(C10="","", C10/SUM($C$2:$C$61))</f>
        <v>0</v>
      </c>
    </row>
    <row r="11" spans="1:7">
      <c r="A11" s="3">
        <f>IF(OR(A10="", A10&gt;$G$3-$G$1), "", A10+$G$1)</f>
        <v>0</v>
      </c>
      <c r="B11">
        <f>IF(A11="","",TEXT(A11,"0%")&amp;" to "&amp;TEXT(A11+$G$1,"0%"))</f>
        <v>0</v>
      </c>
      <c r="C11">
        <f>IF(A11="","",COUNTIFS(Returns!$B:$B,"&gt;="&amp;A11, Returns!$B:$B,"&lt;"&amp;A11+$G$1))</f>
        <v>0</v>
      </c>
      <c r="D11" s="7">
        <f>IF(C11="","", C11/SUM($C$2:$C$61))</f>
        <v>0</v>
      </c>
    </row>
    <row r="12" spans="1:7">
      <c r="A12" s="3">
        <f>IF(OR(A11="", A11&gt;$G$3-$G$1), "", A11+$G$1)</f>
        <v>0</v>
      </c>
      <c r="B12">
        <f>IF(A12="","",TEXT(A12,"0%")&amp;" to "&amp;TEXT(A12+$G$1,"0%"))</f>
        <v>0</v>
      </c>
      <c r="C12">
        <f>IF(A12="","",COUNTIFS(Returns!$B:$B,"&gt;="&amp;A12, Returns!$B:$B,"&lt;"&amp;A12+$G$1))</f>
        <v>0</v>
      </c>
      <c r="D12" s="7">
        <f>IF(C12="","", C12/SUM($C$2:$C$61))</f>
        <v>0</v>
      </c>
    </row>
    <row r="13" spans="1:7">
      <c r="A13" s="3">
        <f>IF(OR(A12="", A12&gt;$G$3-$G$1), "", A12+$G$1)</f>
        <v>0</v>
      </c>
      <c r="B13">
        <f>IF(A13="","",TEXT(A13,"0%")&amp;" to "&amp;TEXT(A13+$G$1,"0%"))</f>
        <v>0</v>
      </c>
      <c r="C13">
        <f>IF(A13="","",COUNTIFS(Returns!$B:$B,"&gt;="&amp;A13, Returns!$B:$B,"&lt;"&amp;A13+$G$1))</f>
        <v>0</v>
      </c>
      <c r="D13" s="7">
        <f>IF(C13="","", C13/SUM($C$2:$C$61))</f>
        <v>0</v>
      </c>
    </row>
    <row r="14" spans="1:7">
      <c r="A14" s="3">
        <f>IF(OR(A13="", A13&gt;$G$3-$G$1), "", A13+$G$1)</f>
        <v>0</v>
      </c>
      <c r="B14">
        <f>IF(A14="","",TEXT(A14,"0%")&amp;" to "&amp;TEXT(A14+$G$1,"0%"))</f>
        <v>0</v>
      </c>
      <c r="C14">
        <f>IF(A14="","",COUNTIFS(Returns!$B:$B,"&gt;="&amp;A14, Returns!$B:$B,"&lt;"&amp;A14+$G$1))</f>
        <v>0</v>
      </c>
      <c r="D14" s="7">
        <f>IF(C14="","", C14/SUM($C$2:$C$61))</f>
        <v>0</v>
      </c>
    </row>
    <row r="15" spans="1:7">
      <c r="A15" s="3">
        <f>IF(OR(A14="", A14&gt;$G$3-$G$1), "", A14+$G$1)</f>
        <v>0</v>
      </c>
      <c r="B15">
        <f>IF(A15="","",TEXT(A15,"0%")&amp;" to "&amp;TEXT(A15+$G$1,"0%"))</f>
        <v>0</v>
      </c>
      <c r="C15">
        <f>IF(A15="","",COUNTIFS(Returns!$B:$B,"&gt;="&amp;A15, Returns!$B:$B,"&lt;"&amp;A15+$G$1))</f>
        <v>0</v>
      </c>
      <c r="D15" s="7">
        <f>IF(C15="","", C15/SUM($C$2:$C$61))</f>
        <v>0</v>
      </c>
    </row>
    <row r="16" spans="1:7">
      <c r="A16" s="3">
        <f>IF(OR(A15="", A15&gt;$G$3-$G$1), "", A15+$G$1)</f>
        <v>0</v>
      </c>
      <c r="B16">
        <f>IF(A16="","",TEXT(A16,"0%")&amp;" to "&amp;TEXT(A16+$G$1,"0%"))</f>
        <v>0</v>
      </c>
      <c r="C16">
        <f>IF(A16="","",COUNTIFS(Returns!$B:$B,"&gt;="&amp;A16, Returns!$B:$B,"&lt;"&amp;A16+$G$1))</f>
        <v>0</v>
      </c>
      <c r="D16" s="7">
        <f>IF(C16="","", C16/SUM($C$2:$C$61))</f>
        <v>0</v>
      </c>
    </row>
    <row r="17" spans="1:4">
      <c r="A17" s="3">
        <f>IF(OR(A16="", A16&gt;$G$3-$G$1), "", A16+$G$1)</f>
        <v>0</v>
      </c>
      <c r="B17">
        <f>IF(A17="","",TEXT(A17,"0%")&amp;" to "&amp;TEXT(A17+$G$1,"0%"))</f>
        <v>0</v>
      </c>
      <c r="C17">
        <f>IF(A17="","",COUNTIFS(Returns!$B:$B,"&gt;="&amp;A17, Returns!$B:$B,"&lt;"&amp;A17+$G$1))</f>
        <v>0</v>
      </c>
      <c r="D17" s="7">
        <f>IF(C17="","", C17/SUM($C$2:$C$61))</f>
        <v>0</v>
      </c>
    </row>
    <row r="18" spans="1:4">
      <c r="A18" s="3">
        <f>IF(OR(A17="", A17&gt;$G$3-$G$1), "", A17+$G$1)</f>
        <v>0</v>
      </c>
      <c r="B18">
        <f>IF(A18="","",TEXT(A18,"0%")&amp;" to "&amp;TEXT(A18+$G$1,"0%"))</f>
        <v>0</v>
      </c>
      <c r="C18">
        <f>IF(A18="","",COUNTIFS(Returns!$B:$B,"&gt;="&amp;A18, Returns!$B:$B,"&lt;"&amp;A18+$G$1))</f>
        <v>0</v>
      </c>
      <c r="D18" s="7">
        <f>IF(C18="","", C18/SUM($C$2:$C$61))</f>
        <v>0</v>
      </c>
    </row>
    <row r="19" spans="1:4">
      <c r="A19" s="3">
        <f>IF(OR(A18="", A18&gt;$G$3-$G$1), "", A18+$G$1)</f>
        <v>0</v>
      </c>
      <c r="B19">
        <f>IF(A19="","",TEXT(A19,"0%")&amp;" to "&amp;TEXT(A19+$G$1,"0%"))</f>
        <v>0</v>
      </c>
      <c r="C19">
        <f>IF(A19="","",COUNTIFS(Returns!$B:$B,"&gt;="&amp;A19, Returns!$B:$B,"&lt;"&amp;A19+$G$1))</f>
        <v>0</v>
      </c>
      <c r="D19" s="7">
        <f>IF(C19="","", C19/SUM($C$2:$C$61))</f>
        <v>0</v>
      </c>
    </row>
    <row r="20" spans="1:4">
      <c r="A20" s="3">
        <f>IF(OR(A19="", A19&gt;$G$3-$G$1), "", A19+$G$1)</f>
        <v>0</v>
      </c>
      <c r="B20">
        <f>IF(A20="","",TEXT(A20,"0%")&amp;" to "&amp;TEXT(A20+$G$1,"0%"))</f>
        <v>0</v>
      </c>
      <c r="C20">
        <f>IF(A20="","",COUNTIFS(Returns!$B:$B,"&gt;="&amp;A20, Returns!$B:$B,"&lt;"&amp;A20+$G$1))</f>
        <v>0</v>
      </c>
      <c r="D20" s="7">
        <f>IF(C20="","", C20/SUM($C$2:$C$61))</f>
        <v>0</v>
      </c>
    </row>
    <row r="21" spans="1:4">
      <c r="A21" s="3">
        <f>IF(OR(A20="", A20&gt;$G$3-$G$1), "", A20+$G$1)</f>
        <v>0</v>
      </c>
      <c r="B21">
        <f>IF(A21="","",TEXT(A21,"0%")&amp;" to "&amp;TEXT(A21+$G$1,"0%"))</f>
        <v>0</v>
      </c>
      <c r="C21">
        <f>IF(A21="","",COUNTIFS(Returns!$B:$B,"&gt;="&amp;A21, Returns!$B:$B,"&lt;"&amp;A21+$G$1))</f>
        <v>0</v>
      </c>
      <c r="D21" s="7">
        <f>IF(C21="","", C21/SUM($C$2:$C$61))</f>
        <v>0</v>
      </c>
    </row>
    <row r="22" spans="1:4">
      <c r="A22" s="3">
        <f>IF(OR(A21="", A21&gt;$G$3-$G$1), "", A21+$G$1)</f>
        <v>0</v>
      </c>
      <c r="B22">
        <f>IF(A22="","",TEXT(A22,"0%")&amp;" to "&amp;TEXT(A22+$G$1,"0%"))</f>
        <v>0</v>
      </c>
      <c r="C22">
        <f>IF(A22="","",COUNTIFS(Returns!$B:$B,"&gt;="&amp;A22, Returns!$B:$B,"&lt;"&amp;A22+$G$1))</f>
        <v>0</v>
      </c>
      <c r="D22" s="7">
        <f>IF(C22="","", C22/SUM($C$2:$C$61))</f>
        <v>0</v>
      </c>
    </row>
    <row r="23" spans="1:4">
      <c r="A23" s="3">
        <f>IF(OR(A22="", A22&gt;$G$3-$G$1), "", A22+$G$1)</f>
        <v>0</v>
      </c>
      <c r="B23">
        <f>IF(A23="","",TEXT(A23,"0%")&amp;" to "&amp;TEXT(A23+$G$1,"0%"))</f>
        <v>0</v>
      </c>
      <c r="C23">
        <f>IF(A23="","",COUNTIFS(Returns!$B:$B,"&gt;="&amp;A23, Returns!$B:$B,"&lt;"&amp;A23+$G$1))</f>
        <v>0</v>
      </c>
      <c r="D23" s="7">
        <f>IF(C23="","", C23/SUM($C$2:$C$61))</f>
        <v>0</v>
      </c>
    </row>
    <row r="24" spans="1:4">
      <c r="A24" s="3">
        <f>IF(OR(A23="", A23&gt;$G$3-$G$1), "", A23+$G$1)</f>
        <v>0</v>
      </c>
      <c r="B24">
        <f>IF(A24="","",TEXT(A24,"0%")&amp;" to "&amp;TEXT(A24+$G$1,"0%"))</f>
        <v>0</v>
      </c>
      <c r="C24">
        <f>IF(A24="","",COUNTIFS(Returns!$B:$B,"&gt;="&amp;A24, Returns!$B:$B,"&lt;"&amp;A24+$G$1))</f>
        <v>0</v>
      </c>
      <c r="D24" s="7">
        <f>IF(C24="","", C24/SUM($C$2:$C$61))</f>
        <v>0</v>
      </c>
    </row>
    <row r="25" spans="1:4">
      <c r="A25" s="3">
        <f>IF(OR(A24="", A24&gt;$G$3-$G$1), "", A24+$G$1)</f>
        <v>0</v>
      </c>
      <c r="B25">
        <f>IF(A25="","",TEXT(A25,"0%")&amp;" to "&amp;TEXT(A25+$G$1,"0%"))</f>
        <v>0</v>
      </c>
      <c r="C25">
        <f>IF(A25="","",COUNTIFS(Returns!$B:$B,"&gt;="&amp;A25, Returns!$B:$B,"&lt;"&amp;A25+$G$1))</f>
        <v>0</v>
      </c>
      <c r="D25" s="7">
        <f>IF(C25="","", C25/SUM($C$2:$C$61))</f>
        <v>0</v>
      </c>
    </row>
    <row r="26" spans="1:4">
      <c r="A26" s="3">
        <f>IF(OR(A25="", A25&gt;$G$3-$G$1), "", A25+$G$1)</f>
        <v>0</v>
      </c>
      <c r="B26">
        <f>IF(A26="","",TEXT(A26,"0%")&amp;" to "&amp;TEXT(A26+$G$1,"0%"))</f>
        <v>0</v>
      </c>
      <c r="C26">
        <f>IF(A26="","",COUNTIFS(Returns!$B:$B,"&gt;="&amp;A26, Returns!$B:$B,"&lt;"&amp;A26+$G$1))</f>
        <v>0</v>
      </c>
      <c r="D26" s="7">
        <f>IF(C26="","", C26/SUM($C$2:$C$61))</f>
        <v>0</v>
      </c>
    </row>
    <row r="27" spans="1:4">
      <c r="A27" s="3">
        <f>IF(OR(A26="", A26&gt;$G$3-$G$1), "", A26+$G$1)</f>
        <v>0</v>
      </c>
      <c r="B27">
        <f>IF(A27="","",TEXT(A27,"0%")&amp;" to "&amp;TEXT(A27+$G$1,"0%"))</f>
        <v>0</v>
      </c>
      <c r="C27">
        <f>IF(A27="","",COUNTIFS(Returns!$B:$B,"&gt;="&amp;A27, Returns!$B:$B,"&lt;"&amp;A27+$G$1))</f>
        <v>0</v>
      </c>
      <c r="D27" s="7">
        <f>IF(C27="","", C27/SUM($C$2:$C$61))</f>
        <v>0</v>
      </c>
    </row>
    <row r="28" spans="1:4">
      <c r="A28" s="3">
        <f>IF(OR(A27="", A27&gt;$G$3-$G$1), "", A27+$G$1)</f>
        <v>0</v>
      </c>
      <c r="B28">
        <f>IF(A28="","",TEXT(A28,"0%")&amp;" to "&amp;TEXT(A28+$G$1,"0%"))</f>
        <v>0</v>
      </c>
      <c r="C28">
        <f>IF(A28="","",COUNTIFS(Returns!$B:$B,"&gt;="&amp;A28, Returns!$B:$B,"&lt;"&amp;A28+$G$1))</f>
        <v>0</v>
      </c>
      <c r="D28" s="7">
        <f>IF(C28="","", C28/SUM($C$2:$C$61))</f>
        <v>0</v>
      </c>
    </row>
    <row r="29" spans="1:4">
      <c r="A29" s="3">
        <f>IF(OR(A28="", A28&gt;$G$3-$G$1), "", A28+$G$1)</f>
        <v>0</v>
      </c>
      <c r="B29">
        <f>IF(A29="","",TEXT(A29,"0%")&amp;" to "&amp;TEXT(A29+$G$1,"0%"))</f>
        <v>0</v>
      </c>
      <c r="C29">
        <f>IF(A29="","",COUNTIFS(Returns!$B:$B,"&gt;="&amp;A29, Returns!$B:$B,"&lt;"&amp;A29+$G$1))</f>
        <v>0</v>
      </c>
      <c r="D29" s="7">
        <f>IF(C29="","", C29/SUM($C$2:$C$61))</f>
        <v>0</v>
      </c>
    </row>
    <row r="30" spans="1:4">
      <c r="A30" s="3">
        <f>IF(OR(A29="", A29&gt;$G$3-$G$1), "", A29+$G$1)</f>
        <v>0</v>
      </c>
      <c r="B30">
        <f>IF(A30="","",TEXT(A30,"0%")&amp;" to "&amp;TEXT(A30+$G$1,"0%"))</f>
        <v>0</v>
      </c>
      <c r="C30">
        <f>IF(A30="","",COUNTIFS(Returns!$B:$B,"&gt;="&amp;A30, Returns!$B:$B,"&lt;"&amp;A30+$G$1))</f>
        <v>0</v>
      </c>
      <c r="D30" s="7">
        <f>IF(C30="","", C30/SUM($C$2:$C$61))</f>
        <v>0</v>
      </c>
    </row>
    <row r="31" spans="1:4">
      <c r="A31" s="3">
        <f>IF(OR(A30="", A30&gt;$G$3-$G$1), "", A30+$G$1)</f>
        <v>0</v>
      </c>
      <c r="B31">
        <f>IF(A31="","",TEXT(A31,"0%")&amp;" to "&amp;TEXT(A31+$G$1,"0%"))</f>
        <v>0</v>
      </c>
      <c r="C31">
        <f>IF(A31="","",COUNTIFS(Returns!$B:$B,"&gt;="&amp;A31, Returns!$B:$B,"&lt;"&amp;A31+$G$1))</f>
        <v>0</v>
      </c>
      <c r="D31" s="7">
        <f>IF(C31="","", C31/SUM($C$2:$C$61))</f>
        <v>0</v>
      </c>
    </row>
    <row r="32" spans="1:4">
      <c r="A32" s="3">
        <f>IF(OR(A31="", A31&gt;$G$3-$G$1), "", A31+$G$1)</f>
        <v>0</v>
      </c>
      <c r="B32">
        <f>IF(A32="","",TEXT(A32,"0%")&amp;" to "&amp;TEXT(A32+$G$1,"0%"))</f>
        <v>0</v>
      </c>
      <c r="C32">
        <f>IF(A32="","",COUNTIFS(Returns!$B:$B,"&gt;="&amp;A32, Returns!$B:$B,"&lt;"&amp;A32+$G$1))</f>
        <v>0</v>
      </c>
      <c r="D32" s="7">
        <f>IF(C32="","", C32/SUM($C$2:$C$61))</f>
        <v>0</v>
      </c>
    </row>
    <row r="33" spans="1:4">
      <c r="A33" s="3">
        <f>IF(OR(A32="", A32&gt;$G$3-$G$1), "", A32+$G$1)</f>
        <v>0</v>
      </c>
      <c r="B33">
        <f>IF(A33="","",TEXT(A33,"0%")&amp;" to "&amp;TEXT(A33+$G$1,"0%"))</f>
        <v>0</v>
      </c>
      <c r="C33">
        <f>IF(A33="","",COUNTIFS(Returns!$B:$B,"&gt;="&amp;A33, Returns!$B:$B,"&lt;"&amp;A33+$G$1))</f>
        <v>0</v>
      </c>
      <c r="D33" s="7">
        <f>IF(C33="","", C33/SUM($C$2:$C$61))</f>
        <v>0</v>
      </c>
    </row>
    <row r="34" spans="1:4">
      <c r="A34" s="3">
        <f>IF(OR(A33="", A33&gt;$G$3-$G$1), "", A33+$G$1)</f>
        <v>0</v>
      </c>
      <c r="B34">
        <f>IF(A34="","",TEXT(A34,"0%")&amp;" to "&amp;TEXT(A34+$G$1,"0%"))</f>
        <v>0</v>
      </c>
      <c r="C34">
        <f>IF(A34="","",COUNTIFS(Returns!$B:$B,"&gt;="&amp;A34, Returns!$B:$B,"&lt;"&amp;A34+$G$1))</f>
        <v>0</v>
      </c>
      <c r="D34" s="7">
        <f>IF(C34="","", C34/SUM($C$2:$C$61))</f>
        <v>0</v>
      </c>
    </row>
    <row r="35" spans="1:4">
      <c r="A35" s="3">
        <f>IF(OR(A34="", A34&gt;$G$3-$G$1), "", A34+$G$1)</f>
        <v>0</v>
      </c>
      <c r="B35">
        <f>IF(A35="","",TEXT(A35,"0%")&amp;" to "&amp;TEXT(A35+$G$1,"0%"))</f>
        <v>0</v>
      </c>
      <c r="C35">
        <f>IF(A35="","",COUNTIFS(Returns!$B:$B,"&gt;="&amp;A35, Returns!$B:$B,"&lt;"&amp;A35+$G$1))</f>
        <v>0</v>
      </c>
      <c r="D35" s="7">
        <f>IF(C35="","", C35/SUM($C$2:$C$61))</f>
        <v>0</v>
      </c>
    </row>
    <row r="36" spans="1:4">
      <c r="A36" s="3">
        <f>IF(OR(A35="", A35&gt;$G$3-$G$1), "", A35+$G$1)</f>
        <v>0</v>
      </c>
      <c r="B36">
        <f>IF(A36="","",TEXT(A36,"0%")&amp;" to "&amp;TEXT(A36+$G$1,"0%"))</f>
        <v>0</v>
      </c>
      <c r="C36">
        <f>IF(A36="","",COUNTIFS(Returns!$B:$B,"&gt;="&amp;A36, Returns!$B:$B,"&lt;"&amp;A36+$G$1))</f>
        <v>0</v>
      </c>
      <c r="D36" s="7">
        <f>IF(C36="","", C36/SUM($C$2:$C$61))</f>
        <v>0</v>
      </c>
    </row>
    <row r="37" spans="1:4">
      <c r="A37" s="3">
        <f>IF(OR(A36="", A36&gt;$G$3-$G$1), "", A36+$G$1)</f>
        <v>0</v>
      </c>
      <c r="B37">
        <f>IF(A37="","",TEXT(A37,"0%")&amp;" to "&amp;TEXT(A37+$G$1,"0%"))</f>
        <v>0</v>
      </c>
      <c r="C37">
        <f>IF(A37="","",COUNTIFS(Returns!$B:$B,"&gt;="&amp;A37, Returns!$B:$B,"&lt;"&amp;A37+$G$1))</f>
        <v>0</v>
      </c>
      <c r="D37" s="7">
        <f>IF(C37="","", C37/SUM($C$2:$C$61))</f>
        <v>0</v>
      </c>
    </row>
    <row r="38" spans="1:4">
      <c r="A38" s="3">
        <f>IF(OR(A37="", A37&gt;$G$3-$G$1), "", A37+$G$1)</f>
        <v>0</v>
      </c>
      <c r="B38">
        <f>IF(A38="","",TEXT(A38,"0%")&amp;" to "&amp;TEXT(A38+$G$1,"0%"))</f>
        <v>0</v>
      </c>
      <c r="C38">
        <f>IF(A38="","",COUNTIFS(Returns!$B:$B,"&gt;="&amp;A38, Returns!$B:$B,"&lt;"&amp;A38+$G$1))</f>
        <v>0</v>
      </c>
      <c r="D38" s="7">
        <f>IF(C38="","", C38/SUM($C$2:$C$61))</f>
        <v>0</v>
      </c>
    </row>
    <row r="39" spans="1:4">
      <c r="A39" s="3">
        <f>IF(OR(A38="", A38&gt;$G$3-$G$1), "", A38+$G$1)</f>
        <v>0</v>
      </c>
      <c r="B39">
        <f>IF(A39="","",TEXT(A39,"0%")&amp;" to "&amp;TEXT(A39+$G$1,"0%"))</f>
        <v>0</v>
      </c>
      <c r="C39">
        <f>IF(A39="","",COUNTIFS(Returns!$B:$B,"&gt;="&amp;A39, Returns!$B:$B,"&lt;"&amp;A39+$G$1))</f>
        <v>0</v>
      </c>
      <c r="D39" s="7">
        <f>IF(C39="","", C39/SUM($C$2:$C$61))</f>
        <v>0</v>
      </c>
    </row>
    <row r="40" spans="1:4">
      <c r="A40" s="3">
        <f>IF(OR(A39="", A39&gt;$G$3-$G$1), "", A39+$G$1)</f>
        <v>0</v>
      </c>
      <c r="B40">
        <f>IF(A40="","",TEXT(A40,"0%")&amp;" to "&amp;TEXT(A40+$G$1,"0%"))</f>
        <v>0</v>
      </c>
      <c r="C40">
        <f>IF(A40="","",COUNTIFS(Returns!$B:$B,"&gt;="&amp;A40, Returns!$B:$B,"&lt;"&amp;A40+$G$1))</f>
        <v>0</v>
      </c>
      <c r="D40" s="7">
        <f>IF(C40="","", C40/SUM($C$2:$C$61))</f>
        <v>0</v>
      </c>
    </row>
    <row r="41" spans="1:4">
      <c r="A41" s="3">
        <f>IF(OR(A40="", A40&gt;$G$3-$G$1), "", A40+$G$1)</f>
        <v>0</v>
      </c>
      <c r="B41">
        <f>IF(A41="","",TEXT(A41,"0%")&amp;" to "&amp;TEXT(A41+$G$1,"0%"))</f>
        <v>0</v>
      </c>
      <c r="C41">
        <f>IF(A41="","",COUNTIFS(Returns!$B:$B,"&gt;="&amp;A41, Returns!$B:$B,"&lt;"&amp;A41+$G$1))</f>
        <v>0</v>
      </c>
      <c r="D41" s="7">
        <f>IF(C41="","", C41/SUM($C$2:$C$61))</f>
        <v>0</v>
      </c>
    </row>
    <row r="42" spans="1:4">
      <c r="A42" s="3">
        <f>IF(OR(A41="", A41&gt;$G$3-$G$1), "", A41+$G$1)</f>
        <v>0</v>
      </c>
      <c r="B42">
        <f>IF(A42="","",TEXT(A42,"0%")&amp;" to "&amp;TEXT(A42+$G$1,"0%"))</f>
        <v>0</v>
      </c>
      <c r="C42">
        <f>IF(A42="","",COUNTIFS(Returns!$B:$B,"&gt;="&amp;A42, Returns!$B:$B,"&lt;"&amp;A42+$G$1))</f>
        <v>0</v>
      </c>
      <c r="D42" s="7">
        <f>IF(C42="","", C42/SUM($C$2:$C$61))</f>
        <v>0</v>
      </c>
    </row>
    <row r="43" spans="1:4">
      <c r="A43" s="3">
        <f>IF(OR(A42="", A42&gt;$G$3-$G$1), "", A42+$G$1)</f>
        <v>0</v>
      </c>
      <c r="B43">
        <f>IF(A43="","",TEXT(A43,"0%")&amp;" to "&amp;TEXT(A43+$G$1,"0%"))</f>
        <v>0</v>
      </c>
      <c r="C43">
        <f>IF(A43="","",COUNTIFS(Returns!$B:$B,"&gt;="&amp;A43, Returns!$B:$B,"&lt;"&amp;A43+$G$1))</f>
        <v>0</v>
      </c>
      <c r="D43" s="7">
        <f>IF(C43="","", C43/SUM($C$2:$C$61))</f>
        <v>0</v>
      </c>
    </row>
    <row r="44" spans="1:4">
      <c r="A44" s="3">
        <f>IF(OR(A43="", A43&gt;$G$3-$G$1), "", A43+$G$1)</f>
        <v>0</v>
      </c>
      <c r="B44">
        <f>IF(A44="","",TEXT(A44,"0%")&amp;" to "&amp;TEXT(A44+$G$1,"0%"))</f>
        <v>0</v>
      </c>
      <c r="C44">
        <f>IF(A44="","",COUNTIFS(Returns!$B:$B,"&gt;="&amp;A44, Returns!$B:$B,"&lt;"&amp;A44+$G$1))</f>
        <v>0</v>
      </c>
      <c r="D44" s="7">
        <f>IF(C44="","", C44/SUM($C$2:$C$61))</f>
        <v>0</v>
      </c>
    </row>
    <row r="45" spans="1:4">
      <c r="A45" s="3">
        <f>IF(OR(A44="", A44&gt;$G$3-$G$1), "", A44+$G$1)</f>
        <v>0</v>
      </c>
      <c r="B45">
        <f>IF(A45="","",TEXT(A45,"0%")&amp;" to "&amp;TEXT(A45+$G$1,"0%"))</f>
        <v>0</v>
      </c>
      <c r="C45">
        <f>IF(A45="","",COUNTIFS(Returns!$B:$B,"&gt;="&amp;A45, Returns!$B:$B,"&lt;"&amp;A45+$G$1))</f>
        <v>0</v>
      </c>
      <c r="D45" s="7">
        <f>IF(C45="","", C45/SUM($C$2:$C$61))</f>
        <v>0</v>
      </c>
    </row>
    <row r="46" spans="1:4">
      <c r="A46" s="3">
        <f>IF(OR(A45="", A45&gt;$G$3-$G$1), "", A45+$G$1)</f>
        <v>0</v>
      </c>
      <c r="B46">
        <f>IF(A46="","",TEXT(A46,"0%")&amp;" to "&amp;TEXT(A46+$G$1,"0%"))</f>
        <v>0</v>
      </c>
      <c r="C46">
        <f>IF(A46="","",COUNTIFS(Returns!$B:$B,"&gt;="&amp;A46, Returns!$B:$B,"&lt;"&amp;A46+$G$1))</f>
        <v>0</v>
      </c>
      <c r="D46" s="7">
        <f>IF(C46="","", C46/SUM($C$2:$C$61))</f>
        <v>0</v>
      </c>
    </row>
    <row r="47" spans="1:4">
      <c r="A47" s="3">
        <f>IF(OR(A46="", A46&gt;$G$3-$G$1), "", A46+$G$1)</f>
        <v>0</v>
      </c>
      <c r="B47">
        <f>IF(A47="","",TEXT(A47,"0%")&amp;" to "&amp;TEXT(A47+$G$1,"0%"))</f>
        <v>0</v>
      </c>
      <c r="C47">
        <f>IF(A47="","",COUNTIFS(Returns!$B:$B,"&gt;="&amp;A47, Returns!$B:$B,"&lt;"&amp;A47+$G$1))</f>
        <v>0</v>
      </c>
      <c r="D47" s="7">
        <f>IF(C47="","", C47/SUM($C$2:$C$61))</f>
        <v>0</v>
      </c>
    </row>
    <row r="48" spans="1:4">
      <c r="A48" s="3">
        <f>IF(OR(A47="", A47&gt;$G$3-$G$1), "", A47+$G$1)</f>
        <v>0</v>
      </c>
      <c r="B48">
        <f>IF(A48="","",TEXT(A48,"0%")&amp;" to "&amp;TEXT(A48+$G$1,"0%"))</f>
        <v>0</v>
      </c>
      <c r="C48">
        <f>IF(A48="","",COUNTIFS(Returns!$B:$B,"&gt;="&amp;A48, Returns!$B:$B,"&lt;"&amp;A48+$G$1))</f>
        <v>0</v>
      </c>
      <c r="D48" s="7">
        <f>IF(C48="","", C48/SUM($C$2:$C$61))</f>
        <v>0</v>
      </c>
    </row>
    <row r="49" spans="1:4">
      <c r="A49" s="3">
        <f>IF(OR(A48="", A48&gt;$G$3-$G$1), "", A48+$G$1)</f>
        <v>0</v>
      </c>
      <c r="B49">
        <f>IF(A49="","",TEXT(A49,"0%")&amp;" to "&amp;TEXT(A49+$G$1,"0%"))</f>
        <v>0</v>
      </c>
      <c r="C49">
        <f>IF(A49="","",COUNTIFS(Returns!$B:$B,"&gt;="&amp;A49, Returns!$B:$B,"&lt;"&amp;A49+$G$1))</f>
        <v>0</v>
      </c>
      <c r="D49" s="7">
        <f>IF(C49="","", C49/SUM($C$2:$C$61))</f>
        <v>0</v>
      </c>
    </row>
    <row r="50" spans="1:4">
      <c r="A50" s="3">
        <f>IF(OR(A49="", A49&gt;$G$3-$G$1), "", A49+$G$1)</f>
        <v>0</v>
      </c>
      <c r="B50">
        <f>IF(A50="","",TEXT(A50,"0%")&amp;" to "&amp;TEXT(A50+$G$1,"0%"))</f>
        <v>0</v>
      </c>
      <c r="C50">
        <f>IF(A50="","",COUNTIFS(Returns!$B:$B,"&gt;="&amp;A50, Returns!$B:$B,"&lt;"&amp;A50+$G$1))</f>
        <v>0</v>
      </c>
      <c r="D50" s="7">
        <f>IF(C50="","", C50/SUM($C$2:$C$61))</f>
        <v>0</v>
      </c>
    </row>
    <row r="51" spans="1:4">
      <c r="A51" s="3">
        <f>IF(OR(A50="", A50&gt;$G$3-$G$1), "", A50+$G$1)</f>
        <v>0</v>
      </c>
      <c r="B51">
        <f>IF(A51="","",TEXT(A51,"0%")&amp;" to "&amp;TEXT(A51+$G$1,"0%"))</f>
        <v>0</v>
      </c>
      <c r="C51">
        <f>IF(A51="","",COUNTIFS(Returns!$B:$B,"&gt;="&amp;A51, Returns!$B:$B,"&lt;"&amp;A51+$G$1))</f>
        <v>0</v>
      </c>
      <c r="D51" s="7">
        <f>IF(C51="","", C51/SUM($C$2:$C$61))</f>
        <v>0</v>
      </c>
    </row>
    <row r="52" spans="1:4">
      <c r="A52" s="3">
        <f>IF(OR(A51="", A51&gt;$G$3-$G$1), "", A51+$G$1)</f>
        <v>0</v>
      </c>
      <c r="B52">
        <f>IF(A52="","",TEXT(A52,"0%")&amp;" to "&amp;TEXT(A52+$G$1,"0%"))</f>
        <v>0</v>
      </c>
      <c r="C52">
        <f>IF(A52="","",COUNTIFS(Returns!$B:$B,"&gt;="&amp;A52, Returns!$B:$B,"&lt;"&amp;A52+$G$1))</f>
        <v>0</v>
      </c>
      <c r="D52" s="7">
        <f>IF(C52="","", C52/SUM($C$2:$C$61))</f>
        <v>0</v>
      </c>
    </row>
    <row r="53" spans="1:4">
      <c r="A53" s="3">
        <f>IF(OR(A52="", A52&gt;$G$3-$G$1), "", A52+$G$1)</f>
        <v>0</v>
      </c>
      <c r="B53">
        <f>IF(A53="","",TEXT(A53,"0%")&amp;" to "&amp;TEXT(A53+$G$1,"0%"))</f>
        <v>0</v>
      </c>
      <c r="C53">
        <f>IF(A53="","",COUNTIFS(Returns!$B:$B,"&gt;="&amp;A53, Returns!$B:$B,"&lt;"&amp;A53+$G$1))</f>
        <v>0</v>
      </c>
      <c r="D53" s="7">
        <f>IF(C53="","", C53/SUM($C$2:$C$61))</f>
        <v>0</v>
      </c>
    </row>
    <row r="54" spans="1:4">
      <c r="A54" s="3">
        <f>IF(OR(A53="", A53&gt;$G$3-$G$1), "", A53+$G$1)</f>
        <v>0</v>
      </c>
      <c r="B54">
        <f>IF(A54="","",TEXT(A54,"0%")&amp;" to "&amp;TEXT(A54+$G$1,"0%"))</f>
        <v>0</v>
      </c>
      <c r="C54">
        <f>IF(A54="","",COUNTIFS(Returns!$B:$B,"&gt;="&amp;A54, Returns!$B:$B,"&lt;"&amp;A54+$G$1))</f>
        <v>0</v>
      </c>
      <c r="D54" s="7">
        <f>IF(C54="","", C54/SUM($C$2:$C$61))</f>
        <v>0</v>
      </c>
    </row>
    <row r="55" spans="1:4">
      <c r="A55" s="3">
        <f>IF(OR(A54="", A54&gt;$G$3-$G$1), "", A54+$G$1)</f>
        <v>0</v>
      </c>
      <c r="B55">
        <f>IF(A55="","",TEXT(A55,"0%")&amp;" to "&amp;TEXT(A55+$G$1,"0%"))</f>
        <v>0</v>
      </c>
      <c r="C55">
        <f>IF(A55="","",COUNTIFS(Returns!$B:$B,"&gt;="&amp;A55, Returns!$B:$B,"&lt;"&amp;A55+$G$1))</f>
        <v>0</v>
      </c>
      <c r="D55" s="7">
        <f>IF(C55="","", C55/SUM($C$2:$C$61))</f>
        <v>0</v>
      </c>
    </row>
    <row r="56" spans="1:4">
      <c r="A56" s="3">
        <f>IF(OR(A55="", A55&gt;$G$3-$G$1), "", A55+$G$1)</f>
        <v>0</v>
      </c>
      <c r="B56">
        <f>IF(A56="","",TEXT(A56,"0%")&amp;" to "&amp;TEXT(A56+$G$1,"0%"))</f>
        <v>0</v>
      </c>
      <c r="C56">
        <f>IF(A56="","",COUNTIFS(Returns!$B:$B,"&gt;="&amp;A56, Returns!$B:$B,"&lt;"&amp;A56+$G$1))</f>
        <v>0</v>
      </c>
      <c r="D56" s="7">
        <f>IF(C56="","", C56/SUM($C$2:$C$61))</f>
        <v>0</v>
      </c>
    </row>
    <row r="57" spans="1:4">
      <c r="A57" s="3">
        <f>IF(OR(A56="", A56&gt;$G$3-$G$1), "", A56+$G$1)</f>
        <v>0</v>
      </c>
      <c r="B57">
        <f>IF(A57="","",TEXT(A57,"0%")&amp;" to "&amp;TEXT(A57+$G$1,"0%"))</f>
        <v>0</v>
      </c>
      <c r="C57">
        <f>IF(A57="","",COUNTIFS(Returns!$B:$B,"&gt;="&amp;A57, Returns!$B:$B,"&lt;"&amp;A57+$G$1))</f>
        <v>0</v>
      </c>
      <c r="D57" s="7">
        <f>IF(C57="","", C57/SUM($C$2:$C$61))</f>
        <v>0</v>
      </c>
    </row>
    <row r="58" spans="1:4">
      <c r="A58" s="3">
        <f>IF(OR(A57="", A57&gt;$G$3-$G$1), "", A57+$G$1)</f>
        <v>0</v>
      </c>
      <c r="B58">
        <f>IF(A58="","",TEXT(A58,"0%")&amp;" to "&amp;TEXT(A58+$G$1,"0%"))</f>
        <v>0</v>
      </c>
      <c r="C58">
        <f>IF(A58="","",COUNTIFS(Returns!$B:$B,"&gt;="&amp;A58, Returns!$B:$B,"&lt;"&amp;A58+$G$1))</f>
        <v>0</v>
      </c>
      <c r="D58" s="7">
        <f>IF(C58="","", C58/SUM($C$2:$C$61))</f>
        <v>0</v>
      </c>
    </row>
    <row r="59" spans="1:4">
      <c r="A59" s="3">
        <f>IF(OR(A58="", A58&gt;$G$3-$G$1), "", A58+$G$1)</f>
        <v>0</v>
      </c>
      <c r="B59">
        <f>IF(A59="","",TEXT(A59,"0%")&amp;" to "&amp;TEXT(A59+$G$1,"0%"))</f>
        <v>0</v>
      </c>
      <c r="C59">
        <f>IF(A59="","",COUNTIFS(Returns!$B:$B,"&gt;="&amp;A59, Returns!$B:$B,"&lt;"&amp;A59+$G$1))</f>
        <v>0</v>
      </c>
      <c r="D59" s="7">
        <f>IF(C59="","", C59/SUM($C$2:$C$61))</f>
        <v>0</v>
      </c>
    </row>
    <row r="60" spans="1:4">
      <c r="A60" s="3">
        <f>IF(OR(A59="", A59&gt;$G$3-$G$1), "", A59+$G$1)</f>
        <v>0</v>
      </c>
      <c r="B60">
        <f>IF(A60="","",TEXT(A60,"0%")&amp;" to "&amp;TEXT(A60+$G$1,"0%"))</f>
        <v>0</v>
      </c>
      <c r="C60">
        <f>IF(A60="","",COUNTIFS(Returns!$B:$B,"&gt;="&amp;A60, Returns!$B:$B,"&lt;"&amp;A60+$G$1))</f>
        <v>0</v>
      </c>
      <c r="D60" s="7">
        <f>IF(C60="","", C60/SUM($C$2:$C$61))</f>
        <v>0</v>
      </c>
    </row>
    <row r="61" spans="1:4">
      <c r="A61" s="3">
        <f>IF(OR(A60="", A60&gt;$G$3-$G$1), "", A60+$G$1)</f>
        <v>0</v>
      </c>
      <c r="B61">
        <f>IF(A61="","",TEXT(A61,"0%")&amp;" to "&amp;TEXT(A61+$G$1,"0%"))</f>
        <v>0</v>
      </c>
      <c r="C61">
        <f>IF(A61="","",COUNTIFS(Returns!$B:$B,"&gt;="&amp;A61, Returns!$B:$B,"&lt;"&amp;A61+$G$1))</f>
        <v>0</v>
      </c>
      <c r="D61" s="7">
        <f>IF(C61="","", C61/SUM($C$2:$C$61))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cols>
    <col min="1" max="1" width="110.7109375" customWidth="1"/>
  </cols>
  <sheetData>
    <row r="1" spans="1:1">
      <c r="A1" s="4" t="s">
        <v>37</v>
      </c>
    </row>
    <row r="2" spans="1:1">
      <c r="A2">
        <f>"Sample size: "&amp;TEXT('Descriptive Stats'!B1,"0")&amp;" months."</f>
        <v>0</v>
      </c>
    </row>
    <row r="3" spans="1:1">
      <c r="A3">
        <f>"Mean monthly return: "&amp;TEXT('Descriptive Stats'!B2,"0.00%")&amp;"; Std Dev (monthly): "&amp;TEXT('Descriptive Stats'!B7,"0.00%")&amp;"."</f>
        <v>0</v>
      </c>
    </row>
    <row r="4" spans="1:1">
      <c r="A4">
        <f>"Min: "&amp;TEXT('Descriptive Stats'!B11,"0.00%")&amp;", 20th pct: "&amp;TEXT('Descriptive Stats'!B8,"0.00%")&amp;", Median: "&amp;TEXT('Descriptive Stats'!B3,"0.00%")&amp;", 60th pct: "&amp;TEXT('Descriptive Stats'!B9,"0.00%")&amp;", 90th pct: "&amp;TEXT('Descriptive Stats'!B10,"0.00%")&amp;", Max: "&amp;TEXT('Descriptive Stats'!B15,"0.00%")&amp;"."</f>
        <v>0</v>
      </c>
    </row>
    <row r="5" spans="1:1">
      <c r="A5">
        <f>"IQR: "&amp;TEXT('Descriptive Stats'!B16,"0.00%")&amp;"; Outlier bounds: ["&amp;TEXT('Descriptive Stats'!B17,"0.00%")&amp;", "&amp;TEXT('Descriptive Stats'!B18,"0.00%")&amp;"]; Count: "&amp;TEXT('Descriptive Stats'!B19,"0")</f>
        <v>0</v>
      </c>
    </row>
    <row r="7" spans="1:1">
      <c r="A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Returns</vt:lpstr>
      <vt:lpstr>Descriptive Stats</vt:lpstr>
      <vt:lpstr>Outliers</vt:lpstr>
      <vt:lpstr>Frequency</vt:lpstr>
      <vt:lpstr>Histogram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2025-10-17T20:14:43Z</dcterms:created>
  <dcterms:modified xsi:type="dcterms:W3CDTF">2025-10-17T20:14:43Z</dcterms:modified>
</cp:coreProperties>
</file>