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/>
  <mc:AlternateContent xmlns:mc="http://schemas.openxmlformats.org/markup-compatibility/2006">
    <mc:Choice Requires="x15">
      <x15ac:absPath xmlns:x15ac="http://schemas.microsoft.com/office/spreadsheetml/2010/11/ac" url="/Users/asedaog/Desktop/Desktop\"/>
    </mc:Choice>
  </mc:AlternateContent>
  <xr:revisionPtr revIDLastSave="0" documentId="13_ncr:1_{8C0150A9-857B-3644-BE69-41636410E71C}" xr6:coauthVersionLast="47" xr6:coauthVersionMax="47" xr10:uidLastSave="{00000000-0000-0000-0000-000000000000}"/>
  <bookViews>
    <workbookView xWindow="0" yWindow="0" windowWidth="28800" windowHeight="18000" firstSheet="1" activeTab="5" xr2:uid="{00000000-000D-0000-FFFF-FFFF00000000}"/>
  </bookViews>
  <sheets>
    <sheet name="original" sheetId="1" r:id="rId1"/>
    <sheet name="table" sheetId="2" r:id="rId2"/>
    <sheet name="Activity Level" sheetId="3" r:id="rId3"/>
    <sheet name="Adding Weekday to Table" sheetId="4" r:id="rId4"/>
    <sheet name="Activity_by days of the week" sheetId="5" r:id="rId5"/>
    <sheet name="Correlation Between Values" sheetId="6" r:id="rId6"/>
    <sheet name="Calculating  Usage" sheetId="7" r:id="rId7"/>
    <sheet name="Amount of Time Worn in A Day" sheetId="8" r:id="rId8"/>
    <sheet name="Usage within a day" sheetId="9" r:id="rId9"/>
  </sheets>
  <calcPr calcId="191029"/>
  <pivotCaches>
    <pivotCache cacheId="0" r:id="rId10"/>
    <pivotCache cacheId="1" r:id="rId11"/>
    <pivotCache cacheId="2" r:id="rId12"/>
    <pivotCache cacheId="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3" l="1"/>
  <c r="G5" i="9"/>
  <c r="G6" i="9"/>
  <c r="C31" i="9"/>
  <c r="C30" i="9"/>
  <c r="C26" i="9"/>
  <c r="C25" i="9"/>
  <c r="C21" i="9"/>
  <c r="C20" i="9"/>
  <c r="W413" i="8"/>
  <c r="V413" i="8"/>
  <c r="T413" i="8"/>
  <c r="W412" i="8"/>
  <c r="V412" i="8"/>
  <c r="T412" i="8"/>
  <c r="W411" i="8"/>
  <c r="V411" i="8"/>
  <c r="T411" i="8"/>
  <c r="W410" i="8"/>
  <c r="V410" i="8"/>
  <c r="T410" i="8"/>
  <c r="W409" i="8"/>
  <c r="V409" i="8"/>
  <c r="T409" i="8"/>
  <c r="W408" i="8"/>
  <c r="V408" i="8"/>
  <c r="T408" i="8"/>
  <c r="W407" i="8"/>
  <c r="V407" i="8"/>
  <c r="T407" i="8"/>
  <c r="W406" i="8"/>
  <c r="V406" i="8"/>
  <c r="T406" i="8"/>
  <c r="W405" i="8"/>
  <c r="V405" i="8"/>
  <c r="T405" i="8"/>
  <c r="W404" i="8"/>
  <c r="V404" i="8"/>
  <c r="T404" i="8"/>
  <c r="W403" i="8"/>
  <c r="V403" i="8"/>
  <c r="T403" i="8"/>
  <c r="W402" i="8"/>
  <c r="V402" i="8"/>
  <c r="T402" i="8"/>
  <c r="W401" i="8"/>
  <c r="V401" i="8"/>
  <c r="T401" i="8"/>
  <c r="W400" i="8"/>
  <c r="V400" i="8"/>
  <c r="T400" i="8"/>
  <c r="W399" i="8"/>
  <c r="V399" i="8"/>
  <c r="T399" i="8"/>
  <c r="W398" i="8"/>
  <c r="V398" i="8"/>
  <c r="T398" i="8"/>
  <c r="W397" i="8"/>
  <c r="V397" i="8"/>
  <c r="T397" i="8"/>
  <c r="W396" i="8"/>
  <c r="V396" i="8"/>
  <c r="T396" i="8"/>
  <c r="W395" i="8"/>
  <c r="V395" i="8"/>
  <c r="T395" i="8"/>
  <c r="W394" i="8"/>
  <c r="V394" i="8"/>
  <c r="T394" i="8"/>
  <c r="W393" i="8"/>
  <c r="V393" i="8"/>
  <c r="T393" i="8"/>
  <c r="W392" i="8"/>
  <c r="V392" i="8"/>
  <c r="T392" i="8"/>
  <c r="W391" i="8"/>
  <c r="V391" i="8"/>
  <c r="T391" i="8"/>
  <c r="W390" i="8"/>
  <c r="V390" i="8"/>
  <c r="T390" i="8"/>
  <c r="W389" i="8"/>
  <c r="V389" i="8"/>
  <c r="T389" i="8"/>
  <c r="W388" i="8"/>
  <c r="V388" i="8"/>
  <c r="T388" i="8"/>
  <c r="W387" i="8"/>
  <c r="V387" i="8"/>
  <c r="T387" i="8"/>
  <c r="W386" i="8"/>
  <c r="V386" i="8"/>
  <c r="T386" i="8"/>
  <c r="W385" i="8"/>
  <c r="V385" i="8"/>
  <c r="T385" i="8"/>
  <c r="W384" i="8"/>
  <c r="V384" i="8"/>
  <c r="T384" i="8"/>
  <c r="W383" i="8"/>
  <c r="V383" i="8"/>
  <c r="T383" i="8"/>
  <c r="W382" i="8"/>
  <c r="V382" i="8"/>
  <c r="T382" i="8"/>
  <c r="W381" i="8"/>
  <c r="V381" i="8"/>
  <c r="T381" i="8"/>
  <c r="W380" i="8"/>
  <c r="V380" i="8"/>
  <c r="T380" i="8"/>
  <c r="W379" i="8"/>
  <c r="V379" i="8"/>
  <c r="T379" i="8"/>
  <c r="W378" i="8"/>
  <c r="V378" i="8"/>
  <c r="T378" i="8"/>
  <c r="W377" i="8"/>
  <c r="V377" i="8"/>
  <c r="T377" i="8"/>
  <c r="W376" i="8"/>
  <c r="V376" i="8"/>
  <c r="T376" i="8"/>
  <c r="W375" i="8"/>
  <c r="V375" i="8"/>
  <c r="T375" i="8"/>
  <c r="W374" i="8"/>
  <c r="V374" i="8"/>
  <c r="T374" i="8"/>
  <c r="W373" i="8"/>
  <c r="V373" i="8"/>
  <c r="T373" i="8"/>
  <c r="W372" i="8"/>
  <c r="V372" i="8"/>
  <c r="T372" i="8"/>
  <c r="W371" i="8"/>
  <c r="V371" i="8"/>
  <c r="T371" i="8"/>
  <c r="W370" i="8"/>
  <c r="V370" i="8"/>
  <c r="T370" i="8"/>
  <c r="W369" i="8"/>
  <c r="V369" i="8"/>
  <c r="T369" i="8"/>
  <c r="W368" i="8"/>
  <c r="V368" i="8"/>
  <c r="T368" i="8"/>
  <c r="W367" i="8"/>
  <c r="V367" i="8"/>
  <c r="T367" i="8"/>
  <c r="W366" i="8"/>
  <c r="V366" i="8"/>
  <c r="T366" i="8"/>
  <c r="W365" i="8"/>
  <c r="V365" i="8"/>
  <c r="T365" i="8"/>
  <c r="W364" i="8"/>
  <c r="V364" i="8"/>
  <c r="T364" i="8"/>
  <c r="W363" i="8"/>
  <c r="V363" i="8"/>
  <c r="T363" i="8"/>
  <c r="W362" i="8"/>
  <c r="V362" i="8"/>
  <c r="T362" i="8"/>
  <c r="W361" i="8"/>
  <c r="V361" i="8"/>
  <c r="T361" i="8"/>
  <c r="W360" i="8"/>
  <c r="V360" i="8"/>
  <c r="T360" i="8"/>
  <c r="W359" i="8"/>
  <c r="V359" i="8"/>
  <c r="T359" i="8"/>
  <c r="W358" i="8"/>
  <c r="V358" i="8"/>
  <c r="T358" i="8"/>
  <c r="W357" i="8"/>
  <c r="V357" i="8"/>
  <c r="T357" i="8"/>
  <c r="W356" i="8"/>
  <c r="V356" i="8"/>
  <c r="T356" i="8"/>
  <c r="W355" i="8"/>
  <c r="V355" i="8"/>
  <c r="T355" i="8"/>
  <c r="W354" i="8"/>
  <c r="V354" i="8"/>
  <c r="T354" i="8"/>
  <c r="W353" i="8"/>
  <c r="V353" i="8"/>
  <c r="T353" i="8"/>
  <c r="W352" i="8"/>
  <c r="V352" i="8"/>
  <c r="T352" i="8"/>
  <c r="W351" i="8"/>
  <c r="V351" i="8"/>
  <c r="T351" i="8"/>
  <c r="W350" i="8"/>
  <c r="V350" i="8"/>
  <c r="T350" i="8"/>
  <c r="W349" i="8"/>
  <c r="V349" i="8"/>
  <c r="T349" i="8"/>
  <c r="W348" i="8"/>
  <c r="V348" i="8"/>
  <c r="T348" i="8"/>
  <c r="W347" i="8"/>
  <c r="V347" i="8"/>
  <c r="T347" i="8"/>
  <c r="W346" i="8"/>
  <c r="V346" i="8"/>
  <c r="T346" i="8"/>
  <c r="W345" i="8"/>
  <c r="V345" i="8"/>
  <c r="T345" i="8"/>
  <c r="W344" i="8"/>
  <c r="V344" i="8"/>
  <c r="T344" i="8"/>
  <c r="W343" i="8"/>
  <c r="V343" i="8"/>
  <c r="T343" i="8"/>
  <c r="W342" i="8"/>
  <c r="V342" i="8"/>
  <c r="T342" i="8"/>
  <c r="W341" i="8"/>
  <c r="V341" i="8"/>
  <c r="T341" i="8"/>
  <c r="W340" i="8"/>
  <c r="V340" i="8"/>
  <c r="T340" i="8"/>
  <c r="W339" i="8"/>
  <c r="V339" i="8"/>
  <c r="T339" i="8"/>
  <c r="W338" i="8"/>
  <c r="V338" i="8"/>
  <c r="T338" i="8"/>
  <c r="W337" i="8"/>
  <c r="V337" i="8"/>
  <c r="T337" i="8"/>
  <c r="W336" i="8"/>
  <c r="V336" i="8"/>
  <c r="T336" i="8"/>
  <c r="W335" i="8"/>
  <c r="V335" i="8"/>
  <c r="T335" i="8"/>
  <c r="W334" i="8"/>
  <c r="V334" i="8"/>
  <c r="T334" i="8"/>
  <c r="W333" i="8"/>
  <c r="V333" i="8"/>
  <c r="T333" i="8"/>
  <c r="W332" i="8"/>
  <c r="V332" i="8"/>
  <c r="T332" i="8"/>
  <c r="W331" i="8"/>
  <c r="V331" i="8"/>
  <c r="T331" i="8"/>
  <c r="W330" i="8"/>
  <c r="V330" i="8"/>
  <c r="T330" i="8"/>
  <c r="W329" i="8"/>
  <c r="V329" i="8"/>
  <c r="T329" i="8"/>
  <c r="W328" i="8"/>
  <c r="V328" i="8"/>
  <c r="T328" i="8"/>
  <c r="W327" i="8"/>
  <c r="V327" i="8"/>
  <c r="T327" i="8"/>
  <c r="W326" i="8"/>
  <c r="V326" i="8"/>
  <c r="T326" i="8"/>
  <c r="W325" i="8"/>
  <c r="V325" i="8"/>
  <c r="T325" i="8"/>
  <c r="W324" i="8"/>
  <c r="V324" i="8"/>
  <c r="T324" i="8"/>
  <c r="W323" i="8"/>
  <c r="V323" i="8"/>
  <c r="T323" i="8"/>
  <c r="W322" i="8"/>
  <c r="V322" i="8"/>
  <c r="T322" i="8"/>
  <c r="W321" i="8"/>
  <c r="V321" i="8"/>
  <c r="T321" i="8"/>
  <c r="W320" i="8"/>
  <c r="V320" i="8"/>
  <c r="T320" i="8"/>
  <c r="W319" i="8"/>
  <c r="V319" i="8"/>
  <c r="T319" i="8"/>
  <c r="W318" i="8"/>
  <c r="V318" i="8"/>
  <c r="T318" i="8"/>
  <c r="W317" i="8"/>
  <c r="V317" i="8"/>
  <c r="T317" i="8"/>
  <c r="W316" i="8"/>
  <c r="V316" i="8"/>
  <c r="T316" i="8"/>
  <c r="W315" i="8"/>
  <c r="V315" i="8"/>
  <c r="T315" i="8"/>
  <c r="W314" i="8"/>
  <c r="V314" i="8"/>
  <c r="T314" i="8"/>
  <c r="W313" i="8"/>
  <c r="V313" i="8"/>
  <c r="T313" i="8"/>
  <c r="W312" i="8"/>
  <c r="V312" i="8"/>
  <c r="T312" i="8"/>
  <c r="W311" i="8"/>
  <c r="V311" i="8"/>
  <c r="T311" i="8"/>
  <c r="W310" i="8"/>
  <c r="V310" i="8"/>
  <c r="T310" i="8"/>
  <c r="W309" i="8"/>
  <c r="V309" i="8"/>
  <c r="T309" i="8"/>
  <c r="W308" i="8"/>
  <c r="V308" i="8"/>
  <c r="T308" i="8"/>
  <c r="W307" i="8"/>
  <c r="V307" i="8"/>
  <c r="T307" i="8"/>
  <c r="W306" i="8"/>
  <c r="V306" i="8"/>
  <c r="T306" i="8"/>
  <c r="W305" i="8"/>
  <c r="V305" i="8"/>
  <c r="T305" i="8"/>
  <c r="W304" i="8"/>
  <c r="V304" i="8"/>
  <c r="T304" i="8"/>
  <c r="W303" i="8"/>
  <c r="V303" i="8"/>
  <c r="T303" i="8"/>
  <c r="W302" i="8"/>
  <c r="V302" i="8"/>
  <c r="T302" i="8"/>
  <c r="W301" i="8"/>
  <c r="V301" i="8"/>
  <c r="T301" i="8"/>
  <c r="W300" i="8"/>
  <c r="V300" i="8"/>
  <c r="T300" i="8"/>
  <c r="W299" i="8"/>
  <c r="V299" i="8"/>
  <c r="T299" i="8"/>
  <c r="W298" i="8"/>
  <c r="V298" i="8"/>
  <c r="T298" i="8"/>
  <c r="W297" i="8"/>
  <c r="V297" i="8"/>
  <c r="T297" i="8"/>
  <c r="W296" i="8"/>
  <c r="V296" i="8"/>
  <c r="T296" i="8"/>
  <c r="W295" i="8"/>
  <c r="V295" i="8"/>
  <c r="T295" i="8"/>
  <c r="W294" i="8"/>
  <c r="V294" i="8"/>
  <c r="T294" i="8"/>
  <c r="W293" i="8"/>
  <c r="V293" i="8"/>
  <c r="T293" i="8"/>
  <c r="W292" i="8"/>
  <c r="V292" i="8"/>
  <c r="T292" i="8"/>
  <c r="W291" i="8"/>
  <c r="V291" i="8"/>
  <c r="T291" i="8"/>
  <c r="W290" i="8"/>
  <c r="V290" i="8"/>
  <c r="T290" i="8"/>
  <c r="W289" i="8"/>
  <c r="V289" i="8"/>
  <c r="T289" i="8"/>
  <c r="W288" i="8"/>
  <c r="V288" i="8"/>
  <c r="T288" i="8"/>
  <c r="W287" i="8"/>
  <c r="V287" i="8"/>
  <c r="T287" i="8"/>
  <c r="W286" i="8"/>
  <c r="V286" i="8"/>
  <c r="T286" i="8"/>
  <c r="W285" i="8"/>
  <c r="V285" i="8"/>
  <c r="T285" i="8"/>
  <c r="W284" i="8"/>
  <c r="V284" i="8"/>
  <c r="T284" i="8"/>
  <c r="W283" i="8"/>
  <c r="V283" i="8"/>
  <c r="T283" i="8"/>
  <c r="W282" i="8"/>
  <c r="V282" i="8"/>
  <c r="T282" i="8"/>
  <c r="W281" i="8"/>
  <c r="V281" i="8"/>
  <c r="T281" i="8"/>
  <c r="W280" i="8"/>
  <c r="V280" i="8"/>
  <c r="T280" i="8"/>
  <c r="W279" i="8"/>
  <c r="V279" i="8"/>
  <c r="T279" i="8"/>
  <c r="W278" i="8"/>
  <c r="V278" i="8"/>
  <c r="T278" i="8"/>
  <c r="W277" i="8"/>
  <c r="V277" i="8"/>
  <c r="T277" i="8"/>
  <c r="W276" i="8"/>
  <c r="V276" i="8"/>
  <c r="T276" i="8"/>
  <c r="W275" i="8"/>
  <c r="V275" i="8"/>
  <c r="T275" i="8"/>
  <c r="W274" i="8"/>
  <c r="V274" i="8"/>
  <c r="T274" i="8"/>
  <c r="W273" i="8"/>
  <c r="V273" i="8"/>
  <c r="T273" i="8"/>
  <c r="W272" i="8"/>
  <c r="V272" i="8"/>
  <c r="T272" i="8"/>
  <c r="W271" i="8"/>
  <c r="V271" i="8"/>
  <c r="T271" i="8"/>
  <c r="W270" i="8"/>
  <c r="V270" i="8"/>
  <c r="T270" i="8"/>
  <c r="W269" i="8"/>
  <c r="V269" i="8"/>
  <c r="T269" i="8"/>
  <c r="W268" i="8"/>
  <c r="V268" i="8"/>
  <c r="T268" i="8"/>
  <c r="W267" i="8"/>
  <c r="V267" i="8"/>
  <c r="T267" i="8"/>
  <c r="W266" i="8"/>
  <c r="V266" i="8"/>
  <c r="T266" i="8"/>
  <c r="W265" i="8"/>
  <c r="V265" i="8"/>
  <c r="T265" i="8"/>
  <c r="W264" i="8"/>
  <c r="V264" i="8"/>
  <c r="T264" i="8"/>
  <c r="W263" i="8"/>
  <c r="V263" i="8"/>
  <c r="T263" i="8"/>
  <c r="W262" i="8"/>
  <c r="V262" i="8"/>
  <c r="T262" i="8"/>
  <c r="W261" i="8"/>
  <c r="V261" i="8"/>
  <c r="T261" i="8"/>
  <c r="W260" i="8"/>
  <c r="V260" i="8"/>
  <c r="T260" i="8"/>
  <c r="W259" i="8"/>
  <c r="V259" i="8"/>
  <c r="T259" i="8"/>
  <c r="W258" i="8"/>
  <c r="V258" i="8"/>
  <c r="T258" i="8"/>
  <c r="W257" i="8"/>
  <c r="V257" i="8"/>
  <c r="T257" i="8"/>
  <c r="W256" i="8"/>
  <c r="V256" i="8"/>
  <c r="T256" i="8"/>
  <c r="W255" i="8"/>
  <c r="V255" i="8"/>
  <c r="T255" i="8"/>
  <c r="W254" i="8"/>
  <c r="V254" i="8"/>
  <c r="T254" i="8"/>
  <c r="W253" i="8"/>
  <c r="V253" i="8"/>
  <c r="T253" i="8"/>
  <c r="W252" i="8"/>
  <c r="V252" i="8"/>
  <c r="T252" i="8"/>
  <c r="W251" i="8"/>
  <c r="V251" i="8"/>
  <c r="T251" i="8"/>
  <c r="W250" i="8"/>
  <c r="V250" i="8"/>
  <c r="T250" i="8"/>
  <c r="W249" i="8"/>
  <c r="V249" i="8"/>
  <c r="T249" i="8"/>
  <c r="W248" i="8"/>
  <c r="V248" i="8"/>
  <c r="T248" i="8"/>
  <c r="W247" i="8"/>
  <c r="V247" i="8"/>
  <c r="T247" i="8"/>
  <c r="W246" i="8"/>
  <c r="V246" i="8"/>
  <c r="T246" i="8"/>
  <c r="W245" i="8"/>
  <c r="V245" i="8"/>
  <c r="T245" i="8"/>
  <c r="W244" i="8"/>
  <c r="V244" i="8"/>
  <c r="T244" i="8"/>
  <c r="W243" i="8"/>
  <c r="V243" i="8"/>
  <c r="T243" i="8"/>
  <c r="W242" i="8"/>
  <c r="V242" i="8"/>
  <c r="T242" i="8"/>
  <c r="W241" i="8"/>
  <c r="V241" i="8"/>
  <c r="T241" i="8"/>
  <c r="W240" i="8"/>
  <c r="V240" i="8"/>
  <c r="T240" i="8"/>
  <c r="W239" i="8"/>
  <c r="V239" i="8"/>
  <c r="T239" i="8"/>
  <c r="W238" i="8"/>
  <c r="V238" i="8"/>
  <c r="T238" i="8"/>
  <c r="W237" i="8"/>
  <c r="V237" i="8"/>
  <c r="T237" i="8"/>
  <c r="W236" i="8"/>
  <c r="V236" i="8"/>
  <c r="T236" i="8"/>
  <c r="W235" i="8"/>
  <c r="V235" i="8"/>
  <c r="T235" i="8"/>
  <c r="W234" i="8"/>
  <c r="V234" i="8"/>
  <c r="T234" i="8"/>
  <c r="W233" i="8"/>
  <c r="V233" i="8"/>
  <c r="T233" i="8"/>
  <c r="W232" i="8"/>
  <c r="V232" i="8"/>
  <c r="T232" i="8"/>
  <c r="W231" i="8"/>
  <c r="V231" i="8"/>
  <c r="T231" i="8"/>
  <c r="W230" i="8"/>
  <c r="V230" i="8"/>
  <c r="T230" i="8"/>
  <c r="W229" i="8"/>
  <c r="V229" i="8"/>
  <c r="T229" i="8"/>
  <c r="W228" i="8"/>
  <c r="V228" i="8"/>
  <c r="T228" i="8"/>
  <c r="W227" i="8"/>
  <c r="V227" i="8"/>
  <c r="T227" i="8"/>
  <c r="W226" i="8"/>
  <c r="V226" i="8"/>
  <c r="T226" i="8"/>
  <c r="W225" i="8"/>
  <c r="V225" i="8"/>
  <c r="T225" i="8"/>
  <c r="W224" i="8"/>
  <c r="V224" i="8"/>
  <c r="T224" i="8"/>
  <c r="W223" i="8"/>
  <c r="V223" i="8"/>
  <c r="T223" i="8"/>
  <c r="W222" i="8"/>
  <c r="V222" i="8"/>
  <c r="T222" i="8"/>
  <c r="W221" i="8"/>
  <c r="V221" i="8"/>
  <c r="T221" i="8"/>
  <c r="W220" i="8"/>
  <c r="V220" i="8"/>
  <c r="T220" i="8"/>
  <c r="W219" i="8"/>
  <c r="V219" i="8"/>
  <c r="T219" i="8"/>
  <c r="W218" i="8"/>
  <c r="V218" i="8"/>
  <c r="T218" i="8"/>
  <c r="W217" i="8"/>
  <c r="V217" i="8"/>
  <c r="T217" i="8"/>
  <c r="W216" i="8"/>
  <c r="V216" i="8"/>
  <c r="T216" i="8"/>
  <c r="W215" i="8"/>
  <c r="V215" i="8"/>
  <c r="T215" i="8"/>
  <c r="W214" i="8"/>
  <c r="V214" i="8"/>
  <c r="T214" i="8"/>
  <c r="W213" i="8"/>
  <c r="V213" i="8"/>
  <c r="T213" i="8"/>
  <c r="W212" i="8"/>
  <c r="V212" i="8"/>
  <c r="T212" i="8"/>
  <c r="W211" i="8"/>
  <c r="V211" i="8"/>
  <c r="T211" i="8"/>
  <c r="W210" i="8"/>
  <c r="V210" i="8"/>
  <c r="T210" i="8"/>
  <c r="W209" i="8"/>
  <c r="V209" i="8"/>
  <c r="T209" i="8"/>
  <c r="W208" i="8"/>
  <c r="V208" i="8"/>
  <c r="T208" i="8"/>
  <c r="W207" i="8"/>
  <c r="V207" i="8"/>
  <c r="T207" i="8"/>
  <c r="W206" i="8"/>
  <c r="V206" i="8"/>
  <c r="T206" i="8"/>
  <c r="W205" i="8"/>
  <c r="V205" i="8"/>
  <c r="T205" i="8"/>
  <c r="W204" i="8"/>
  <c r="V204" i="8"/>
  <c r="T204" i="8"/>
  <c r="W203" i="8"/>
  <c r="V203" i="8"/>
  <c r="T203" i="8"/>
  <c r="W202" i="8"/>
  <c r="V202" i="8"/>
  <c r="T202" i="8"/>
  <c r="W201" i="8"/>
  <c r="V201" i="8"/>
  <c r="T201" i="8"/>
  <c r="W200" i="8"/>
  <c r="V200" i="8"/>
  <c r="T200" i="8"/>
  <c r="W199" i="8"/>
  <c r="V199" i="8"/>
  <c r="T199" i="8"/>
  <c r="W198" i="8"/>
  <c r="V198" i="8"/>
  <c r="T198" i="8"/>
  <c r="W197" i="8"/>
  <c r="V197" i="8"/>
  <c r="T197" i="8"/>
  <c r="W196" i="8"/>
  <c r="V196" i="8"/>
  <c r="T196" i="8"/>
  <c r="W195" i="8"/>
  <c r="V195" i="8"/>
  <c r="T195" i="8"/>
  <c r="W194" i="8"/>
  <c r="V194" i="8"/>
  <c r="T194" i="8"/>
  <c r="W193" i="8"/>
  <c r="V193" i="8"/>
  <c r="T193" i="8"/>
  <c r="W192" i="8"/>
  <c r="V192" i="8"/>
  <c r="T192" i="8"/>
  <c r="W191" i="8"/>
  <c r="V191" i="8"/>
  <c r="T191" i="8"/>
  <c r="W190" i="8"/>
  <c r="V190" i="8"/>
  <c r="T190" i="8"/>
  <c r="W189" i="8"/>
  <c r="V189" i="8"/>
  <c r="T189" i="8"/>
  <c r="W188" i="8"/>
  <c r="V188" i="8"/>
  <c r="T188" i="8"/>
  <c r="W187" i="8"/>
  <c r="V187" i="8"/>
  <c r="T187" i="8"/>
  <c r="W186" i="8"/>
  <c r="V186" i="8"/>
  <c r="T186" i="8"/>
  <c r="W185" i="8"/>
  <c r="V185" i="8"/>
  <c r="T185" i="8"/>
  <c r="W184" i="8"/>
  <c r="V184" i="8"/>
  <c r="T184" i="8"/>
  <c r="W183" i="8"/>
  <c r="V183" i="8"/>
  <c r="T183" i="8"/>
  <c r="W182" i="8"/>
  <c r="V182" i="8"/>
  <c r="T182" i="8"/>
  <c r="W181" i="8"/>
  <c r="V181" i="8"/>
  <c r="T181" i="8"/>
  <c r="W180" i="8"/>
  <c r="V180" i="8"/>
  <c r="T180" i="8"/>
  <c r="W179" i="8"/>
  <c r="V179" i="8"/>
  <c r="T179" i="8"/>
  <c r="W178" i="8"/>
  <c r="V178" i="8"/>
  <c r="T178" i="8"/>
  <c r="W177" i="8"/>
  <c r="V177" i="8"/>
  <c r="T177" i="8"/>
  <c r="W176" i="8"/>
  <c r="V176" i="8"/>
  <c r="T176" i="8"/>
  <c r="W175" i="8"/>
  <c r="V175" i="8"/>
  <c r="T175" i="8"/>
  <c r="W174" i="8"/>
  <c r="V174" i="8"/>
  <c r="T174" i="8"/>
  <c r="W173" i="8"/>
  <c r="V173" i="8"/>
  <c r="T173" i="8"/>
  <c r="W172" i="8"/>
  <c r="V172" i="8"/>
  <c r="T172" i="8"/>
  <c r="W171" i="8"/>
  <c r="V171" i="8"/>
  <c r="T171" i="8"/>
  <c r="W170" i="8"/>
  <c r="V170" i="8"/>
  <c r="T170" i="8"/>
  <c r="W169" i="8"/>
  <c r="V169" i="8"/>
  <c r="T169" i="8"/>
  <c r="W168" i="8"/>
  <c r="V168" i="8"/>
  <c r="T168" i="8"/>
  <c r="W167" i="8"/>
  <c r="V167" i="8"/>
  <c r="T167" i="8"/>
  <c r="W166" i="8"/>
  <c r="V166" i="8"/>
  <c r="T166" i="8"/>
  <c r="W165" i="8"/>
  <c r="V165" i="8"/>
  <c r="T165" i="8"/>
  <c r="W164" i="8"/>
  <c r="V164" i="8"/>
  <c r="T164" i="8"/>
  <c r="W163" i="8"/>
  <c r="V163" i="8"/>
  <c r="T163" i="8"/>
  <c r="W162" i="8"/>
  <c r="V162" i="8"/>
  <c r="T162" i="8"/>
  <c r="W161" i="8"/>
  <c r="V161" i="8"/>
  <c r="T161" i="8"/>
  <c r="W160" i="8"/>
  <c r="V160" i="8"/>
  <c r="T160" i="8"/>
  <c r="W159" i="8"/>
  <c r="V159" i="8"/>
  <c r="T159" i="8"/>
  <c r="W158" i="8"/>
  <c r="V158" i="8"/>
  <c r="T158" i="8"/>
  <c r="W157" i="8"/>
  <c r="V157" i="8"/>
  <c r="T157" i="8"/>
  <c r="W156" i="8"/>
  <c r="V156" i="8"/>
  <c r="T156" i="8"/>
  <c r="W155" i="8"/>
  <c r="V155" i="8"/>
  <c r="T155" i="8"/>
  <c r="W154" i="8"/>
  <c r="V154" i="8"/>
  <c r="T154" i="8"/>
  <c r="W153" i="8"/>
  <c r="V153" i="8"/>
  <c r="T153" i="8"/>
  <c r="W152" i="8"/>
  <c r="V152" i="8"/>
  <c r="T152" i="8"/>
  <c r="W151" i="8"/>
  <c r="V151" i="8"/>
  <c r="T151" i="8"/>
  <c r="W150" i="8"/>
  <c r="V150" i="8"/>
  <c r="T150" i="8"/>
  <c r="W149" i="8"/>
  <c r="V149" i="8"/>
  <c r="T149" i="8"/>
  <c r="W148" i="8"/>
  <c r="V148" i="8"/>
  <c r="T148" i="8"/>
  <c r="W147" i="8"/>
  <c r="V147" i="8"/>
  <c r="T147" i="8"/>
  <c r="W146" i="8"/>
  <c r="V146" i="8"/>
  <c r="T146" i="8"/>
  <c r="W145" i="8"/>
  <c r="V145" i="8"/>
  <c r="T145" i="8"/>
  <c r="W144" i="8"/>
  <c r="V144" i="8"/>
  <c r="T144" i="8"/>
  <c r="W143" i="8"/>
  <c r="V143" i="8"/>
  <c r="T143" i="8"/>
  <c r="W142" i="8"/>
  <c r="V142" i="8"/>
  <c r="T142" i="8"/>
  <c r="W141" i="8"/>
  <c r="V141" i="8"/>
  <c r="T141" i="8"/>
  <c r="W140" i="8"/>
  <c r="V140" i="8"/>
  <c r="T140" i="8"/>
  <c r="W139" i="8"/>
  <c r="V139" i="8"/>
  <c r="T139" i="8"/>
  <c r="W138" i="8"/>
  <c r="V138" i="8"/>
  <c r="T138" i="8"/>
  <c r="W137" i="8"/>
  <c r="V137" i="8"/>
  <c r="T137" i="8"/>
  <c r="W136" i="8"/>
  <c r="V136" i="8"/>
  <c r="T136" i="8"/>
  <c r="W135" i="8"/>
  <c r="V135" i="8"/>
  <c r="T135" i="8"/>
  <c r="W134" i="8"/>
  <c r="V134" i="8"/>
  <c r="T134" i="8"/>
  <c r="W133" i="8"/>
  <c r="V133" i="8"/>
  <c r="T133" i="8"/>
  <c r="W132" i="8"/>
  <c r="V132" i="8"/>
  <c r="T132" i="8"/>
  <c r="W131" i="8"/>
  <c r="V131" i="8"/>
  <c r="T131" i="8"/>
  <c r="W130" i="8"/>
  <c r="V130" i="8"/>
  <c r="T130" i="8"/>
  <c r="W129" i="8"/>
  <c r="V129" i="8"/>
  <c r="T129" i="8"/>
  <c r="W128" i="8"/>
  <c r="V128" i="8"/>
  <c r="T128" i="8"/>
  <c r="W127" i="8"/>
  <c r="V127" i="8"/>
  <c r="T127" i="8"/>
  <c r="W126" i="8"/>
  <c r="V126" i="8"/>
  <c r="T126" i="8"/>
  <c r="W125" i="8"/>
  <c r="V125" i="8"/>
  <c r="T125" i="8"/>
  <c r="W124" i="8"/>
  <c r="V124" i="8"/>
  <c r="T124" i="8"/>
  <c r="W123" i="8"/>
  <c r="V123" i="8"/>
  <c r="T123" i="8"/>
  <c r="W122" i="8"/>
  <c r="V122" i="8"/>
  <c r="T122" i="8"/>
  <c r="W121" i="8"/>
  <c r="V121" i="8"/>
  <c r="T121" i="8"/>
  <c r="W120" i="8"/>
  <c r="V120" i="8"/>
  <c r="T120" i="8"/>
  <c r="W119" i="8"/>
  <c r="V119" i="8"/>
  <c r="T119" i="8"/>
  <c r="W118" i="8"/>
  <c r="V118" i="8"/>
  <c r="T118" i="8"/>
  <c r="W117" i="8"/>
  <c r="V117" i="8"/>
  <c r="T117" i="8"/>
  <c r="W116" i="8"/>
  <c r="V116" i="8"/>
  <c r="T116" i="8"/>
  <c r="W115" i="8"/>
  <c r="V115" i="8"/>
  <c r="T115" i="8"/>
  <c r="W114" i="8"/>
  <c r="V114" i="8"/>
  <c r="T114" i="8"/>
  <c r="W113" i="8"/>
  <c r="V113" i="8"/>
  <c r="T113" i="8"/>
  <c r="W112" i="8"/>
  <c r="V112" i="8"/>
  <c r="T112" i="8"/>
  <c r="W111" i="8"/>
  <c r="V111" i="8"/>
  <c r="T111" i="8"/>
  <c r="W110" i="8"/>
  <c r="V110" i="8"/>
  <c r="T110" i="8"/>
  <c r="W109" i="8"/>
  <c r="V109" i="8"/>
  <c r="T109" i="8"/>
  <c r="W108" i="8"/>
  <c r="V108" i="8"/>
  <c r="T108" i="8"/>
  <c r="W107" i="8"/>
  <c r="V107" i="8"/>
  <c r="T107" i="8"/>
  <c r="W106" i="8"/>
  <c r="V106" i="8"/>
  <c r="T106" i="8"/>
  <c r="W105" i="8"/>
  <c r="V105" i="8"/>
  <c r="T105" i="8"/>
  <c r="W104" i="8"/>
  <c r="V104" i="8"/>
  <c r="T104" i="8"/>
  <c r="W103" i="8"/>
  <c r="V103" i="8"/>
  <c r="T103" i="8"/>
  <c r="W102" i="8"/>
  <c r="V102" i="8"/>
  <c r="T102" i="8"/>
  <c r="W101" i="8"/>
  <c r="V101" i="8"/>
  <c r="T101" i="8"/>
  <c r="W100" i="8"/>
  <c r="V100" i="8"/>
  <c r="T100" i="8"/>
  <c r="W99" i="8"/>
  <c r="V99" i="8"/>
  <c r="T99" i="8"/>
  <c r="W98" i="8"/>
  <c r="V98" i="8"/>
  <c r="T98" i="8"/>
  <c r="W97" i="8"/>
  <c r="V97" i="8"/>
  <c r="T97" i="8"/>
  <c r="W96" i="8"/>
  <c r="V96" i="8"/>
  <c r="T96" i="8"/>
  <c r="W95" i="8"/>
  <c r="V95" i="8"/>
  <c r="T95" i="8"/>
  <c r="W94" i="8"/>
  <c r="V94" i="8"/>
  <c r="T94" i="8"/>
  <c r="W93" i="8"/>
  <c r="V93" i="8"/>
  <c r="T93" i="8"/>
  <c r="W92" i="8"/>
  <c r="V92" i="8"/>
  <c r="T92" i="8"/>
  <c r="W91" i="8"/>
  <c r="V91" i="8"/>
  <c r="T91" i="8"/>
  <c r="W90" i="8"/>
  <c r="V90" i="8"/>
  <c r="T90" i="8"/>
  <c r="W89" i="8"/>
  <c r="V89" i="8"/>
  <c r="T89" i="8"/>
  <c r="W88" i="8"/>
  <c r="V88" i="8"/>
  <c r="T88" i="8"/>
  <c r="W87" i="8"/>
  <c r="V87" i="8"/>
  <c r="T87" i="8"/>
  <c r="W86" i="8"/>
  <c r="V86" i="8"/>
  <c r="T86" i="8"/>
  <c r="W85" i="8"/>
  <c r="V85" i="8"/>
  <c r="T85" i="8"/>
  <c r="W84" i="8"/>
  <c r="V84" i="8"/>
  <c r="T84" i="8"/>
  <c r="W83" i="8"/>
  <c r="V83" i="8"/>
  <c r="T83" i="8"/>
  <c r="W82" i="8"/>
  <c r="V82" i="8"/>
  <c r="T82" i="8"/>
  <c r="W81" i="8"/>
  <c r="V81" i="8"/>
  <c r="T81" i="8"/>
  <c r="W80" i="8"/>
  <c r="V80" i="8"/>
  <c r="T80" i="8"/>
  <c r="W79" i="8"/>
  <c r="V79" i="8"/>
  <c r="T79" i="8"/>
  <c r="W78" i="8"/>
  <c r="V78" i="8"/>
  <c r="T78" i="8"/>
  <c r="W77" i="8"/>
  <c r="V77" i="8"/>
  <c r="T77" i="8"/>
  <c r="W76" i="8"/>
  <c r="V76" i="8"/>
  <c r="T76" i="8"/>
  <c r="W75" i="8"/>
  <c r="V75" i="8"/>
  <c r="T75" i="8"/>
  <c r="W74" i="8"/>
  <c r="V74" i="8"/>
  <c r="T74" i="8"/>
  <c r="W73" i="8"/>
  <c r="V73" i="8"/>
  <c r="T73" i="8"/>
  <c r="W72" i="8"/>
  <c r="V72" i="8"/>
  <c r="T72" i="8"/>
  <c r="W71" i="8"/>
  <c r="V71" i="8"/>
  <c r="T71" i="8"/>
  <c r="W70" i="8"/>
  <c r="V70" i="8"/>
  <c r="T70" i="8"/>
  <c r="W69" i="8"/>
  <c r="V69" i="8"/>
  <c r="T69" i="8"/>
  <c r="W68" i="8"/>
  <c r="V68" i="8"/>
  <c r="T68" i="8"/>
  <c r="W67" i="8"/>
  <c r="V67" i="8"/>
  <c r="T67" i="8"/>
  <c r="W66" i="8"/>
  <c r="V66" i="8"/>
  <c r="T66" i="8"/>
  <c r="W65" i="8"/>
  <c r="V65" i="8"/>
  <c r="T65" i="8"/>
  <c r="W64" i="8"/>
  <c r="V64" i="8"/>
  <c r="T64" i="8"/>
  <c r="W63" i="8"/>
  <c r="V63" i="8"/>
  <c r="T63" i="8"/>
  <c r="W62" i="8"/>
  <c r="V62" i="8"/>
  <c r="T62" i="8"/>
  <c r="W61" i="8"/>
  <c r="V61" i="8"/>
  <c r="T61" i="8"/>
  <c r="W60" i="8"/>
  <c r="V60" i="8"/>
  <c r="T60" i="8"/>
  <c r="W59" i="8"/>
  <c r="V59" i="8"/>
  <c r="T59" i="8"/>
  <c r="W58" i="8"/>
  <c r="V58" i="8"/>
  <c r="T58" i="8"/>
  <c r="W57" i="8"/>
  <c r="V57" i="8"/>
  <c r="T57" i="8"/>
  <c r="W56" i="8"/>
  <c r="V56" i="8"/>
  <c r="T56" i="8"/>
  <c r="W55" i="8"/>
  <c r="V55" i="8"/>
  <c r="T55" i="8"/>
  <c r="W54" i="8"/>
  <c r="V54" i="8"/>
  <c r="T54" i="8"/>
  <c r="W53" i="8"/>
  <c r="V53" i="8"/>
  <c r="T53" i="8"/>
  <c r="W52" i="8"/>
  <c r="V52" i="8"/>
  <c r="T52" i="8"/>
  <c r="W51" i="8"/>
  <c r="V51" i="8"/>
  <c r="T51" i="8"/>
  <c r="W50" i="8"/>
  <c r="V50" i="8"/>
  <c r="T50" i="8"/>
  <c r="W49" i="8"/>
  <c r="V49" i="8"/>
  <c r="T49" i="8"/>
  <c r="W48" i="8"/>
  <c r="V48" i="8"/>
  <c r="T48" i="8"/>
  <c r="W47" i="8"/>
  <c r="V47" i="8"/>
  <c r="T47" i="8"/>
  <c r="W46" i="8"/>
  <c r="V46" i="8"/>
  <c r="T46" i="8"/>
  <c r="W45" i="8"/>
  <c r="V45" i="8"/>
  <c r="T45" i="8"/>
  <c r="W44" i="8"/>
  <c r="V44" i="8"/>
  <c r="T44" i="8"/>
  <c r="W43" i="8"/>
  <c r="V43" i="8"/>
  <c r="T43" i="8"/>
  <c r="W42" i="8"/>
  <c r="V42" i="8"/>
  <c r="T42" i="8"/>
  <c r="W41" i="8"/>
  <c r="V41" i="8"/>
  <c r="T41" i="8"/>
  <c r="W40" i="8"/>
  <c r="V40" i="8"/>
  <c r="T40" i="8"/>
  <c r="W39" i="8"/>
  <c r="V39" i="8"/>
  <c r="T39" i="8"/>
  <c r="W38" i="8"/>
  <c r="V38" i="8"/>
  <c r="T38" i="8"/>
  <c r="W37" i="8"/>
  <c r="V37" i="8"/>
  <c r="T37" i="8"/>
  <c r="W36" i="8"/>
  <c r="V36" i="8"/>
  <c r="T36" i="8"/>
  <c r="W35" i="8"/>
  <c r="V35" i="8"/>
  <c r="T35" i="8"/>
  <c r="W34" i="8"/>
  <c r="V34" i="8"/>
  <c r="T34" i="8"/>
  <c r="W33" i="8"/>
  <c r="V33" i="8"/>
  <c r="T33" i="8"/>
  <c r="W32" i="8"/>
  <c r="V32" i="8"/>
  <c r="T32" i="8"/>
  <c r="W31" i="8"/>
  <c r="V31" i="8"/>
  <c r="T31" i="8"/>
  <c r="W30" i="8"/>
  <c r="V30" i="8"/>
  <c r="T30" i="8"/>
  <c r="W29" i="8"/>
  <c r="V29" i="8"/>
  <c r="T29" i="8"/>
  <c r="W28" i="8"/>
  <c r="V28" i="8"/>
  <c r="T28" i="8"/>
  <c r="W27" i="8"/>
  <c r="V27" i="8"/>
  <c r="T27" i="8"/>
  <c r="W26" i="8"/>
  <c r="V26" i="8"/>
  <c r="T26" i="8"/>
  <c r="W25" i="8"/>
  <c r="V25" i="8"/>
  <c r="T25" i="8"/>
  <c r="W24" i="8"/>
  <c r="V24" i="8"/>
  <c r="T24" i="8"/>
  <c r="W23" i="8"/>
  <c r="V23" i="8"/>
  <c r="T23" i="8"/>
  <c r="W22" i="8"/>
  <c r="V22" i="8"/>
  <c r="T22" i="8"/>
  <c r="W21" i="8"/>
  <c r="V21" i="8"/>
  <c r="T21" i="8"/>
  <c r="W20" i="8"/>
  <c r="V20" i="8"/>
  <c r="T20" i="8"/>
  <c r="W19" i="8"/>
  <c r="V19" i="8"/>
  <c r="T19" i="8"/>
  <c r="W18" i="8"/>
  <c r="V18" i="8"/>
  <c r="T18" i="8"/>
  <c r="W17" i="8"/>
  <c r="V17" i="8"/>
  <c r="T17" i="8"/>
  <c r="W16" i="8"/>
  <c r="V16" i="8"/>
  <c r="T16" i="8"/>
  <c r="W15" i="8"/>
  <c r="V15" i="8"/>
  <c r="T15" i="8"/>
  <c r="W14" i="8"/>
  <c r="V14" i="8"/>
  <c r="T14" i="8"/>
  <c r="W13" i="8"/>
  <c r="V13" i="8"/>
  <c r="T13" i="8"/>
  <c r="W12" i="8"/>
  <c r="V12" i="8"/>
  <c r="T12" i="8"/>
  <c r="W11" i="8"/>
  <c r="V11" i="8"/>
  <c r="T11" i="8"/>
  <c r="W10" i="8"/>
  <c r="V10" i="8"/>
  <c r="T10" i="8"/>
  <c r="W9" i="8"/>
  <c r="V9" i="8"/>
  <c r="T9" i="8"/>
  <c r="W8" i="8"/>
  <c r="V8" i="8"/>
  <c r="T8" i="8"/>
  <c r="W7" i="8"/>
  <c r="V7" i="8"/>
  <c r="T7" i="8"/>
  <c r="W6" i="8"/>
  <c r="V6" i="8"/>
  <c r="T6" i="8"/>
  <c r="W5" i="8"/>
  <c r="V5" i="8"/>
  <c r="T5" i="8"/>
  <c r="W4" i="8"/>
  <c r="V4" i="8"/>
  <c r="T4" i="8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J37" i="3"/>
  <c r="I37" i="3"/>
  <c r="J36" i="3"/>
  <c r="I36" i="3"/>
  <c r="J35" i="3"/>
  <c r="I35" i="3"/>
  <c r="J34" i="3"/>
  <c r="I34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<sst xmlns="http://schemas.openxmlformats.org/spreadsheetml/2006/main" count="641" uniqueCount="85">
  <si>
    <t>id</t>
  </si>
  <si>
    <t>date</t>
  </si>
  <si>
    <t>total_steps</t>
  </si>
  <si>
    <t>total_distance</t>
  </si>
  <si>
    <t>tracker_distance</t>
  </si>
  <si>
    <t>logged_activities_distance</t>
  </si>
  <si>
    <t>very_active_distance</t>
  </si>
  <si>
    <t>moderately_active_distance</t>
  </si>
  <si>
    <t>light_active_distance</t>
  </si>
  <si>
    <t>sedentary_active_distance</t>
  </si>
  <si>
    <t>very_active_minutes</t>
  </si>
  <si>
    <t>fairly_active_minutes</t>
  </si>
  <si>
    <t>lightly_active_minutes</t>
  </si>
  <si>
    <t>sedentary_minutes</t>
  </si>
  <si>
    <t>calories</t>
  </si>
  <si>
    <t>total_sleep_records</t>
  </si>
  <si>
    <t>total_minutes_asleep</t>
  </si>
  <si>
    <t>total_time_in_bed</t>
  </si>
  <si>
    <t>Investigating type of users by activity level</t>
  </si>
  <si>
    <t>Average Daily Steps by users</t>
  </si>
  <si>
    <t>Row Labels</t>
  </si>
  <si>
    <t>mean of number of steps</t>
  </si>
  <si>
    <t>mean sleep time</t>
  </si>
  <si>
    <t>Mean calories</t>
  </si>
  <si>
    <t>user_type</t>
  </si>
  <si>
    <t>Count of User Types</t>
  </si>
  <si>
    <t>User Type Percentages</t>
  </si>
  <si>
    <t>Count of user_type</t>
  </si>
  <si>
    <t>total</t>
  </si>
  <si>
    <t>total_percent</t>
  </si>
  <si>
    <t>Fairly Active</t>
  </si>
  <si>
    <t>Lightly Active</t>
  </si>
  <si>
    <t>Sedentary</t>
  </si>
  <si>
    <t>Very Active</t>
  </si>
  <si>
    <t>Grand Total</t>
  </si>
  <si>
    <t>Days</t>
  </si>
  <si>
    <t>Activity Grouped by Weekday</t>
  </si>
  <si>
    <t>Days sorted by steps</t>
  </si>
  <si>
    <t>Days sorted by sleep</t>
  </si>
  <si>
    <t>Mean  total_steps</t>
  </si>
  <si>
    <t>Mean total_minutes_asleep</t>
  </si>
  <si>
    <t>Monday</t>
  </si>
  <si>
    <t>Thursday</t>
  </si>
  <si>
    <t>Saturday</t>
  </si>
  <si>
    <t>Tuesday</t>
  </si>
  <si>
    <t>Wednesday</t>
  </si>
  <si>
    <t>Friday</t>
  </si>
  <si>
    <t>Sunday</t>
  </si>
  <si>
    <t>Day with most sleep</t>
  </si>
  <si>
    <t>Days with Least Sleep</t>
  </si>
  <si>
    <t>Day with most steps</t>
  </si>
  <si>
    <t>Days with Least Steps</t>
  </si>
  <si>
    <t>Checking For Correlation Between Recorded Values</t>
  </si>
  <si>
    <t>Frequency of use of Smart Devices in A Month</t>
  </si>
  <si>
    <t>Count of Days</t>
  </si>
  <si>
    <t>Id</t>
  </si>
  <si>
    <t>Count of Frequency</t>
  </si>
  <si>
    <t>Percentage Frequency</t>
  </si>
  <si>
    <t>High Use</t>
  </si>
  <si>
    <t>Low Use</t>
  </si>
  <si>
    <t xml:space="preserve">Moderate Usage </t>
  </si>
  <si>
    <t>Table Including  Data On Total Time Worn Throughout the Day</t>
  </si>
  <si>
    <t>total time worn</t>
  </si>
  <si>
    <t>Percentage of use in a day</t>
  </si>
  <si>
    <t>Amount of time worn in a day</t>
  </si>
  <si>
    <t>Usage</t>
  </si>
  <si>
    <t>Amount of Time the Smart Device is Worn in A Day</t>
  </si>
  <si>
    <t>Amount of Time Worn by Active Users</t>
  </si>
  <si>
    <t>Count of Users by Amount of Time worn in a Day</t>
  </si>
  <si>
    <t>Percentage of Users</t>
  </si>
  <si>
    <t>Less than half a day</t>
  </si>
  <si>
    <t>More than half a day</t>
  </si>
  <si>
    <t>Amount of Time worn in a Day by High Users</t>
  </si>
  <si>
    <t>Number of High Users by Amount of Time worn in a Day</t>
  </si>
  <si>
    <t>Percentage of High Users by Amount of Time worn in a Day</t>
  </si>
  <si>
    <t>Amount of Time worn in a Day by Low Users</t>
  </si>
  <si>
    <t>Number of Low Users by Amount of Time worn in a Day</t>
  </si>
  <si>
    <t>Percentage of Low Users by Amount of Time worn in a Day</t>
  </si>
  <si>
    <t>Amount of Time worn in a Day by Moderate Users</t>
  </si>
  <si>
    <t>Number of Moderate Users by Amount of Time worn in a Day</t>
  </si>
  <si>
    <t>Percentage of Moderate Users by Amount of Time worn in a Day</t>
  </si>
  <si>
    <t>Mean of Number of Steps</t>
  </si>
  <si>
    <t>Mean Calories</t>
  </si>
  <si>
    <t>Grouping Users By Number of Steps Type</t>
  </si>
  <si>
    <t>Count of Daily User by amount of time the watch is worn im a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</si>
</sst>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[$]dddd\,\ d\ mmmm\ yyyy;@"/>
    <numFmt numFmtId="166" formatCode="0.000"/>
  </numFmts>
  <fonts count="15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36"/>
      <color theme="1"/>
      <name val="Calibri (Body)"/>
    </font>
    <font>
      <b/>
      <sz val="18"/>
      <color theme="1"/>
      <name val="Calibri"/>
      <scheme val="minor"/>
    </font>
    <font>
      <sz val="18"/>
      <color theme="1"/>
      <name val="Calibri"/>
      <scheme val="minor"/>
    </font>
    <font>
      <b/>
      <sz val="26"/>
      <color theme="1"/>
      <name val="Calibri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b/>
      <sz val="12"/>
      <color theme="9" tint="-0.249977111117893"/>
      <name val="Calibri"/>
      <scheme val="minor"/>
    </font>
    <font>
      <b/>
      <sz val="12"/>
      <color theme="3" tint="0.39997558519241921"/>
      <name val="Calibri"/>
      <scheme val="minor"/>
    </font>
    <font>
      <sz val="12"/>
      <color theme="1"/>
      <name val="Calibri"/>
      <scheme val="minor"/>
    </font>
    <font>
      <b/>
      <sz val="12"/>
      <color theme="3" tint="0.39997558519241921"/>
      <name val="Calibri (Body)"/>
    </font>
    <font>
      <b/>
      <sz val="20"/>
      <color theme="1"/>
      <name val="Calibri"/>
      <scheme val="minor"/>
    </font>
    <font>
      <b/>
      <sz val="20"/>
      <color theme="1"/>
      <name val="Calibri (Body)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theme="3" tint="0.59999389629810485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3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4" fillId="0" borderId="0" applyFont="0" applyFill="0" applyBorder="0" applyProtection="0"/>
  </cellStyleXfs>
  <cellXfs count="4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4" fillId="3" borderId="0" xfId="0" applyFont="1" applyFill="1"/>
    <xf numFmtId="9" fontId="0" fillId="0" borderId="0" xfId="1" applyNumberFormat="1"/>
    <xf numFmtId="166" fontId="0" fillId="0" borderId="0" xfId="0" applyNumberFormat="1"/>
    <xf numFmtId="165" fontId="0" fillId="0" borderId="0" xfId="0" applyNumberFormat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0" fillId="5" borderId="0" xfId="0" applyFill="1"/>
    <xf numFmtId="0" fontId="12" fillId="4" borderId="0" xfId="0" applyFont="1" applyFill="1"/>
    <xf numFmtId="0" fontId="1" fillId="6" borderId="1" xfId="0" applyFont="1" applyFill="1" applyBorder="1"/>
    <xf numFmtId="2" fontId="0" fillId="4" borderId="0" xfId="0" applyNumberFormat="1" applyFill="1"/>
    <xf numFmtId="0" fontId="1" fillId="0" borderId="0" xfId="0" applyFont="1"/>
    <xf numFmtId="14" fontId="0" fillId="0" borderId="0" xfId="0" applyNumberFormat="1"/>
    <xf numFmtId="14" fontId="13" fillId="4" borderId="0" xfId="0" applyNumberFormat="1" applyFont="1" applyFill="1"/>
    <xf numFmtId="0" fontId="13" fillId="4" borderId="0" xfId="0" applyFont="1" applyFill="1"/>
    <xf numFmtId="9" fontId="0" fillId="4" borderId="0" xfId="1" applyNumberFormat="1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9" fontId="1" fillId="0" borderId="0" xfId="1" applyNumberFormat="1" applyFont="1"/>
    <xf numFmtId="0" fontId="0" fillId="0" borderId="0" xfId="0" applyAlignment="1">
      <alignment horizontal="left" indent="1"/>
    </xf>
    <xf numFmtId="0" fontId="1" fillId="7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wrapText="1"/>
    </xf>
    <xf numFmtId="0" fontId="1" fillId="0" borderId="1" xfId="0" applyFont="1" applyBorder="1"/>
    <xf numFmtId="10" fontId="0" fillId="0" borderId="0" xfId="0" applyNumberFormat="1"/>
  </cellXfs>
  <cellStyles count="2">
    <cellStyle name="Normal" xfId="0" builtinId="0"/>
    <cellStyle name="Per cent" xfId="1" builtinId="5"/>
  </cellStyles>
  <dxfs count="8">
    <dxf>
      <numFmt numFmtId="13" formatCode="0%"/>
    </dxf>
    <dxf>
      <numFmt numFmtId="0" formatCode="General"/>
    </dxf>
    <dxf>
      <font>
        <b val="0"/>
        <i val="0"/>
        <strike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65" formatCode="[$]dddd\,\ d\ mmmm\ yyyy;@"/>
    </dxf>
    <dxf>
      <numFmt numFmtId="164" formatCode="yyyy\-mm\-dd"/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User</a:t>
            </a:r>
            <a:r>
              <a:rPr lang="en-US" sz="1600" b="1" baseline="0"/>
              <a:t> Type</a:t>
            </a:r>
            <a:endParaRPr lang="en-US"/>
          </a:p>
        </c:rich>
      </c:tx>
      <c:layout>
        <c:manualLayout>
          <c:xMode val="edge"/>
          <c:yMode val="edge"/>
          <c:x val="0.34827232723952894"/>
          <c:y val="2.6121405796225659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'Activity Level'!$J$33</c:f>
              <c:strCache>
                <c:ptCount val="1"/>
                <c:pt idx="0">
                  <c:v>total_percent</c:v>
                </c:pt>
              </c:strCache>
            </c:strRef>
          </c:tx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46-4245-8906-EAEF1BDCF193}"/>
              </c:ext>
            </c:extLst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46-4245-8906-EAEF1BDCF193}"/>
              </c:ext>
            </c:extLst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6-4245-8906-EAEF1BDCF193}"/>
              </c:ext>
            </c:extLst>
          </c:dPt>
          <c:dPt>
            <c:idx val="3"/>
            <c:bubble3D val="0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46-4245-8906-EAEF1BDCF1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'Activity Level'!$G$34:$G$37</c:f>
              <c:strCache>
                <c:ptCount val="4"/>
                <c:pt idx="0">
                  <c:v>Fairly Active</c:v>
                </c:pt>
                <c:pt idx="1">
                  <c:v>Lightly Active</c:v>
                </c:pt>
                <c:pt idx="2">
                  <c:v>Sedentary</c:v>
                </c:pt>
                <c:pt idx="3">
                  <c:v>Very Active</c:v>
                </c:pt>
              </c:strCache>
            </c:strRef>
          </c:cat>
          <c:val>
            <c:numRef>
              <c:f>'Activity Level'!$J$34:$J$37</c:f>
              <c:numCache>
                <c:formatCode>0%</c:formatCode>
                <c:ptCount val="4"/>
                <c:pt idx="0">
                  <c:v>0.375</c:v>
                </c:pt>
                <c:pt idx="1">
                  <c:v>0.20833333333333334</c:v>
                </c:pt>
                <c:pt idx="2">
                  <c:v>0.20833333333333334</c:v>
                </c:pt>
                <c:pt idx="3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46-4245-8906-EAEF1BDCF19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prstGeom prst="rect">
          <a:avLst/>
        </a:prstGeom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</c:legendEntry>
      <c:layout>
        <c:manualLayout>
          <c:xMode val="edge"/>
          <c:yMode val="edge"/>
          <c:x val="0.7485017673594474"/>
          <c:y val="0.3875926164967084"/>
          <c:w val="0.20557400761184991"/>
          <c:h val="0.29737571124777284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Moderate Users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A7-C843-8C26-8D018AC4D97A}"/>
              </c:ext>
            </c:extLst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A7-C843-8C26-8D018AC4D9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'Usage within a day'!$A$30:$A$31</c:f>
              <c:strCache>
                <c:ptCount val="2"/>
                <c:pt idx="0">
                  <c:v>Less than half a day</c:v>
                </c:pt>
                <c:pt idx="1">
                  <c:v>More than half a day</c:v>
                </c:pt>
              </c:strCache>
            </c:strRef>
          </c:cat>
          <c:val>
            <c:numRef>
              <c:f>'Usage within a day'!$C$30:$C$31</c:f>
              <c:numCache>
                <c:formatCode>0%</c:formatCode>
                <c:ptCount val="2"/>
                <c:pt idx="0">
                  <c:v>4.1666666666666664E-2</c:v>
                </c:pt>
                <c:pt idx="1">
                  <c:v>0.95833333333333337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A7-C843-8C26-8D018AC4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Activity Grouped by Days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'Activity_by days of the week'!$G$4</c:f>
              <c:strCache>
                <c:ptCount val="1"/>
                <c:pt idx="0">
                  <c:v>Mean  total_steps</c:v>
                </c:pt>
              </c:strCache>
            </c:strRef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'Activity_by days of the week'!$F$5:$F$11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'Activity_by days of the week'!$G$5:$G$11</c:f>
              <c:numCache>
                <c:formatCode>General</c:formatCode>
                <c:ptCount val="7"/>
                <c:pt idx="0">
                  <c:v>7534.7413793103451</c:v>
                </c:pt>
                <c:pt idx="1">
                  <c:v>8598.1016949152545</c:v>
                </c:pt>
                <c:pt idx="2">
                  <c:v>8837.6271186440681</c:v>
                </c:pt>
                <c:pt idx="3">
                  <c:v>8866.1016949152545</c:v>
                </c:pt>
                <c:pt idx="4">
                  <c:v>8661.3050847457635</c:v>
                </c:pt>
                <c:pt idx="5">
                  <c:v>8387.0172413793098</c:v>
                </c:pt>
                <c:pt idx="6">
                  <c:v>8703.8965517241377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9-FD40-B006-98D682568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99904"/>
        <c:axId val="75801552"/>
      </c:barChart>
      <c:catAx>
        <c:axId val="757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801552"/>
        <c:crosses val="autoZero"/>
        <c:auto val="1"/>
        <c:lblAlgn val="ctr"/>
        <c:lblOffset val="100"/>
        <c:noMultiLvlLbl val="0"/>
      </c:catAx>
      <c:valAx>
        <c:axId val="7580155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alpha val="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75799904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Activity Grouped By Days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'Activity_by days of the week'!$H$4</c:f>
              <c:strCache>
                <c:ptCount val="1"/>
                <c:pt idx="0">
                  <c:v>Mean total_minutes_asleep</c:v>
                </c:pt>
              </c:strCache>
            </c:strRef>
          </c:tx>
          <c:spPr>
            <a:prstGeom prst="rect">
              <a:avLst/>
            </a:prstGeom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'Activity_by days of the week'!$F$5:$F$11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'Activity_by days of the week'!$H$5:$H$11</c:f>
              <c:numCache>
                <c:formatCode>General</c:formatCode>
                <c:ptCount val="7"/>
                <c:pt idx="0">
                  <c:v>417.86206896551727</c:v>
                </c:pt>
                <c:pt idx="1">
                  <c:v>411.23728813559325</c:v>
                </c:pt>
                <c:pt idx="2">
                  <c:v>420.23728813559325</c:v>
                </c:pt>
                <c:pt idx="3">
                  <c:v>410.11864406779659</c:v>
                </c:pt>
                <c:pt idx="4">
                  <c:v>420.69491525423729</c:v>
                </c:pt>
                <c:pt idx="5">
                  <c:v>436.27586206896552</c:v>
                </c:pt>
                <c:pt idx="6">
                  <c:v>418.0344827586207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A-FD4B-9015-519EE423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68368"/>
        <c:axId val="677644432"/>
      </c:barChart>
      <c:catAx>
        <c:axId val="6774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77644432"/>
        <c:crosses val="autoZero"/>
        <c:auto val="1"/>
        <c:lblAlgn val="ctr"/>
        <c:lblOffset val="100"/>
        <c:noMultiLvlLbl val="0"/>
      </c:catAx>
      <c:valAx>
        <c:axId val="6776444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677468368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Calories vs Daily Steps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Between Values'!$A$6:$A$29</c:f>
              <c:numCache>
                <c:formatCode>General</c:formatCode>
                <c:ptCount val="24"/>
                <c:pt idx="0">
                  <c:v>12405.68</c:v>
                </c:pt>
                <c:pt idx="1">
                  <c:v>7967.75</c:v>
                </c:pt>
                <c:pt idx="2">
                  <c:v>3477</c:v>
                </c:pt>
                <c:pt idx="3">
                  <c:v>1490</c:v>
                </c:pt>
                <c:pt idx="4">
                  <c:v>5618.6785714285716</c:v>
                </c:pt>
                <c:pt idx="5">
                  <c:v>5079</c:v>
                </c:pt>
                <c:pt idx="6">
                  <c:v>8533.2000000000007</c:v>
                </c:pt>
                <c:pt idx="7">
                  <c:v>11218</c:v>
                </c:pt>
                <c:pt idx="8">
                  <c:v>6596.75</c:v>
                </c:pt>
                <c:pt idx="9">
                  <c:v>7125.4230769230771</c:v>
                </c:pt>
                <c:pt idx="10">
                  <c:v>11034.347826086956</c:v>
                </c:pt>
                <c:pt idx="11">
                  <c:v>4756.1785714285716</c:v>
                </c:pt>
                <c:pt idx="12">
                  <c:v>8139</c:v>
                </c:pt>
                <c:pt idx="13">
                  <c:v>9035.8518518518522</c:v>
                </c:pt>
                <c:pt idx="14">
                  <c:v>8612.5806451612898</c:v>
                </c:pt>
                <c:pt idx="15">
                  <c:v>9260.0769230769238</c:v>
                </c:pt>
                <c:pt idx="16">
                  <c:v>8823.8333333333339</c:v>
                </c:pt>
                <c:pt idx="17">
                  <c:v>3499</c:v>
                </c:pt>
                <c:pt idx="18">
                  <c:v>9794.8064516129034</c:v>
                </c:pt>
                <c:pt idx="19">
                  <c:v>5115.5</c:v>
                </c:pt>
                <c:pt idx="20">
                  <c:v>10290.5</c:v>
                </c:pt>
                <c:pt idx="21">
                  <c:v>19078.666666666668</c:v>
                </c:pt>
                <c:pt idx="22">
                  <c:v>8717.7096774193542</c:v>
                </c:pt>
                <c:pt idx="23">
                  <c:v>3443.2666666666669</c:v>
                </c:pt>
              </c:numCache>
            </c:numRef>
          </c:xVal>
          <c:yVal>
            <c:numRef>
              <c:f>'Correlation Between Values'!$B$6:$B$29</c:f>
              <c:numCache>
                <c:formatCode>General</c:formatCode>
                <c:ptCount val="24"/>
                <c:pt idx="0">
                  <c:v>1872.28</c:v>
                </c:pt>
                <c:pt idx="1">
                  <c:v>2977.75</c:v>
                </c:pt>
                <c:pt idx="2">
                  <c:v>1676.3333333333333</c:v>
                </c:pt>
                <c:pt idx="3">
                  <c:v>2316.1999999999998</c:v>
                </c:pt>
                <c:pt idx="4">
                  <c:v>1540.7857142857142</c:v>
                </c:pt>
                <c:pt idx="5">
                  <c:v>1804</c:v>
                </c:pt>
                <c:pt idx="6">
                  <c:v>1971.3333333333333</c:v>
                </c:pt>
                <c:pt idx="7">
                  <c:v>1560.3928571428571</c:v>
                </c:pt>
                <c:pt idx="8">
                  <c:v>3195</c:v>
                </c:pt>
                <c:pt idx="9">
                  <c:v>2024.6923076923076</c:v>
                </c:pt>
                <c:pt idx="10">
                  <c:v>3141.7391304347825</c:v>
                </c:pt>
                <c:pt idx="11">
                  <c:v>2183.1428571428573</c:v>
                </c:pt>
                <c:pt idx="12">
                  <c:v>2197</c:v>
                </c:pt>
                <c:pt idx="13">
                  <c:v>3019.5555555555557</c:v>
                </c:pt>
                <c:pt idx="14">
                  <c:v>1875.6774193548388</c:v>
                </c:pt>
                <c:pt idx="15">
                  <c:v>3539.1923076923076</c:v>
                </c:pt>
                <c:pt idx="16">
                  <c:v>2460.8333333333335</c:v>
                </c:pt>
                <c:pt idx="17">
                  <c:v>2344.6666666666665</c:v>
                </c:pt>
                <c:pt idx="18">
                  <c:v>1982.0322580645161</c:v>
                </c:pt>
                <c:pt idx="19">
                  <c:v>2150.5</c:v>
                </c:pt>
                <c:pt idx="20">
                  <c:v>2657.625</c:v>
                </c:pt>
                <c:pt idx="21">
                  <c:v>3309.3333333333335</c:v>
                </c:pt>
                <c:pt idx="22">
                  <c:v>3436.5806451612902</c:v>
                </c:pt>
                <c:pt idx="23">
                  <c:v>2299.3333333333335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A-2349-8045-43F1CAF8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18560"/>
        <c:axId val="247820400"/>
      </c:scatterChart>
      <c:valAx>
        <c:axId val="247818560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tx1"/>
                    </a:solidFill>
                  </a:rPr>
                  <a:t>Daily Steps</a:t>
                </a:r>
                <a:endParaRPr lang="en-GB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47820400"/>
        <c:crosses val="autoZero"/>
        <c:crossBetween val="midCat"/>
      </c:valAx>
      <c:valAx>
        <c:axId val="24782040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tx1"/>
                    </a:solidFill>
                  </a:rPr>
                  <a:t>Number of Calories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47818560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Number of Steps Vs Sleep Time</a:t>
            </a:r>
            <a:endParaRPr lang="en-US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8575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Between Values'!$A$37:$A$60</c:f>
              <c:numCache>
                <c:formatCode>General</c:formatCode>
                <c:ptCount val="24"/>
                <c:pt idx="0">
                  <c:v>12405.68</c:v>
                </c:pt>
                <c:pt idx="1">
                  <c:v>7967.75</c:v>
                </c:pt>
                <c:pt idx="2">
                  <c:v>3477</c:v>
                </c:pt>
                <c:pt idx="3">
                  <c:v>1490</c:v>
                </c:pt>
                <c:pt idx="4">
                  <c:v>5618.6785714285716</c:v>
                </c:pt>
                <c:pt idx="5">
                  <c:v>5079</c:v>
                </c:pt>
                <c:pt idx="6">
                  <c:v>8533.2000000000007</c:v>
                </c:pt>
                <c:pt idx="7">
                  <c:v>11218</c:v>
                </c:pt>
                <c:pt idx="8">
                  <c:v>6596.75</c:v>
                </c:pt>
                <c:pt idx="9">
                  <c:v>7125.4230769230771</c:v>
                </c:pt>
                <c:pt idx="10">
                  <c:v>11034.347826086956</c:v>
                </c:pt>
                <c:pt idx="11">
                  <c:v>4756.1785714285716</c:v>
                </c:pt>
                <c:pt idx="12">
                  <c:v>8139</c:v>
                </c:pt>
                <c:pt idx="13">
                  <c:v>9035.8518518518522</c:v>
                </c:pt>
                <c:pt idx="14">
                  <c:v>8612.5806451612898</c:v>
                </c:pt>
                <c:pt idx="15">
                  <c:v>9260.0769230769238</c:v>
                </c:pt>
                <c:pt idx="16">
                  <c:v>8823.8333333333339</c:v>
                </c:pt>
                <c:pt idx="17">
                  <c:v>3499</c:v>
                </c:pt>
                <c:pt idx="18">
                  <c:v>9794.8064516129034</c:v>
                </c:pt>
                <c:pt idx="19">
                  <c:v>5115.5</c:v>
                </c:pt>
                <c:pt idx="20">
                  <c:v>10290.5</c:v>
                </c:pt>
                <c:pt idx="21">
                  <c:v>19078.666666666668</c:v>
                </c:pt>
                <c:pt idx="22">
                  <c:v>8717.7096774193542</c:v>
                </c:pt>
                <c:pt idx="23">
                  <c:v>3443.2666666666669</c:v>
                </c:pt>
              </c:numCache>
            </c:numRef>
          </c:xVal>
          <c:yVal>
            <c:numRef>
              <c:f>'Correlation Between Values'!$B$37:$B$60</c:f>
              <c:numCache>
                <c:formatCode>General</c:formatCode>
                <c:ptCount val="24"/>
                <c:pt idx="0">
                  <c:v>360.28</c:v>
                </c:pt>
                <c:pt idx="1">
                  <c:v>294</c:v>
                </c:pt>
                <c:pt idx="2">
                  <c:v>652</c:v>
                </c:pt>
                <c:pt idx="3">
                  <c:v>417</c:v>
                </c:pt>
                <c:pt idx="4">
                  <c:v>506.17857142857144</c:v>
                </c:pt>
                <c:pt idx="5">
                  <c:v>61</c:v>
                </c:pt>
                <c:pt idx="6">
                  <c:v>446.8</c:v>
                </c:pt>
                <c:pt idx="7">
                  <c:v>293.64285714285717</c:v>
                </c:pt>
                <c:pt idx="8">
                  <c:v>349.375</c:v>
                </c:pt>
                <c:pt idx="9">
                  <c:v>476.65384615384613</c:v>
                </c:pt>
                <c:pt idx="10">
                  <c:v>400.17391304347825</c:v>
                </c:pt>
                <c:pt idx="11">
                  <c:v>385.17857142857144</c:v>
                </c:pt>
                <c:pt idx="12">
                  <c:v>127.6</c:v>
                </c:pt>
                <c:pt idx="13">
                  <c:v>417.48148148148147</c:v>
                </c:pt>
                <c:pt idx="14">
                  <c:v>463.48387096774195</c:v>
                </c:pt>
                <c:pt idx="15">
                  <c:v>432</c:v>
                </c:pt>
                <c:pt idx="16">
                  <c:v>478.77777777777777</c:v>
                </c:pt>
                <c:pt idx="17">
                  <c:v>349.66666666666669</c:v>
                </c:pt>
                <c:pt idx="18">
                  <c:v>448</c:v>
                </c:pt>
                <c:pt idx="19">
                  <c:v>68.5</c:v>
                </c:pt>
                <c:pt idx="20">
                  <c:v>453.125</c:v>
                </c:pt>
                <c:pt idx="21">
                  <c:v>297</c:v>
                </c:pt>
                <c:pt idx="22">
                  <c:v>445.12903225806451</c:v>
                </c:pt>
                <c:pt idx="23">
                  <c:v>435.66666666666669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8-B640-9CD3-0BBDC2EF7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59184"/>
        <c:axId val="246960832"/>
      </c:scatterChart>
      <c:valAx>
        <c:axId val="246959184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tx1"/>
                    </a:solidFill>
                  </a:rPr>
                  <a:t>Average Number Of Steps</a:t>
                </a:r>
                <a:endParaRPr lang="en-GB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46960832"/>
        <c:crosses val="autoZero"/>
        <c:crossBetween val="midCat"/>
      </c:valAx>
      <c:valAx>
        <c:axId val="24696083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>
                    <a:solidFill>
                      <a:schemeClr val="tx1"/>
                    </a:solidFill>
                  </a:rPr>
                  <a:t>Average Sleep Time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2469591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 Use of Smart Devices</a:t>
            </a:r>
            <a:endParaRPr lang="en-GB"/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'Calculating  Usage'!$K$6</c:f>
              <c:strCache>
                <c:ptCount val="1"/>
                <c:pt idx="0">
                  <c:v>Percentage Frequency</c:v>
                </c:pt>
              </c:strCache>
            </c:strRef>
          </c:tx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5C-1F46-B481-18F719B05260}"/>
              </c:ext>
            </c:extLst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5C-1F46-B481-18F719B05260}"/>
              </c:ext>
            </c:extLst>
          </c:dPt>
          <c:dPt>
            <c:idx val="2"/>
            <c:bubble3D val="0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5C-1F46-B481-18F719B052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'Calculating  Usage'!$I$7:$I$9</c:f>
              <c:strCache>
                <c:ptCount val="3"/>
                <c:pt idx="0">
                  <c:v>High Use</c:v>
                </c:pt>
                <c:pt idx="1">
                  <c:v>Moderate Usage </c:v>
                </c:pt>
                <c:pt idx="2">
                  <c:v>Low Use</c:v>
                </c:pt>
              </c:strCache>
            </c:strRef>
          </c:cat>
          <c:val>
            <c:numRef>
              <c:f>'Calculating  Usage'!$K$7:$K$9</c:f>
              <c:numCache>
                <c:formatCode>0.00%</c:formatCode>
                <c:ptCount val="3"/>
                <c:pt idx="0" formatCode="0%">
                  <c:v>0.5</c:v>
                </c:pt>
                <c:pt idx="1">
                  <c:v>0.125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5C-1F46-B481-18F719B052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Users by amount of time worn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C1-5E4F-AAEF-E12491939EA3}"/>
              </c:ext>
            </c:extLst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C1-5E4F-AAEF-E12491939E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'Usage within a day'!$E$5:$E$6</c:f>
              <c:strCache>
                <c:ptCount val="2"/>
                <c:pt idx="0">
                  <c:v>Less than half a day</c:v>
                </c:pt>
                <c:pt idx="1">
                  <c:v>More than half a day</c:v>
                </c:pt>
              </c:strCache>
            </c:strRef>
          </c:cat>
          <c:val>
            <c:numRef>
              <c:f>'Usage within a day'!$G$5:$G$6</c:f>
              <c:numCache>
                <c:formatCode>0%</c:formatCode>
                <c:ptCount val="2"/>
                <c:pt idx="0">
                  <c:v>4.878048780487805E-2</c:v>
                </c:pt>
                <c:pt idx="1">
                  <c:v>0.95121951219512191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C1-5E4F-AAEF-E1249193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High Users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1D-7341-A785-4D6F883DC4CE}"/>
              </c:ext>
            </c:extLst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1D-7341-A785-4D6F883DC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'Usage within a day'!$A$20:$A$21</c:f>
              <c:strCache>
                <c:ptCount val="2"/>
                <c:pt idx="0">
                  <c:v>Less than half a day</c:v>
                </c:pt>
                <c:pt idx="1">
                  <c:v>More than half a day</c:v>
                </c:pt>
              </c:strCache>
            </c:strRef>
          </c:cat>
          <c:val>
            <c:numRef>
              <c:f>'Usage within a day'!$C$20:$C$21</c:f>
              <c:numCache>
                <c:formatCode>0%</c:formatCode>
                <c:ptCount val="2"/>
                <c:pt idx="0">
                  <c:v>4.573170731707317E-2</c:v>
                </c:pt>
                <c:pt idx="1">
                  <c:v>0.95426829268292679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1D-7341-A785-4D6F883DC4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 Users</a:t>
            </a:r>
          </a:p>
        </c:rich>
      </c:tx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8-2A4C-88BF-3546540154DC}"/>
              </c:ext>
            </c:extLst>
          </c:dPt>
          <c:dPt>
            <c:idx val="1"/>
            <c:bubble3D val="0"/>
            <c:spPr bwMode="auto">
              <a:prstGeom prst="rect">
                <a:avLst/>
              </a:prstGeom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8-2A4C-88BF-3546540154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G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 bwMode="auto">
                <a:prstGeom prst="rect">
                  <a:avLst/>
                </a:prstGeom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'Usage within a day'!$A$25:$A$26</c:f>
              <c:strCache>
                <c:ptCount val="2"/>
                <c:pt idx="0">
                  <c:v>Less than half a day</c:v>
                </c:pt>
                <c:pt idx="1">
                  <c:v>More than half a day</c:v>
                </c:pt>
              </c:strCache>
            </c:strRef>
          </c:cat>
          <c:val>
            <c:numRef>
              <c:f>'Usage within a day'!$C$25:$C$26</c:f>
              <c:numCache>
                <c:formatCode>0%</c:formatCode>
                <c:ptCount val="2"/>
                <c:pt idx="0">
                  <c:v>8.8235294117647065E-2</c:v>
                </c:pt>
                <c:pt idx="1">
                  <c:v>0.91176470588235292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8-2A4C-88BF-3546540154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prstGeom prst="rect">
          <a:avLst/>
        </a:prstGeom>
        <a:noFill/>
        <a:ln>
          <a:noFill/>
        </a:ln>
        <a:effectLst/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1492250</xdr:colOff>
      <xdr:row>1</xdr:row>
      <xdr:rowOff>177800</xdr:rowOff>
    </xdr:from>
    <xdr:to>
      <xdr:col>17</xdr:col>
      <xdr:colOff>533400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20</xdr:row>
      <xdr:rowOff>165100</xdr:rowOff>
    </xdr:from>
    <xdr:to>
      <xdr:col>5</xdr:col>
      <xdr:colOff>165100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697089</xdr:colOff>
      <xdr:row>20</xdr:row>
      <xdr:rowOff>56445</xdr:rowOff>
    </xdr:from>
    <xdr:to>
      <xdr:col>19</xdr:col>
      <xdr:colOff>183444</xdr:colOff>
      <xdr:row>37</xdr:row>
      <xdr:rowOff>79021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4</xdr:row>
      <xdr:rowOff>12700</xdr:rowOff>
    </xdr:from>
    <xdr:to>
      <xdr:col>12</xdr:col>
      <xdr:colOff>400050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762000</xdr:colOff>
      <xdr:row>36</xdr:row>
      <xdr:rowOff>114300</xdr:rowOff>
    </xdr:from>
    <xdr:to>
      <xdr:col>12</xdr:col>
      <xdr:colOff>609600</xdr:colOff>
      <xdr:row>57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784640</xdr:colOff>
      <xdr:row>11</xdr:row>
      <xdr:rowOff>45277</xdr:rowOff>
    </xdr:from>
    <xdr:to>
      <xdr:col>14</xdr:col>
      <xdr:colOff>441740</xdr:colOff>
      <xdr:row>30</xdr:row>
      <xdr:rowOff>13803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716330</xdr:colOff>
      <xdr:row>1</xdr:row>
      <xdr:rowOff>145847</xdr:rowOff>
    </xdr:from>
    <xdr:to>
      <xdr:col>15</xdr:col>
      <xdr:colOff>361786</xdr:colOff>
      <xdr:row>20</xdr:row>
      <xdr:rowOff>6392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820158</xdr:colOff>
      <xdr:row>16</xdr:row>
      <xdr:rowOff>177962</xdr:rowOff>
    </xdr:from>
    <xdr:to>
      <xdr:col>6</xdr:col>
      <xdr:colOff>698499</xdr:colOff>
      <xdr:row>22</xdr:row>
      <xdr:rowOff>16177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817572</xdr:colOff>
      <xdr:row>23</xdr:row>
      <xdr:rowOff>9383</xdr:rowOff>
    </xdr:from>
    <xdr:to>
      <xdr:col>6</xdr:col>
      <xdr:colOff>647295</xdr:colOff>
      <xdr:row>27</xdr:row>
      <xdr:rowOff>62366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811828</xdr:colOff>
      <xdr:row>28</xdr:row>
      <xdr:rowOff>42873</xdr:rowOff>
    </xdr:from>
    <xdr:to>
      <xdr:col>6</xdr:col>
      <xdr:colOff>660400</xdr:colOff>
      <xdr:row>33</xdr:row>
      <xdr:rowOff>79678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4.186116203702" createdVersion="8" refreshedVersion="8" minRefreshableVersion="3" recordCount="410" xr:uid="{00000000-000A-0000-FFFF-FFFF00000000}">
  <cacheSource type="worksheet">
    <worksheetSource name="activity[]"/>
  </cacheSource>
  <cacheFields count="18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date" numFmtId="164">
      <sharedItems containsSemiMixedTypes="0" containsNonDate="0" containsDate="1" containsString="0" minDate="2016-04-12T00:00:00" maxDate="2016-05-13T00:00:00"/>
    </cacheField>
    <cacheField name="total_steps" numFmtId="0">
      <sharedItems containsSemiMixedTypes="0" containsString="0" containsNumber="1" containsInteger="1" minValue="17" maxValue="22770" count="409">
        <n v="13162"/>
        <n v="10735"/>
        <n v="9762"/>
        <n v="12669"/>
        <n v="9705"/>
        <n v="15506"/>
        <n v="10544"/>
        <n v="9819"/>
        <n v="14371"/>
        <n v="10039"/>
        <n v="15355"/>
        <n v="13755"/>
        <n v="13154"/>
        <n v="11181"/>
        <n v="14673"/>
        <n v="10602"/>
        <n v="14727"/>
        <n v="15103"/>
        <n v="14070"/>
        <n v="12159"/>
        <n v="11992"/>
        <n v="10060"/>
        <n v="12022"/>
        <n v="12207"/>
        <n v="12770"/>
        <n v="3176"/>
        <n v="18213"/>
        <n v="3758"/>
        <n v="6724"/>
        <n v="3844"/>
        <n v="4014"/>
        <n v="2573"/>
        <n v="678"/>
        <n v="356"/>
        <n v="980"/>
        <n v="3761"/>
        <n v="1675"/>
        <n v="4414"/>
        <n v="4993"/>
        <n v="3335"/>
        <n v="3821"/>
        <n v="2547"/>
        <n v="838"/>
        <n v="2424"/>
        <n v="7222"/>
        <n v="2467"/>
        <n v="2915"/>
        <n v="12357"/>
        <n v="3490"/>
        <n v="6017"/>
        <n v="6088"/>
        <n v="6375"/>
        <n v="7604"/>
        <n v="4729"/>
        <n v="3609"/>
        <n v="7018"/>
        <n v="6564"/>
        <n v="12167"/>
        <n v="8198"/>
        <n v="4193"/>
        <n v="5528"/>
        <n v="10685"/>
        <n v="254"/>
        <n v="8580"/>
        <n v="8891"/>
        <n v="5079"/>
        <n v="10352"/>
        <n v="10129"/>
        <n v="10465"/>
        <n v="5472"/>
        <n v="8247"/>
        <n v="6711"/>
        <n v="10080"/>
        <n v="7804"/>
        <n v="16901"/>
        <n v="9471"/>
        <n v="9482"/>
        <n v="5980"/>
        <n v="11423"/>
        <n v="5439"/>
        <n v="42"/>
        <n v="8856"/>
        <n v="10035"/>
        <n v="7641"/>
        <n v="9010"/>
        <n v="13459"/>
        <n v="10415"/>
        <n v="11663"/>
        <n v="12414"/>
        <n v="11658"/>
        <n v="6093"/>
        <n v="8911"/>
        <n v="12058"/>
        <n v="14112"/>
        <n v="11177"/>
        <n v="11388"/>
        <n v="7193"/>
        <n v="7114"/>
        <n v="10645"/>
        <n v="13238"/>
        <n v="10414"/>
        <n v="16520"/>
        <n v="14335"/>
        <n v="13559"/>
        <n v="12312"/>
        <n v="11677"/>
        <n v="11550"/>
        <n v="13585"/>
        <n v="13072"/>
        <n v="8539"/>
        <n v="1982"/>
        <n v="4496"/>
        <n v="10252"/>
        <n v="11728"/>
        <n v="4369"/>
        <n v="5862"/>
        <n v="5546"/>
        <n v="10210"/>
        <n v="5664"/>
        <n v="4744"/>
        <n v="2276"/>
        <n v="8925"/>
        <n v="8954"/>
        <n v="3702"/>
        <n v="4500"/>
        <n v="4935"/>
        <n v="4081"/>
        <n v="9259"/>
        <n v="9899"/>
        <n v="10780"/>
        <n v="10817"/>
        <n v="7990"/>
        <n v="8221"/>
        <n v="1251"/>
        <n v="9261"/>
        <n v="9648"/>
        <n v="9524"/>
        <n v="7937"/>
        <n v="3672"/>
        <n v="10378"/>
        <n v="9487"/>
        <n v="9129"/>
        <n v="17"/>
        <n v="8758"/>
        <n v="6580"/>
        <n v="4660"/>
        <n v="11009"/>
        <n v="10181"/>
        <n v="10553"/>
        <n v="10055"/>
        <n v="12139"/>
        <n v="13236"/>
        <n v="10243"/>
        <n v="9461"/>
        <n v="11193"/>
        <n v="10074"/>
        <n v="12533"/>
        <n v="10255"/>
        <n v="10096"/>
        <n v="12375"/>
        <n v="9603"/>
        <n v="22770"/>
        <n v="17298"/>
        <n v="10218"/>
        <n v="10299"/>
        <n v="10201"/>
        <n v="3276"/>
        <n v="2961"/>
        <n v="3974"/>
        <n v="7198"/>
        <n v="3945"/>
        <n v="2268"/>
        <n v="2064"/>
        <n v="2072"/>
        <n v="3809"/>
        <n v="6831"/>
        <n v="3385"/>
        <n v="6326"/>
        <n v="7243"/>
        <n v="4493"/>
        <n v="4676"/>
        <n v="6222"/>
        <n v="5232"/>
        <n v="6910"/>
        <n v="7502"/>
        <n v="2923"/>
        <n v="3800"/>
        <n v="4514"/>
        <n v="5183"/>
        <n v="7303"/>
        <n v="5275"/>
        <n v="3915"/>
        <n v="9105"/>
        <n v="768"/>
        <n v="13743"/>
        <n v="9148"/>
        <n v="7833"/>
        <n v="3428"/>
        <n v="6543"/>
        <n v="7213"/>
        <n v="6877"/>
        <n v="7860"/>
        <n v="6506"/>
        <n v="11140"/>
        <n v="12692"/>
        <n v="6708"/>
        <n v="8793"/>
        <n v="6530"/>
        <n v="15126"/>
        <n v="15050"/>
        <n v="9167"/>
        <n v="6108"/>
        <n v="7047"/>
        <n v="9023"/>
        <n v="9930"/>
        <n v="10144"/>
        <n v="9454"/>
        <n v="8161"/>
        <n v="8614"/>
        <n v="6943"/>
        <n v="14370"/>
        <n v="8232"/>
        <n v="10613"/>
        <n v="9810"/>
        <n v="2752"/>
        <n v="11596"/>
        <n v="4832"/>
        <n v="17022"/>
        <n v="16556"/>
        <n v="5771"/>
        <n v="655"/>
        <n v="3727"/>
        <n v="15482"/>
        <n v="2713"/>
        <n v="12346"/>
        <n v="11682"/>
        <n v="4112"/>
        <n v="1807"/>
        <n v="10946"/>
        <n v="11886"/>
        <n v="10538"/>
        <n v="11393"/>
        <n v="12764"/>
        <n v="1202"/>
        <n v="5164"/>
        <n v="9769"/>
        <n v="12848"/>
        <n v="4249"/>
        <n v="14331"/>
        <n v="9632"/>
        <n v="1868"/>
        <n v="6083"/>
        <n v="11611"/>
        <n v="16358"/>
        <n v="4926"/>
        <n v="3121"/>
        <n v="8135"/>
        <n v="5077"/>
        <n v="8596"/>
        <n v="12087"/>
        <n v="14269"/>
        <n v="12231"/>
        <n v="9893"/>
        <n v="12574"/>
        <n v="8330"/>
        <n v="10830"/>
        <n v="9172"/>
        <n v="7638"/>
        <n v="15764"/>
        <n v="6393"/>
        <n v="5325"/>
        <n v="6805"/>
        <n v="9841"/>
        <n v="7924"/>
        <n v="12363"/>
        <n v="13368"/>
        <n v="7439"/>
        <n v="11045"/>
        <n v="5206"/>
        <n v="7550"/>
        <n v="8869"/>
        <n v="4038"/>
        <n v="14450"/>
        <n v="7150"/>
        <n v="5153"/>
        <n v="11135"/>
        <n v="10449"/>
        <n v="19542"/>
        <n v="8206"/>
        <n v="11495"/>
        <n v="7623"/>
        <n v="9411"/>
        <n v="3403"/>
        <n v="9592"/>
        <n v="8915"/>
        <n v="9799"/>
        <n v="3365"/>
        <n v="7336"/>
        <n v="7328"/>
        <n v="4477"/>
        <n v="4053"/>
        <n v="5162"/>
        <n v="1282"/>
        <n v="10199"/>
        <n v="5652"/>
        <n v="1551"/>
        <n v="5563"/>
        <n v="13217"/>
        <n v="10145"/>
        <n v="11404"/>
        <n v="10742"/>
        <n v="13928"/>
        <n v="11835"/>
        <n v="10725"/>
        <n v="20031"/>
        <n v="5029"/>
        <n v="13239"/>
        <n v="10433"/>
        <n v="10320"/>
        <n v="12627"/>
        <n v="10762"/>
        <n v="10081"/>
        <n v="5454"/>
        <n v="12912"/>
        <n v="12109"/>
        <n v="10147"/>
        <n v="10524"/>
        <n v="5908"/>
        <n v="6815"/>
        <n v="4188"/>
        <n v="12342"/>
        <n v="15448"/>
        <n v="6722"/>
        <n v="3587"/>
        <n v="4631"/>
        <n v="5600"/>
        <n v="11317"/>
        <n v="5813"/>
        <n v="9123"/>
        <n v="8585"/>
        <n v="10688"/>
        <n v="14365"/>
        <n v="9469"/>
        <n v="9753"/>
        <n v="3520"/>
        <n v="10091"/>
        <n v="10387"/>
        <n v="11107"/>
        <n v="11584"/>
        <n v="14560"/>
        <n v="12390"/>
        <n v="10052"/>
        <n v="10288"/>
        <n v="10988"/>
        <n v="12461"/>
        <n v="12827"/>
        <n v="10677"/>
        <n v="13566"/>
        <n v="9572"/>
        <n v="3789"/>
        <n v="15108"/>
        <n v="22359"/>
        <n v="19769"/>
        <n v="7626"/>
        <n v="12386"/>
        <n v="13318"/>
        <n v="14461"/>
        <n v="11207"/>
        <n v="2132"/>
        <n v="13630"/>
        <n v="13070"/>
        <n v="9388"/>
        <n v="15148"/>
        <n v="12200"/>
        <n v="5709"/>
        <n v="3703"/>
        <n v="12405"/>
        <n v="16208"/>
        <n v="7359"/>
        <n v="5417"/>
        <n v="6175"/>
        <n v="2946"/>
        <n v="11419"/>
        <n v="6064"/>
        <n v="8712"/>
        <n v="7875"/>
        <n v="8567"/>
        <n v="7045"/>
        <n v="4468"/>
        <n v="2943"/>
        <n v="8382"/>
        <n v="6582"/>
        <n v="9143"/>
        <n v="4561"/>
        <n v="2564"/>
        <n v="1320"/>
        <n v="1219"/>
        <n v="2483"/>
        <n v="3147"/>
        <n v="4068"/>
        <n v="5245"/>
        <n v="1758"/>
        <n v="6157"/>
        <n v="8360"/>
        <n v="7174"/>
        <n v="1619"/>
        <n v="1831"/>
        <n v="2421"/>
        <n v="2283"/>
      </sharedItems>
    </cacheField>
    <cacheField name="total_distance" numFmtId="0">
      <sharedItems containsSemiMixedTypes="0" containsString="0" containsNumber="1" minValue="9.9999997764825804E-3" maxValue="17.540000915527301"/>
    </cacheField>
    <cacheField name="tracker_distance" numFmtId="0">
      <sharedItems containsSemiMixedTypes="0" containsString="0" containsNumber="1" minValue="9.9999997764825804E-3" maxValue="17.540000915527301"/>
    </cacheField>
    <cacheField name="logged_activities_distance" numFmtId="0">
      <sharedItems containsSemiMixedTypes="0" containsString="0" containsNumber="1" minValue="0" maxValue="4.0816922187805202"/>
    </cacheField>
    <cacheField name="very_active_distance" numFmtId="0">
      <sharedItems containsSemiMixedTypes="0" containsString="0" containsNumber="1" minValue="0" maxValue="12.539999961853001"/>
    </cacheField>
    <cacheField name="moderately_active_distance" numFmtId="0">
      <sharedItems containsSemiMixedTypes="0" containsString="0" containsNumber="1" minValue="0" maxValue="6.4800000190734899"/>
    </cacheField>
    <cacheField name="light_active_distance" numFmtId="0">
      <sharedItems containsSemiMixedTypes="0" containsString="0" containsNumber="1" minValue="9.9999997764825804E-3" maxValue="9.4799995422363299"/>
    </cacheField>
    <cacheField name="sedentary_active_distance" numFmtId="0">
      <sharedItems containsSemiMixedTypes="0" containsString="0" containsNumber="1" minValue="0" maxValue="0.109999999403954"/>
    </cacheField>
    <cacheField name="very_active_minutes" numFmtId="0">
      <sharedItems containsSemiMixedTypes="0" containsString="0" containsNumber="1" containsInteger="1" minValue="0" maxValue="210"/>
    </cacheField>
    <cacheField name="fairly_active_minutes" numFmtId="0">
      <sharedItems containsSemiMixedTypes="0" containsString="0" containsNumber="1" containsInteger="1" minValue="0" maxValue="143"/>
    </cacheField>
    <cacheField name="lightly_active_minutes" numFmtId="0">
      <sharedItems containsSemiMixedTypes="0" containsString="0" containsNumber="1" containsInteger="1" minValue="2" maxValue="518"/>
    </cacheField>
    <cacheField name="sedentary_minutes" numFmtId="0">
      <sharedItems containsSemiMixedTypes="0" containsString="0" containsNumber="1" containsInteger="1" minValue="0" maxValue="1265"/>
    </cacheField>
    <cacheField name="calories" numFmtId="0">
      <sharedItems containsSemiMixedTypes="0" containsString="0" containsNumber="1" containsInteger="1" minValue="257" maxValue="4900"/>
    </cacheField>
    <cacheField name="total_sleep_records" numFmtId="0">
      <sharedItems containsSemiMixedTypes="0" containsString="0" containsNumber="1" containsInteger="1" minValue="1" maxValue="3" count="3">
        <n v="1"/>
        <n v="2"/>
        <n v="3"/>
      </sharedItems>
    </cacheField>
    <cacheField name="total_minutes_asleep" numFmtId="0">
      <sharedItems containsSemiMixedTypes="0" containsString="0" containsNumber="1" containsInteger="1" minValue="58" maxValue="796"/>
    </cacheField>
    <cacheField name="total_time_in_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5.79011076389" createdVersion="8" refreshedVersion="8" minRefreshableVersion="3" recordCount="24" xr:uid="{00000000-000A-0000-FFFF-FFFF01000000}">
  <cacheSource type="worksheet">
    <worksheetSource name="Table2"/>
  </cacheSource>
  <cacheFields count="4">
    <cacheField name="Row Labels" numFmtId="0">
      <sharedItems containsSemiMixedTypes="0" containsString="0" containsNumber="1" containsInteger="1" minValue="1503960366" maxValue="8792009665"/>
    </cacheField>
    <cacheField name="mean of number of steps" numFmtId="0">
      <sharedItems containsSemiMixedTypes="0" containsString="0" containsNumber="1" minValue="1490" maxValue="19078.666666666668"/>
    </cacheField>
    <cacheField name="mean sleep time" numFmtId="0">
      <sharedItems containsSemiMixedTypes="0" containsString="0" containsNumber="1" minValue="61" maxValue="652"/>
    </cacheField>
    <cacheField name="user_type" numFmtId="0">
      <sharedItems count="4">
        <s v="Very Active"/>
        <s v="Fairly Active"/>
        <s v="Sedentary"/>
        <s v="Lightly Ac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5.853811458335" createdVersion="8" refreshedVersion="8" minRefreshableVersion="3" recordCount="410" xr:uid="{00000000-000A-0000-FFFF-FFFF02000000}">
  <cacheSource type="worksheet">
    <worksheetSource name="Weekdays[]"/>
  </cacheSource>
  <cacheFields count="19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date" numFmtId="165">
      <sharedItems containsSemiMixedTypes="0" containsNonDate="0" containsDate="1" containsString="0" minDate="2016-04-12T00:00:00" maxDate="2017-05-27T00:00:00"/>
    </cacheField>
    <cacheField name="Weekday" numFmtId="165">
      <sharedItems count="7">
        <s v="Tuesday"/>
        <s v="Wednesday"/>
        <s v="Thursday"/>
        <s v="Friday"/>
        <s v="Saturday"/>
        <s v="Sunday"/>
        <s v="Monday"/>
      </sharedItems>
    </cacheField>
    <cacheField name="total_steps" numFmtId="0">
      <sharedItems containsSemiMixedTypes="0" containsString="0" containsNumber="1" containsInteger="1" minValue="17" maxValue="22770"/>
    </cacheField>
    <cacheField name="total_distance" numFmtId="0">
      <sharedItems containsSemiMixedTypes="0" containsString="0" containsNumber="1" minValue="9.9999997764825804E-3" maxValue="17.540000915527301"/>
    </cacheField>
    <cacheField name="tracker_distance" numFmtId="0">
      <sharedItems containsSemiMixedTypes="0" containsString="0" containsNumber="1" minValue="9.9999997764825804E-3" maxValue="17.540000915527301"/>
    </cacheField>
    <cacheField name="logged_activities_distance" numFmtId="0">
      <sharedItems containsSemiMixedTypes="0" containsString="0" containsNumber="1" minValue="0" maxValue="4.0816922187805202"/>
    </cacheField>
    <cacheField name="very_active_distance" numFmtId="0">
      <sharedItems containsSemiMixedTypes="0" containsString="0" containsNumber="1" minValue="0" maxValue="12.539999961853001"/>
    </cacheField>
    <cacheField name="moderately_active_distance" numFmtId="0">
      <sharedItems containsSemiMixedTypes="0" containsString="0" containsNumber="1" minValue="0" maxValue="6.4800000190734899"/>
    </cacheField>
    <cacheField name="light_active_distance" numFmtId="0">
      <sharedItems containsSemiMixedTypes="0" containsString="0" containsNumber="1" minValue="9.9999997764825804E-3" maxValue="9.4799995422363299"/>
    </cacheField>
    <cacheField name="sedentary_active_distance" numFmtId="0">
      <sharedItems containsSemiMixedTypes="0" containsString="0" containsNumber="1" minValue="0" maxValue="0.109999999403954"/>
    </cacheField>
    <cacheField name="very_active_minutes" numFmtId="0">
      <sharedItems containsSemiMixedTypes="0" containsString="0" containsNumber="1" containsInteger="1" minValue="0" maxValue="210"/>
    </cacheField>
    <cacheField name="fairly_active_minutes" numFmtId="0">
      <sharedItems containsSemiMixedTypes="0" containsString="0" containsNumber="1" containsInteger="1" minValue="0" maxValue="143"/>
    </cacheField>
    <cacheField name="lightly_active_minutes" numFmtId="0">
      <sharedItems containsSemiMixedTypes="0" containsString="0" containsNumber="1" containsInteger="1" minValue="2" maxValue="518"/>
    </cacheField>
    <cacheField name="sedentary_minutes" numFmtId="0">
      <sharedItems containsSemiMixedTypes="0" containsString="0" containsNumber="1" containsInteger="1" minValue="0" maxValue="1265"/>
    </cacheField>
    <cacheField name="calories" numFmtId="0">
      <sharedItems containsSemiMixedTypes="0" containsString="0" containsNumber="1" containsInteger="1" minValue="257" maxValue="4900"/>
    </cacheField>
    <cacheField name="total_sleep_records" numFmtId="0">
      <sharedItems containsSemiMixedTypes="0" containsString="0" containsNumber="1" containsInteger="1" minValue="1" maxValue="3"/>
    </cacheField>
    <cacheField name="total_minutes_asleep" numFmtId="0">
      <sharedItems containsSemiMixedTypes="0" containsString="0" containsNumber="1" containsInteger="1" minValue="58" maxValue="796" count="256">
        <n v="327"/>
        <n v="384"/>
        <n v="412"/>
        <n v="340"/>
        <n v="700"/>
        <n v="304"/>
        <n v="360"/>
        <n v="325"/>
        <n v="361"/>
        <n v="430"/>
        <n v="277"/>
        <n v="245"/>
        <n v="366"/>
        <n v="341"/>
        <n v="404"/>
        <n v="369"/>
        <n v="273"/>
        <n v="247"/>
        <n v="334"/>
        <n v="331"/>
        <n v="594"/>
        <n v="338"/>
        <n v="383"/>
        <n v="285"/>
        <n v="119"/>
        <n v="124"/>
        <n v="796"/>
        <n v="137"/>
        <n v="644"/>
        <n v="722"/>
        <n v="590"/>
        <n v="750"/>
        <n v="398"/>
        <n v="475"/>
        <n v="296"/>
        <n v="166"/>
        <n v="503"/>
        <n v="531"/>
        <n v="545"/>
        <n v="523"/>
        <n v="524"/>
        <n v="437"/>
        <n v="498"/>
        <n v="461"/>
        <n v="477"/>
        <n v="520"/>
        <n v="522"/>
        <n v="555"/>
        <n v="506"/>
        <n v="508"/>
        <n v="513"/>
        <n v="490"/>
        <n v="573"/>
        <n v="527"/>
        <n v="511"/>
        <n v="538"/>
        <n v="468"/>
        <n v="541"/>
        <n v="357"/>
        <n v="456"/>
        <n v="61"/>
        <n v="467"/>
        <n v="445"/>
        <n v="452"/>
        <n v="556"/>
        <n v="500"/>
        <n v="465"/>
        <n v="460"/>
        <n v="405"/>
        <n v="374"/>
        <n v="442"/>
        <n v="433"/>
        <n v="436"/>
        <n v="448"/>
        <n v="408"/>
        <n v="411"/>
        <n v="274"/>
        <n v="295"/>
        <n v="291"/>
        <n v="424"/>
        <n v="283"/>
        <n v="381"/>
        <n v="219"/>
        <n v="152"/>
        <n v="332"/>
        <n v="355"/>
        <n v="235"/>
        <n v="310"/>
        <n v="262"/>
        <n v="250"/>
        <n v="349"/>
        <n v="261"/>
        <n v="333"/>
        <n v="237"/>
        <n v="230"/>
        <n v="292"/>
        <n v="213"/>
        <n v="318"/>
        <n v="323"/>
        <n v="259"/>
        <n v="312"/>
        <n v="501"/>
        <n v="77"/>
        <n v="322"/>
        <n v="478"/>
        <n v="226"/>
        <n v="385"/>
        <n v="364"/>
        <n v="535"/>
        <n v="515"/>
        <n v="59"/>
        <n v="533"/>
        <n v="692"/>
        <n v="488"/>
        <n v="505"/>
        <n v="286"/>
        <n v="497"/>
        <n v="484"/>
        <n v="474"/>
        <n v="450"/>
        <n v="507"/>
        <n v="602"/>
        <n v="487"/>
        <n v="529"/>
        <n v="302"/>
        <n v="499"/>
        <n v="426"/>
        <n v="619"/>
        <n v="99"/>
        <n v="329"/>
        <n v="421"/>
        <n v="82"/>
        <n v="552"/>
        <n v="319"/>
        <n v="439"/>
        <n v="428"/>
        <n v="409"/>
        <n v="547"/>
        <n v="368"/>
        <n v="390"/>
        <n v="471"/>
        <n v="472"/>
        <n v="62"/>
        <n v="354"/>
        <n v="469"/>
        <n v="429"/>
        <n v="370"/>
        <n v="441"/>
        <n v="337"/>
        <n v="462"/>
        <n v="98"/>
        <n v="388"/>
        <n v="328"/>
        <n v="353"/>
        <n v="419"/>
        <n v="106"/>
        <n v="502"/>
        <n v="417"/>
        <n v="401"/>
        <n v="457"/>
        <n v="483"/>
        <n v="126"/>
        <n v="103"/>
        <n v="171"/>
        <n v="115"/>
        <n v="123"/>
        <n v="425"/>
        <n v="400"/>
        <n v="253"/>
        <n v="382"/>
        <n v="591"/>
        <n v="293"/>
        <n v="454"/>
        <n v="480"/>
        <n v="432"/>
        <n v="479"/>
        <n v="414"/>
        <n v="435"/>
        <n v="416"/>
        <n v="455"/>
        <n v="377"/>
        <n v="651"/>
        <n v="350"/>
        <n v="658"/>
        <n v="399"/>
        <n v="631"/>
        <n v="553"/>
        <n v="347"/>
        <n v="775"/>
        <n v="622"/>
        <n v="380"/>
        <n v="447"/>
        <n v="568"/>
        <n v="453"/>
        <n v="418"/>
        <n v="463"/>
        <n v="438"/>
        <n v="392"/>
        <n v="406"/>
        <n v="549"/>
        <n v="449"/>
        <n v="543"/>
        <n v="459"/>
        <n v="379"/>
        <n v="525"/>
        <n v="603"/>
        <n v="74"/>
        <n v="504"/>
        <n v="431"/>
        <n v="336"/>
        <n v="493"/>
        <n v="492"/>
        <n v="542"/>
        <n v="393"/>
        <n v="600"/>
        <n v="423"/>
        <n v="391"/>
        <n v="630"/>
        <n v="427"/>
        <n v="476"/>
        <n v="451"/>
        <n v="528"/>
        <n v="440"/>
        <n v="422"/>
        <n v="466"/>
        <n v="394"/>
        <n v="443"/>
        <n v="298"/>
        <n v="489"/>
        <n v="516"/>
        <n v="79"/>
        <n v="58"/>
        <n v="514"/>
        <n v="681"/>
        <n v="446"/>
        <n v="485"/>
        <n v="420"/>
        <n v="530"/>
        <n v="481"/>
        <n v="444"/>
        <n v="486"/>
        <n v="611"/>
        <n v="387"/>
        <n v="396"/>
        <n v="565"/>
        <n v="458"/>
        <n v="550"/>
        <n v="351"/>
        <n v="359"/>
        <n v="342"/>
        <n v="496"/>
        <n v="363"/>
        <n v="339"/>
        <n v="402"/>
        <n v="343"/>
        <n v="415"/>
      </sharedItems>
    </cacheField>
    <cacheField name="total_time_in_bed" numFmtId="0">
      <sharedItems containsSemiMixedTypes="0" containsString="0" containsNumber="1" containsInteger="1" minValue="61" maxValue="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872722106484" createdVersion="8" refreshedVersion="8" minRefreshableVersion="3" recordCount="410" xr:uid="{00000000-000A-0000-FFFF-FFFF03000000}">
  <cacheSource type="worksheet">
    <worksheetSource name="Time_Worn[]"/>
  </cacheSource>
  <cacheFields count="23">
    <cacheField name="id" numFmtId="0">
      <sharedItems containsSemiMixedTypes="0" containsString="0" containsNumber="1" containsInteger="1" minValue="1503960366" maxValue="8792009665" count="24">
        <n v="1503960366"/>
        <n v="1644430081"/>
        <n v="1844505072"/>
        <n v="1927972279"/>
        <n v="2026352035"/>
        <n v="2320127002"/>
        <n v="2347167796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775888955"/>
        <n v="6962181067"/>
        <n v="7007744171"/>
        <n v="7086361926"/>
        <n v="8053475328"/>
        <n v="8378563200"/>
        <n v="8792009665"/>
      </sharedItems>
    </cacheField>
    <cacheField name="date" numFmtId="14">
      <sharedItems containsSemiMixedTypes="0" containsNonDate="0" containsDate="1" containsString="0" minDate="2016-04-12T00:00:00" maxDate="2016-05-13T00:00:00"/>
    </cacheField>
    <cacheField name="Days" numFmtId="0">
      <sharedItems/>
    </cacheField>
    <cacheField name="total_steps" numFmtId="0">
      <sharedItems containsSemiMixedTypes="0" containsString="0" containsNumber="1" containsInteger="1" minValue="17" maxValue="22770"/>
    </cacheField>
    <cacheField name="total_distance" numFmtId="0">
      <sharedItems containsSemiMixedTypes="0" containsString="0" containsNumber="1" minValue="9.9999997764825804E-3" maxValue="17.540000915527301"/>
    </cacheField>
    <cacheField name="tracker_distance" numFmtId="0">
      <sharedItems containsSemiMixedTypes="0" containsString="0" containsNumber="1" minValue="9.9999997764825804E-3" maxValue="17.540000915527301"/>
    </cacheField>
    <cacheField name="logged_activities_distance" numFmtId="0">
      <sharedItems containsSemiMixedTypes="0" containsString="0" containsNumber="1" minValue="0" maxValue="4.0816922187805202"/>
    </cacheField>
    <cacheField name="very_active_distance" numFmtId="0">
      <sharedItems containsSemiMixedTypes="0" containsString="0" containsNumber="1" minValue="0" maxValue="12.539999961853001"/>
    </cacheField>
    <cacheField name="moderately_active_distance" numFmtId="0">
      <sharedItems containsSemiMixedTypes="0" containsString="0" containsNumber="1" minValue="0" maxValue="6.4800000190734899"/>
    </cacheField>
    <cacheField name="light_active_distance" numFmtId="0">
      <sharedItems containsSemiMixedTypes="0" containsString="0" containsNumber="1" minValue="9.9999997764825804E-3" maxValue="9.4799995422363299"/>
    </cacheField>
    <cacheField name="sedentary_active_distance" numFmtId="0">
      <sharedItems containsSemiMixedTypes="0" containsString="0" containsNumber="1" minValue="0" maxValue="0.109999999403954"/>
    </cacheField>
    <cacheField name="very_active_minutes" numFmtId="0">
      <sharedItems containsSemiMixedTypes="0" containsString="0" containsNumber="1" containsInteger="1" minValue="0" maxValue="210"/>
    </cacheField>
    <cacheField name="fairly_active_minutes" numFmtId="0">
      <sharedItems containsSemiMixedTypes="0" containsString="0" containsNumber="1" containsInteger="1" minValue="0" maxValue="143"/>
    </cacheField>
    <cacheField name="lightly_active_minutes" numFmtId="0">
      <sharedItems containsSemiMixedTypes="0" containsString="0" containsNumber="1" containsInteger="1" minValue="2" maxValue="518"/>
    </cacheField>
    <cacheField name="sedentary_minutes" numFmtId="0">
      <sharedItems containsSemiMixedTypes="0" containsString="0" containsNumber="1" containsInteger="1" minValue="0" maxValue="1265"/>
    </cacheField>
    <cacheField name="calories" numFmtId="0">
      <sharedItems containsSemiMixedTypes="0" containsString="0" containsNumber="1" containsInteger="1" minValue="257" maxValue="4900"/>
    </cacheField>
    <cacheField name="total_sleep_records" numFmtId="0">
      <sharedItems containsSemiMixedTypes="0" containsString="0" containsNumber="1" containsInteger="1" minValue="1" maxValue="3"/>
    </cacheField>
    <cacheField name="total_minutes_asleep" numFmtId="0">
      <sharedItems containsSemiMixedTypes="0" containsString="0" containsNumber="1" containsInteger="1" minValue="58" maxValue="796"/>
    </cacheField>
    <cacheField name="total_time_in_bed" numFmtId="0">
      <sharedItems containsSemiMixedTypes="0" containsString="0" containsNumber="1" containsInteger="1" minValue="61" maxValue="961"/>
    </cacheField>
    <cacheField name="total time worn" numFmtId="0">
      <sharedItems containsSemiMixedTypes="0" containsString="0" containsNumber="1" containsInteger="1" minValue="2" maxValue="1398"/>
    </cacheField>
    <cacheField name="Percentage of use in a day" numFmtId="9">
      <sharedItems containsSemiMixedTypes="0" containsString="0" containsNumber="1" minValue="1.3888888888888889E-3" maxValue="0.97083333333333333"/>
    </cacheField>
    <cacheField name="Class of Daily Usage" numFmtId="0">
      <sharedItems count="2">
        <s v="More than half a day"/>
        <s v="Less than half a day"/>
      </sharedItems>
    </cacheField>
    <cacheField name="Usage" numFmtId="0">
      <sharedItems count="3">
        <s v="High Use"/>
        <s v="Low Use"/>
        <s v="Moderate Usage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x v="0"/>
    <d v="2016-04-12T00:00:00"/>
    <x v="0"/>
    <n v="8.5"/>
    <n v="8.5"/>
    <n v="0"/>
    <n v="1.87999999523163"/>
    <n v="0.550000011920929"/>
    <n v="6.05999994277954"/>
    <n v="0"/>
    <n v="25"/>
    <n v="13"/>
    <n v="328"/>
    <n v="728"/>
    <n v="1985"/>
    <x v="0"/>
    <n v="327"/>
    <n v="346"/>
  </r>
  <r>
    <x v="0"/>
    <d v="2016-04-13T00:00:00"/>
    <x v="1"/>
    <n v="6.96999979019165"/>
    <n v="6.96999979019165"/>
    <n v="0"/>
    <n v="1.57000005245209"/>
    <n v="0.689999997615814"/>
    <n v="4.71000003814697"/>
    <n v="0"/>
    <n v="21"/>
    <n v="19"/>
    <n v="217"/>
    <n v="776"/>
    <n v="1797"/>
    <x v="1"/>
    <n v="384"/>
    <n v="407"/>
  </r>
  <r>
    <x v="0"/>
    <d v="2016-04-15T00:00:00"/>
    <x v="2"/>
    <n v="6.28000020980835"/>
    <n v="6.28000020980835"/>
    <n v="0"/>
    <n v="2.14000010490417"/>
    <n v="1.25999999046326"/>
    <n v="2.82999992370605"/>
    <n v="0"/>
    <n v="29"/>
    <n v="34"/>
    <n v="209"/>
    <n v="726"/>
    <n v="1745"/>
    <x v="0"/>
    <n v="412"/>
    <n v="442"/>
  </r>
  <r>
    <x v="0"/>
    <d v="2016-04-16T00:00:00"/>
    <x v="3"/>
    <n v="8.15999984741211"/>
    <n v="8.15999984741211"/>
    <n v="0"/>
    <n v="2.71000003814697"/>
    <n v="0.409999996423721"/>
    <n v="5.03999996185303"/>
    <n v="0"/>
    <n v="36"/>
    <n v="10"/>
    <n v="221"/>
    <n v="773"/>
    <n v="1863"/>
    <x v="1"/>
    <n v="340"/>
    <n v="367"/>
  </r>
  <r>
    <x v="0"/>
    <d v="2016-04-17T00:00:00"/>
    <x v="4"/>
    <n v="6.48000001907349"/>
    <n v="6.48000001907349"/>
    <n v="0"/>
    <n v="3.19000005722046"/>
    <n v="0.779999971389771"/>
    <n v="2.50999999046326"/>
    <n v="0"/>
    <n v="38"/>
    <n v="20"/>
    <n v="164"/>
    <n v="539"/>
    <n v="1728"/>
    <x v="0"/>
    <n v="700"/>
    <n v="712"/>
  </r>
  <r>
    <x v="0"/>
    <d v="2016-04-19T00:00:00"/>
    <x v="5"/>
    <n v="9.88000011444092"/>
    <n v="9.88000011444092"/>
    <n v="0"/>
    <n v="3.52999997138977"/>
    <n v="1.32000005245209"/>
    <n v="5.03000020980835"/>
    <n v="0"/>
    <n v="50"/>
    <n v="31"/>
    <n v="264"/>
    <n v="775"/>
    <n v="2035"/>
    <x v="0"/>
    <n v="304"/>
    <n v="320"/>
  </r>
  <r>
    <x v="0"/>
    <d v="2016-04-20T00:00:00"/>
    <x v="6"/>
    <n v="6.67999982833862"/>
    <n v="6.67999982833862"/>
    <n v="0"/>
    <n v="1.96000003814697"/>
    <n v="0.479999989271164"/>
    <n v="4.23999977111816"/>
    <n v="0"/>
    <n v="28"/>
    <n v="12"/>
    <n v="205"/>
    <n v="818"/>
    <n v="1786"/>
    <x v="0"/>
    <n v="360"/>
    <n v="377"/>
  </r>
  <r>
    <x v="0"/>
    <d v="2016-04-21T00:00:00"/>
    <x v="7"/>
    <n v="6.34000015258789"/>
    <n v="6.34000015258789"/>
    <n v="0"/>
    <n v="1.3400000333786"/>
    <n v="0.349999994039536"/>
    <n v="4.65000009536743"/>
    <n v="0"/>
    <n v="19"/>
    <n v="8"/>
    <n v="211"/>
    <n v="838"/>
    <n v="1775"/>
    <x v="0"/>
    <n v="325"/>
    <n v="364"/>
  </r>
  <r>
    <x v="0"/>
    <d v="2016-04-23T00:00:00"/>
    <x v="8"/>
    <n v="9.03999996185303"/>
    <n v="9.03999996185303"/>
    <n v="0"/>
    <n v="2.80999994277954"/>
    <n v="0.870000004768372"/>
    <n v="5.3600001335144"/>
    <n v="0"/>
    <n v="41"/>
    <n v="21"/>
    <n v="262"/>
    <n v="732"/>
    <n v="1949"/>
    <x v="0"/>
    <n v="361"/>
    <n v="384"/>
  </r>
  <r>
    <x v="0"/>
    <d v="2016-04-24T00:00:00"/>
    <x v="9"/>
    <n v="6.40999984741211"/>
    <n v="6.40999984741211"/>
    <n v="0"/>
    <n v="2.92000007629395"/>
    <n v="0.209999993443489"/>
    <n v="3.27999997138977"/>
    <n v="0"/>
    <n v="39"/>
    <n v="5"/>
    <n v="238"/>
    <n v="709"/>
    <n v="1788"/>
    <x v="0"/>
    <n v="430"/>
    <n v="449"/>
  </r>
  <r>
    <x v="0"/>
    <d v="2016-04-25T00:00:00"/>
    <x v="10"/>
    <n v="9.80000019073486"/>
    <n v="9.80000019073486"/>
    <n v="0"/>
    <n v="5.28999996185303"/>
    <n v="0.569999992847443"/>
    <n v="3.94000005722046"/>
    <n v="0"/>
    <n v="73"/>
    <n v="14"/>
    <n v="216"/>
    <n v="814"/>
    <n v="2013"/>
    <x v="0"/>
    <n v="277"/>
    <n v="323"/>
  </r>
  <r>
    <x v="0"/>
    <d v="2016-04-26T00:00:00"/>
    <x v="11"/>
    <n v="8.78999996185303"/>
    <n v="8.78999996185303"/>
    <n v="0"/>
    <n v="2.32999992370605"/>
    <n v="0.920000016689301"/>
    <n v="5.53999996185303"/>
    <n v="0"/>
    <n v="31"/>
    <n v="23"/>
    <n v="279"/>
    <n v="833"/>
    <n v="1970"/>
    <x v="0"/>
    <n v="245"/>
    <n v="274"/>
  </r>
  <r>
    <x v="0"/>
    <d v="2016-04-28T00:00:00"/>
    <x v="12"/>
    <n v="8.52999973297119"/>
    <n v="8.52999973297119"/>
    <n v="0"/>
    <n v="3.53999996185303"/>
    <n v="1.1599999666214"/>
    <n v="3.78999996185303"/>
    <n v="0"/>
    <n v="48"/>
    <n v="28"/>
    <n v="189"/>
    <n v="782"/>
    <n v="1898"/>
    <x v="0"/>
    <n v="366"/>
    <n v="393"/>
  </r>
  <r>
    <x v="0"/>
    <d v="2016-04-29T00:00:00"/>
    <x v="13"/>
    <n v="7.15000009536743"/>
    <n v="7.15000009536743"/>
    <n v="0"/>
    <n v="1.05999994277954"/>
    <n v="0.5"/>
    <n v="5.57999992370605"/>
    <n v="0"/>
    <n v="16"/>
    <n v="12"/>
    <n v="243"/>
    <n v="815"/>
    <n v="1837"/>
    <x v="0"/>
    <n v="341"/>
    <n v="354"/>
  </r>
  <r>
    <x v="0"/>
    <d v="2016-04-30T00:00:00"/>
    <x v="14"/>
    <n v="9.25"/>
    <n v="9.25"/>
    <n v="0"/>
    <n v="3.55999994277954"/>
    <n v="1.41999995708466"/>
    <n v="4.26999998092651"/>
    <n v="0"/>
    <n v="52"/>
    <n v="34"/>
    <n v="217"/>
    <n v="712"/>
    <n v="1947"/>
    <x v="0"/>
    <n v="404"/>
    <n v="425"/>
  </r>
  <r>
    <x v="0"/>
    <d v="2016-05-01T00:00:00"/>
    <x v="15"/>
    <n v="6.80999994277954"/>
    <n v="6.80999994277954"/>
    <n v="0"/>
    <n v="2.28999996185303"/>
    <n v="1.60000002384186"/>
    <n v="2.92000007629395"/>
    <n v="0"/>
    <n v="33"/>
    <n v="35"/>
    <n v="246"/>
    <n v="730"/>
    <n v="1820"/>
    <x v="0"/>
    <n v="369"/>
    <n v="396"/>
  </r>
  <r>
    <x v="0"/>
    <d v="2016-05-02T00:00:00"/>
    <x v="16"/>
    <n v="9.71000003814697"/>
    <n v="9.71000003814697"/>
    <n v="0"/>
    <n v="3.21000003814697"/>
    <n v="0.569999992847443"/>
    <n v="5.92000007629395"/>
    <n v="0"/>
    <n v="41"/>
    <n v="15"/>
    <n v="277"/>
    <n v="798"/>
    <n v="2004"/>
    <x v="0"/>
    <n v="277"/>
    <n v="309"/>
  </r>
  <r>
    <x v="0"/>
    <d v="2016-05-03T00:00:00"/>
    <x v="17"/>
    <n v="9.65999984741211"/>
    <n v="9.65999984741211"/>
    <n v="0"/>
    <n v="3.73000001907349"/>
    <n v="1.04999995231628"/>
    <n v="4.88000011444092"/>
    <n v="0"/>
    <n v="50"/>
    <n v="24"/>
    <n v="254"/>
    <n v="816"/>
    <n v="1990"/>
    <x v="0"/>
    <n v="273"/>
    <n v="296"/>
  </r>
  <r>
    <x v="0"/>
    <d v="2016-05-05T00:00:00"/>
    <x v="18"/>
    <n v="8.89999961853027"/>
    <n v="8.89999961853027"/>
    <n v="0"/>
    <n v="2.92000007629395"/>
    <n v="1.08000004291534"/>
    <n v="4.88000011444092"/>
    <n v="0"/>
    <n v="45"/>
    <n v="24"/>
    <n v="250"/>
    <n v="857"/>
    <n v="1959"/>
    <x v="0"/>
    <n v="247"/>
    <n v="264"/>
  </r>
  <r>
    <x v="0"/>
    <d v="2016-05-06T00:00:00"/>
    <x v="19"/>
    <n v="8.02999973297119"/>
    <n v="8.02999973297119"/>
    <n v="0"/>
    <n v="1.97000002861023"/>
    <n v="0.25"/>
    <n v="5.80999994277954"/>
    <n v="0"/>
    <n v="24"/>
    <n v="6"/>
    <n v="289"/>
    <n v="754"/>
    <n v="1896"/>
    <x v="0"/>
    <n v="334"/>
    <n v="367"/>
  </r>
  <r>
    <x v="0"/>
    <d v="2016-05-07T00:00:00"/>
    <x v="20"/>
    <n v="7.71000003814697"/>
    <n v="7.71000003814697"/>
    <n v="0"/>
    <n v="2.46000003814697"/>
    <n v="2.11999988555908"/>
    <n v="3.13000011444092"/>
    <n v="0"/>
    <n v="37"/>
    <n v="46"/>
    <n v="175"/>
    <n v="833"/>
    <n v="1821"/>
    <x v="0"/>
    <n v="331"/>
    <n v="349"/>
  </r>
  <r>
    <x v="0"/>
    <d v="2016-05-08T00:00:00"/>
    <x v="21"/>
    <n v="6.57999992370605"/>
    <n v="6.57999992370605"/>
    <n v="0"/>
    <n v="3.52999997138977"/>
    <n v="0.319999992847443"/>
    <n v="2.73000001907349"/>
    <n v="0"/>
    <n v="44"/>
    <n v="8"/>
    <n v="203"/>
    <n v="574"/>
    <n v="1740"/>
    <x v="0"/>
    <n v="594"/>
    <n v="611"/>
  </r>
  <r>
    <x v="0"/>
    <d v="2016-05-09T00:00:00"/>
    <x v="22"/>
    <n v="7.71999979019165"/>
    <n v="7.71999979019165"/>
    <n v="0"/>
    <n v="3.45000004768372"/>
    <n v="0.529999971389771"/>
    <n v="3.74000000953674"/>
    <n v="0"/>
    <n v="46"/>
    <n v="11"/>
    <n v="206"/>
    <n v="835"/>
    <n v="1819"/>
    <x v="0"/>
    <n v="338"/>
    <n v="342"/>
  </r>
  <r>
    <x v="0"/>
    <d v="2016-05-10T00:00:00"/>
    <x v="23"/>
    <n v="7.76999998092651"/>
    <n v="7.76999998092651"/>
    <n v="0"/>
    <n v="3.34999990463257"/>
    <n v="1.1599999666214"/>
    <n v="3.25999999046326"/>
    <n v="0"/>
    <n v="46"/>
    <n v="31"/>
    <n v="214"/>
    <n v="746"/>
    <n v="1859"/>
    <x v="0"/>
    <n v="383"/>
    <n v="403"/>
  </r>
  <r>
    <x v="0"/>
    <d v="2016-05-11T00:00:00"/>
    <x v="24"/>
    <n v="8.13000011444092"/>
    <n v="8.13000011444092"/>
    <n v="0"/>
    <n v="2.55999994277954"/>
    <n v="1.00999999046326"/>
    <n v="4.55000019073486"/>
    <n v="0"/>
    <n v="36"/>
    <n v="23"/>
    <n v="251"/>
    <n v="669"/>
    <n v="1783"/>
    <x v="0"/>
    <n v="285"/>
    <n v="306"/>
  </r>
  <r>
    <x v="1"/>
    <d v="2016-04-29T00:00:00"/>
    <x v="25"/>
    <n v="2.30999994277954"/>
    <n v="2.30999994277954"/>
    <n v="0"/>
    <n v="0"/>
    <n v="0"/>
    <n v="2.30999994277954"/>
    <n v="0"/>
    <n v="0"/>
    <n v="0"/>
    <n v="120"/>
    <n v="1193"/>
    <n v="2498"/>
    <x v="0"/>
    <n v="119"/>
    <n v="127"/>
  </r>
  <r>
    <x v="1"/>
    <d v="2016-04-30T00:00:00"/>
    <x v="26"/>
    <n v="13.2399997711182"/>
    <n v="13.2399997711182"/>
    <n v="0"/>
    <n v="0.629999995231628"/>
    <n v="3.14000010490417"/>
    <n v="9.46000003814697"/>
    <n v="0"/>
    <n v="9"/>
    <n v="71"/>
    <n v="402"/>
    <n v="816"/>
    <n v="3846"/>
    <x v="0"/>
    <n v="124"/>
    <n v="142"/>
  </r>
  <r>
    <x v="1"/>
    <d v="2016-05-02T00:00:00"/>
    <x v="27"/>
    <n v="2.73000001907349"/>
    <n v="2.73000001907349"/>
    <n v="0"/>
    <n v="0.0700000002980232"/>
    <n v="0.310000002384186"/>
    <n v="2.34999990463257"/>
    <n v="0"/>
    <n v="1"/>
    <n v="7"/>
    <n v="148"/>
    <n v="682"/>
    <n v="2580"/>
    <x v="0"/>
    <n v="796"/>
    <n v="961"/>
  </r>
  <r>
    <x v="1"/>
    <d v="2016-05-08T00:00:00"/>
    <x v="28"/>
    <n v="4.8899998664856"/>
    <n v="4.8899998664856"/>
    <n v="0"/>
    <n v="0"/>
    <n v="0"/>
    <n v="4.88000011444092"/>
    <n v="0"/>
    <n v="0"/>
    <n v="0"/>
    <n v="295"/>
    <n v="991"/>
    <n v="2987"/>
    <x v="0"/>
    <n v="137"/>
    <n v="154"/>
  </r>
  <r>
    <x v="2"/>
    <d v="2016-04-15T00:00:00"/>
    <x v="29"/>
    <n v="2.53999996185303"/>
    <n v="2.53999996185303"/>
    <n v="0"/>
    <n v="0"/>
    <n v="0"/>
    <n v="2.53999996185303"/>
    <n v="0"/>
    <n v="0"/>
    <n v="0"/>
    <n v="176"/>
    <n v="527"/>
    <n v="1725"/>
    <x v="0"/>
    <n v="644"/>
    <n v="961"/>
  </r>
  <r>
    <x v="2"/>
    <d v="2016-04-30T00:00:00"/>
    <x v="30"/>
    <n v="2.67000007629395"/>
    <n v="2.67000007629395"/>
    <n v="0"/>
    <n v="0"/>
    <n v="0"/>
    <n v="2.65000009536743"/>
    <n v="0"/>
    <n v="0"/>
    <n v="0"/>
    <n v="184"/>
    <n v="218"/>
    <n v="1763"/>
    <x v="0"/>
    <n v="722"/>
    <n v="961"/>
  </r>
  <r>
    <x v="2"/>
    <d v="2016-05-01T00:00:00"/>
    <x v="31"/>
    <n v="1.70000004768372"/>
    <n v="1.70000004768372"/>
    <n v="0"/>
    <n v="0"/>
    <n v="0.259999990463257"/>
    <n v="1.45000004768372"/>
    <n v="0"/>
    <n v="0"/>
    <n v="7"/>
    <n v="75"/>
    <n v="585"/>
    <n v="1541"/>
    <x v="0"/>
    <n v="590"/>
    <n v="961"/>
  </r>
  <r>
    <x v="3"/>
    <d v="2016-04-12T00:00:00"/>
    <x v="32"/>
    <n v="0.469999998807907"/>
    <n v="0.469999998807907"/>
    <n v="0"/>
    <n v="0"/>
    <n v="0"/>
    <n v="0.469999998807907"/>
    <n v="0"/>
    <n v="0"/>
    <n v="0"/>
    <n v="55"/>
    <n v="734"/>
    <n v="2220"/>
    <x v="2"/>
    <n v="750"/>
    <n v="775"/>
  </r>
  <r>
    <x v="3"/>
    <d v="2016-04-13T00:00:00"/>
    <x v="33"/>
    <n v="0.25"/>
    <n v="0.25"/>
    <n v="0"/>
    <n v="0"/>
    <n v="0"/>
    <n v="0.25"/>
    <n v="0"/>
    <n v="0"/>
    <n v="0"/>
    <n v="32"/>
    <n v="986"/>
    <n v="2151"/>
    <x v="0"/>
    <n v="398"/>
    <n v="422"/>
  </r>
  <r>
    <x v="3"/>
    <d v="2016-04-15T00:00:00"/>
    <x v="34"/>
    <n v="0.680000007152557"/>
    <n v="0.680000007152557"/>
    <n v="0"/>
    <n v="0"/>
    <n v="0"/>
    <n v="0.680000007152557"/>
    <n v="0"/>
    <n v="0"/>
    <n v="0"/>
    <n v="51"/>
    <n v="941"/>
    <n v="2221"/>
    <x v="1"/>
    <n v="475"/>
    <n v="499"/>
  </r>
  <r>
    <x v="3"/>
    <d v="2016-04-26T00:00:00"/>
    <x v="35"/>
    <n v="2.59999990463257"/>
    <n v="2.59999990463257"/>
    <n v="0"/>
    <n v="0"/>
    <n v="0"/>
    <n v="2.59999990463257"/>
    <n v="0"/>
    <n v="0"/>
    <n v="0"/>
    <n v="192"/>
    <n v="1058"/>
    <n v="2638"/>
    <x v="0"/>
    <n v="296"/>
    <n v="315"/>
  </r>
  <r>
    <x v="3"/>
    <d v="2016-04-28T00:00:00"/>
    <x v="36"/>
    <n v="1.1599999666214"/>
    <n v="1.1599999666214"/>
    <n v="0"/>
    <n v="0"/>
    <n v="0"/>
    <n v="1.1599999666214"/>
    <n v="0"/>
    <n v="0"/>
    <n v="0"/>
    <n v="95"/>
    <n v="1167"/>
    <n v="2351"/>
    <x v="0"/>
    <n v="166"/>
    <n v="178"/>
  </r>
  <r>
    <x v="4"/>
    <d v="2016-04-12T00:00:00"/>
    <x v="37"/>
    <n v="2.74000000953674"/>
    <n v="2.74000000953674"/>
    <n v="0"/>
    <n v="0.189999997615814"/>
    <n v="0.349999994039536"/>
    <n v="2.20000004768372"/>
    <n v="0"/>
    <n v="3"/>
    <n v="8"/>
    <n v="181"/>
    <n v="706"/>
    <n v="1459"/>
    <x v="0"/>
    <n v="503"/>
    <n v="546"/>
  </r>
  <r>
    <x v="4"/>
    <d v="2016-04-13T00:00:00"/>
    <x v="38"/>
    <n v="3.09999990463257"/>
    <n v="3.09999990463257"/>
    <n v="0"/>
    <n v="0"/>
    <n v="0"/>
    <n v="3.09999990463257"/>
    <n v="0"/>
    <n v="0"/>
    <n v="0"/>
    <n v="238"/>
    <n v="663"/>
    <n v="1521"/>
    <x v="0"/>
    <n v="531"/>
    <n v="565"/>
  </r>
  <r>
    <x v="4"/>
    <d v="2016-04-14T00:00:00"/>
    <x v="39"/>
    <n v="2.0699999332428"/>
    <n v="2.0699999332428"/>
    <n v="0"/>
    <n v="0"/>
    <n v="0"/>
    <n v="2.04999995231628"/>
    <n v="0"/>
    <n v="0"/>
    <n v="0"/>
    <n v="197"/>
    <n v="653"/>
    <n v="1431"/>
    <x v="0"/>
    <n v="545"/>
    <n v="568"/>
  </r>
  <r>
    <x v="4"/>
    <d v="2016-04-15T00:00:00"/>
    <x v="40"/>
    <n v="2.36999988555908"/>
    <n v="2.36999988555908"/>
    <n v="0"/>
    <n v="0"/>
    <n v="0"/>
    <n v="2.36999988555908"/>
    <n v="0"/>
    <n v="0"/>
    <n v="0"/>
    <n v="188"/>
    <n v="687"/>
    <n v="1444"/>
    <x v="0"/>
    <n v="523"/>
    <n v="573"/>
  </r>
  <r>
    <x v="4"/>
    <d v="2016-04-16T00:00:00"/>
    <x v="41"/>
    <n v="1.58000004291534"/>
    <n v="1.58000004291534"/>
    <n v="0"/>
    <n v="0"/>
    <n v="0"/>
    <n v="1.58000004291534"/>
    <n v="0"/>
    <n v="0"/>
    <n v="0"/>
    <n v="150"/>
    <n v="728"/>
    <n v="1373"/>
    <x v="0"/>
    <n v="524"/>
    <n v="567"/>
  </r>
  <r>
    <x v="4"/>
    <d v="2016-04-17T00:00:00"/>
    <x v="42"/>
    <n v="0.519999980926514"/>
    <n v="0.519999980926514"/>
    <n v="0"/>
    <n v="0"/>
    <n v="0"/>
    <n v="0.519999980926514"/>
    <n v="0"/>
    <n v="0"/>
    <n v="0"/>
    <n v="60"/>
    <n v="1053"/>
    <n v="1214"/>
    <x v="0"/>
    <n v="437"/>
    <n v="498"/>
  </r>
  <r>
    <x v="4"/>
    <d v="2016-04-19T00:00:00"/>
    <x v="43"/>
    <n v="1.5"/>
    <n v="1.5"/>
    <n v="0"/>
    <n v="0"/>
    <n v="0"/>
    <n v="1.5"/>
    <n v="0"/>
    <n v="0"/>
    <n v="0"/>
    <n v="141"/>
    <n v="785"/>
    <n v="1356"/>
    <x v="0"/>
    <n v="498"/>
    <n v="540"/>
  </r>
  <r>
    <x v="4"/>
    <d v="2016-04-20T00:00:00"/>
    <x v="44"/>
    <n v="4.48000001907349"/>
    <n v="4.48000001907349"/>
    <n v="0"/>
    <n v="0"/>
    <n v="0"/>
    <n v="4.48000001907349"/>
    <n v="0"/>
    <n v="0"/>
    <n v="0"/>
    <n v="327"/>
    <n v="623"/>
    <n v="1667"/>
    <x v="0"/>
    <n v="461"/>
    <n v="510"/>
  </r>
  <r>
    <x v="4"/>
    <d v="2016-04-21T00:00:00"/>
    <x v="45"/>
    <n v="1.52999997138977"/>
    <n v="1.52999997138977"/>
    <n v="0"/>
    <n v="0"/>
    <n v="0"/>
    <n v="1.52999997138977"/>
    <n v="0"/>
    <n v="0"/>
    <n v="0"/>
    <n v="153"/>
    <n v="749"/>
    <n v="1370"/>
    <x v="0"/>
    <n v="477"/>
    <n v="514"/>
  </r>
  <r>
    <x v="4"/>
    <d v="2016-04-22T00:00:00"/>
    <x v="46"/>
    <n v="1.80999994277954"/>
    <n v="1.80999994277954"/>
    <n v="0"/>
    <n v="0"/>
    <n v="0"/>
    <n v="1.80999994277954"/>
    <n v="0"/>
    <n v="0"/>
    <n v="0"/>
    <n v="162"/>
    <n v="712"/>
    <n v="1399"/>
    <x v="0"/>
    <n v="520"/>
    <n v="545"/>
  </r>
  <r>
    <x v="4"/>
    <d v="2016-04-23T00:00:00"/>
    <x v="47"/>
    <n v="7.71000003814697"/>
    <n v="7.71000003814697"/>
    <n v="0"/>
    <n v="0"/>
    <n v="0"/>
    <n v="7.71000003814697"/>
    <n v="0"/>
    <n v="0"/>
    <n v="0"/>
    <n v="432"/>
    <n v="458"/>
    <n v="1916"/>
    <x v="0"/>
    <n v="522"/>
    <n v="554"/>
  </r>
  <r>
    <x v="4"/>
    <d v="2016-04-24T00:00:00"/>
    <x v="48"/>
    <n v="2.16000008583069"/>
    <n v="2.16000008583069"/>
    <n v="0"/>
    <n v="0"/>
    <n v="0"/>
    <n v="2.16000008583069"/>
    <n v="0"/>
    <n v="0"/>
    <n v="0"/>
    <n v="164"/>
    <n v="704"/>
    <n v="1401"/>
    <x v="0"/>
    <n v="555"/>
    <n v="591"/>
  </r>
  <r>
    <x v="4"/>
    <d v="2016-04-25T00:00:00"/>
    <x v="49"/>
    <n v="3.73000001907349"/>
    <n v="3.73000001907349"/>
    <n v="0"/>
    <n v="0"/>
    <n v="0"/>
    <n v="3.73000001907349"/>
    <n v="0"/>
    <n v="0"/>
    <n v="0"/>
    <n v="260"/>
    <n v="821"/>
    <n v="1576"/>
    <x v="0"/>
    <n v="506"/>
    <n v="531"/>
  </r>
  <r>
    <x v="4"/>
    <d v="2016-04-27T00:00:00"/>
    <x v="50"/>
    <n v="3.76999998092651"/>
    <n v="3.76999998092651"/>
    <n v="0"/>
    <n v="0"/>
    <n v="0"/>
    <n v="3.76999998092651"/>
    <n v="0"/>
    <n v="0"/>
    <n v="0"/>
    <n v="286"/>
    <n v="586"/>
    <n v="1593"/>
    <x v="0"/>
    <n v="508"/>
    <n v="545"/>
  </r>
  <r>
    <x v="4"/>
    <d v="2016-04-28T00:00:00"/>
    <x v="51"/>
    <n v="3.95000004768372"/>
    <n v="3.95000004768372"/>
    <n v="0"/>
    <n v="0"/>
    <n v="0"/>
    <n v="3.95000004768372"/>
    <n v="0"/>
    <n v="0"/>
    <n v="0"/>
    <n v="331"/>
    <n v="626"/>
    <n v="1649"/>
    <x v="0"/>
    <n v="513"/>
    <n v="545"/>
  </r>
  <r>
    <x v="4"/>
    <d v="2016-04-29T00:00:00"/>
    <x v="52"/>
    <n v="4.71000003814697"/>
    <n v="4.71000003814697"/>
    <n v="0"/>
    <n v="0"/>
    <n v="0"/>
    <n v="4.71000003814697"/>
    <n v="0"/>
    <n v="0"/>
    <n v="0"/>
    <n v="352"/>
    <n v="492"/>
    <n v="1692"/>
    <x v="0"/>
    <n v="490"/>
    <n v="510"/>
  </r>
  <r>
    <x v="4"/>
    <d v="2016-04-30T00:00:00"/>
    <x v="53"/>
    <n v="2.9300000667572"/>
    <n v="2.9300000667572"/>
    <n v="0"/>
    <n v="0"/>
    <n v="0"/>
    <n v="2.9300000667572"/>
    <n v="0"/>
    <n v="0"/>
    <n v="0"/>
    <n v="233"/>
    <n v="594"/>
    <n v="1506"/>
    <x v="0"/>
    <n v="573"/>
    <n v="607"/>
  </r>
  <r>
    <x v="4"/>
    <d v="2016-05-01T00:00:00"/>
    <x v="54"/>
    <n v="2.27999997138977"/>
    <n v="2.27999997138977"/>
    <n v="0"/>
    <n v="0"/>
    <n v="0"/>
    <n v="2.27999997138977"/>
    <n v="0"/>
    <n v="0"/>
    <n v="0"/>
    <n v="191"/>
    <n v="716"/>
    <n v="1447"/>
    <x v="0"/>
    <n v="527"/>
    <n v="546"/>
  </r>
  <r>
    <x v="4"/>
    <d v="2016-05-02T00:00:00"/>
    <x v="55"/>
    <n v="4.34999990463257"/>
    <n v="4.34999990463257"/>
    <n v="0"/>
    <n v="0"/>
    <n v="0"/>
    <n v="4.34999990463257"/>
    <n v="0"/>
    <n v="0"/>
    <n v="0"/>
    <n v="355"/>
    <n v="716"/>
    <n v="1690"/>
    <x v="0"/>
    <n v="511"/>
    <n v="543"/>
  </r>
  <r>
    <x v="4"/>
    <d v="2016-05-04T00:00:00"/>
    <x v="56"/>
    <n v="4.07000017166138"/>
    <n v="4.07000017166138"/>
    <n v="0"/>
    <n v="0"/>
    <n v="0"/>
    <n v="4.07000017166138"/>
    <n v="0"/>
    <n v="0"/>
    <n v="0"/>
    <n v="345"/>
    <n v="530"/>
    <n v="1658"/>
    <x v="0"/>
    <n v="538"/>
    <n v="560"/>
  </r>
  <r>
    <x v="4"/>
    <d v="2016-05-05T00:00:00"/>
    <x v="57"/>
    <n v="7.53999996185303"/>
    <n v="7.53999996185303"/>
    <n v="0"/>
    <n v="0"/>
    <n v="0"/>
    <n v="7.53999996185303"/>
    <n v="0"/>
    <n v="0"/>
    <n v="0"/>
    <n v="475"/>
    <n v="479"/>
    <n v="1926"/>
    <x v="0"/>
    <n v="468"/>
    <n v="485"/>
  </r>
  <r>
    <x v="4"/>
    <d v="2016-05-06T00:00:00"/>
    <x v="58"/>
    <n v="5.07999992370605"/>
    <n v="5.07999992370605"/>
    <n v="0"/>
    <n v="0"/>
    <n v="0"/>
    <n v="5.07999992370605"/>
    <n v="0"/>
    <n v="0"/>
    <n v="0"/>
    <n v="383"/>
    <n v="511"/>
    <n v="1736"/>
    <x v="0"/>
    <n v="524"/>
    <n v="548"/>
  </r>
  <r>
    <x v="4"/>
    <d v="2016-05-07T00:00:00"/>
    <x v="59"/>
    <n v="2.59999990463257"/>
    <n v="2.59999990463257"/>
    <n v="0"/>
    <n v="0"/>
    <n v="0"/>
    <n v="2.59999990463257"/>
    <n v="0"/>
    <n v="0"/>
    <n v="0"/>
    <n v="229"/>
    <n v="665"/>
    <n v="1491"/>
    <x v="0"/>
    <n v="511"/>
    <n v="521"/>
  </r>
  <r>
    <x v="4"/>
    <d v="2016-05-08T00:00:00"/>
    <x v="60"/>
    <n v="3.45000004768372"/>
    <n v="3.45000004768372"/>
    <n v="0"/>
    <n v="0"/>
    <n v="0"/>
    <n v="3.45000004768372"/>
    <n v="0"/>
    <n v="0"/>
    <n v="0"/>
    <n v="258"/>
    <n v="610"/>
    <n v="1555"/>
    <x v="0"/>
    <n v="541"/>
    <n v="568"/>
  </r>
  <r>
    <x v="4"/>
    <d v="2016-05-09T00:00:00"/>
    <x v="61"/>
    <n v="6.61999988555908"/>
    <n v="6.61999988555908"/>
    <n v="0"/>
    <n v="0"/>
    <n v="0"/>
    <n v="6.59999990463257"/>
    <n v="0"/>
    <n v="0"/>
    <n v="0"/>
    <n v="401"/>
    <n v="543"/>
    <n v="1869"/>
    <x v="0"/>
    <n v="531"/>
    <n v="556"/>
  </r>
  <r>
    <x v="4"/>
    <d v="2016-05-10T00:00:00"/>
    <x v="62"/>
    <n v="0.159999996423721"/>
    <n v="0.159999996423721"/>
    <n v="0"/>
    <n v="0"/>
    <n v="0"/>
    <n v="0.159999996423721"/>
    <n v="0"/>
    <n v="0"/>
    <n v="0"/>
    <n v="17"/>
    <n v="1002"/>
    <n v="1141"/>
    <x v="0"/>
    <n v="357"/>
    <n v="380"/>
  </r>
  <r>
    <x v="4"/>
    <d v="2016-05-11T00:00:00"/>
    <x v="63"/>
    <n v="5.32000017166138"/>
    <n v="5.32000017166138"/>
    <n v="0"/>
    <n v="0"/>
    <n v="0"/>
    <n v="5.32000017166138"/>
    <n v="0"/>
    <n v="0"/>
    <n v="0"/>
    <n v="330"/>
    <n v="569"/>
    <n v="1698"/>
    <x v="0"/>
    <n v="523"/>
    <n v="553"/>
  </r>
  <r>
    <x v="4"/>
    <d v="2016-05-12T00:00:00"/>
    <x v="64"/>
    <n v="5.51000022888184"/>
    <n v="5.51000022888184"/>
    <n v="0"/>
    <n v="0"/>
    <n v="0"/>
    <n v="5.51000022888184"/>
    <n v="0"/>
    <n v="0"/>
    <n v="0"/>
    <n v="343"/>
    <n v="330"/>
    <n v="1364"/>
    <x v="0"/>
    <n v="456"/>
    <n v="485"/>
  </r>
  <r>
    <x v="5"/>
    <d v="2016-04-23T00:00:00"/>
    <x v="65"/>
    <n v="3.42000007629395"/>
    <n v="3.42000007629395"/>
    <n v="0"/>
    <n v="0"/>
    <n v="0"/>
    <n v="3.42000007629395"/>
    <n v="0"/>
    <n v="0"/>
    <n v="0"/>
    <n v="242"/>
    <n v="1129"/>
    <n v="1804"/>
    <x v="0"/>
    <n v="61"/>
    <n v="69"/>
  </r>
  <r>
    <x v="6"/>
    <d v="2016-04-13T00:00:00"/>
    <x v="66"/>
    <n v="7.01000022888184"/>
    <n v="7.01000022888184"/>
    <n v="0"/>
    <n v="1.6599999666214"/>
    <n v="1.94000005722046"/>
    <n v="3.41000008583069"/>
    <n v="0"/>
    <n v="19"/>
    <n v="32"/>
    <n v="195"/>
    <n v="676"/>
    <n v="2038"/>
    <x v="0"/>
    <n v="467"/>
    <n v="531"/>
  </r>
  <r>
    <x v="6"/>
    <d v="2016-04-14T00:00:00"/>
    <x v="67"/>
    <n v="6.69999980926514"/>
    <n v="6.69999980926514"/>
    <n v="0"/>
    <n v="0.0199999995529652"/>
    <n v="2.74000000953674"/>
    <n v="3.94000005722046"/>
    <n v="0"/>
    <n v="1"/>
    <n v="48"/>
    <n v="206"/>
    <n v="705"/>
    <n v="2010"/>
    <x v="0"/>
    <n v="445"/>
    <n v="489"/>
  </r>
  <r>
    <x v="6"/>
    <d v="2016-04-15T00:00:00"/>
    <x v="68"/>
    <n v="6.92000007629395"/>
    <n v="6.92000007629395"/>
    <n v="0"/>
    <n v="0.0700000002980232"/>
    <n v="1.41999995708466"/>
    <n v="5.42999982833862"/>
    <n v="0"/>
    <n v="1"/>
    <n v="24"/>
    <n v="284"/>
    <n v="720"/>
    <n v="2133"/>
    <x v="0"/>
    <n v="452"/>
    <n v="504"/>
  </r>
  <r>
    <x v="6"/>
    <d v="2016-04-17T00:00:00"/>
    <x v="69"/>
    <n v="3.61999988555908"/>
    <n v="3.61999988555908"/>
    <n v="0"/>
    <n v="0.0799999982118607"/>
    <n v="0.280000001192093"/>
    <n v="3.25999999046326"/>
    <n v="0"/>
    <n v="1"/>
    <n v="7"/>
    <n v="249"/>
    <n v="508"/>
    <n v="1882"/>
    <x v="0"/>
    <n v="556"/>
    <n v="602"/>
  </r>
  <r>
    <x v="6"/>
    <d v="2016-04-18T00:00:00"/>
    <x v="70"/>
    <n v="5.44999980926514"/>
    <n v="5.44999980926514"/>
    <n v="0"/>
    <n v="0.790000021457672"/>
    <n v="0.860000014305115"/>
    <n v="3.78999996185303"/>
    <n v="0"/>
    <n v="11"/>
    <n v="16"/>
    <n v="206"/>
    <n v="678"/>
    <n v="1944"/>
    <x v="0"/>
    <n v="500"/>
    <n v="557"/>
  </r>
  <r>
    <x v="6"/>
    <d v="2016-04-19T00:00:00"/>
    <x v="71"/>
    <n v="4.44000005722046"/>
    <n v="4.44000005722046"/>
    <n v="0"/>
    <n v="0"/>
    <n v="0"/>
    <n v="4.44000005722046"/>
    <n v="0"/>
    <n v="0"/>
    <n v="7"/>
    <n v="382"/>
    <n v="648"/>
    <n v="2346"/>
    <x v="0"/>
    <n v="465"/>
    <n v="514"/>
  </r>
  <r>
    <x v="6"/>
    <d v="2016-04-21T00:00:00"/>
    <x v="72"/>
    <n v="6.75"/>
    <n v="6.75"/>
    <n v="0"/>
    <n v="1.85000002384186"/>
    <n v="1.52999997138977"/>
    <n v="3.38000011444092"/>
    <n v="0"/>
    <n v="23"/>
    <n v="26"/>
    <n v="208"/>
    <n v="761"/>
    <n v="2048"/>
    <x v="0"/>
    <n v="460"/>
    <n v="484"/>
  </r>
  <r>
    <x v="6"/>
    <d v="2016-04-22T00:00:00"/>
    <x v="73"/>
    <n v="5.15999984741211"/>
    <n v="5.15999984741211"/>
    <n v="0"/>
    <n v="0.560000002384186"/>
    <n v="1.67999994754791"/>
    <n v="2.92000007629395"/>
    <n v="0"/>
    <n v="9"/>
    <n v="27"/>
    <n v="206"/>
    <n v="781"/>
    <n v="1946"/>
    <x v="0"/>
    <n v="405"/>
    <n v="461"/>
  </r>
  <r>
    <x v="6"/>
    <d v="2016-04-23T00:00:00"/>
    <x v="74"/>
    <n v="11.3699998855591"/>
    <n v="11.3699998855591"/>
    <n v="0"/>
    <n v="2.77999997138977"/>
    <n v="1.45000004768372"/>
    <n v="7.15000009536743"/>
    <n v="0"/>
    <n v="32"/>
    <n v="35"/>
    <n v="360"/>
    <n v="591"/>
    <n v="2629"/>
    <x v="0"/>
    <n v="374"/>
    <n v="386"/>
  </r>
  <r>
    <x v="6"/>
    <d v="2016-04-24T00:00:00"/>
    <x v="75"/>
    <n v="6.26000022888184"/>
    <n v="6.26000022888184"/>
    <n v="0"/>
    <n v="0"/>
    <n v="0"/>
    <n v="6.26000022888184"/>
    <n v="0"/>
    <n v="0"/>
    <n v="0"/>
    <n v="360"/>
    <n v="584"/>
    <n v="2187"/>
    <x v="0"/>
    <n v="442"/>
    <n v="459"/>
  </r>
  <r>
    <x v="6"/>
    <d v="2016-04-25T00:00:00"/>
    <x v="76"/>
    <n v="6.38000011444092"/>
    <n v="6.38000011444092"/>
    <n v="0"/>
    <n v="1.26999998092651"/>
    <n v="0.519999980926514"/>
    <n v="4.59999990463257"/>
    <n v="0"/>
    <n v="15"/>
    <n v="11"/>
    <n v="277"/>
    <n v="653"/>
    <n v="2095"/>
    <x v="0"/>
    <n v="433"/>
    <n v="471"/>
  </r>
  <r>
    <x v="6"/>
    <d v="2016-04-26T00:00:00"/>
    <x v="77"/>
    <n v="3.95000004768372"/>
    <n v="3.95000004768372"/>
    <n v="0"/>
    <n v="0"/>
    <n v="0"/>
    <n v="3.95000004768372"/>
    <n v="0"/>
    <n v="0"/>
    <n v="0"/>
    <n v="227"/>
    <n v="732"/>
    <n v="1861"/>
    <x v="0"/>
    <n v="436"/>
    <n v="490"/>
  </r>
  <r>
    <x v="6"/>
    <d v="2016-04-27T00:00:00"/>
    <x v="78"/>
    <n v="7.57999992370605"/>
    <n v="7.57999992370605"/>
    <n v="0"/>
    <n v="1.86000001430511"/>
    <n v="0.400000005960464"/>
    <n v="5.32000017166138"/>
    <n v="0"/>
    <n v="26"/>
    <n v="9"/>
    <n v="295"/>
    <n v="623"/>
    <n v="2194"/>
    <x v="0"/>
    <n v="448"/>
    <n v="499"/>
  </r>
  <r>
    <x v="6"/>
    <d v="2016-04-28T00:00:00"/>
    <x v="79"/>
    <n v="3.59999990463257"/>
    <n v="3.59999990463257"/>
    <n v="0"/>
    <n v="0"/>
    <n v="0"/>
    <n v="3.59999990463257"/>
    <n v="0"/>
    <n v="0"/>
    <n v="0"/>
    <n v="229"/>
    <n v="764"/>
    <n v="1854"/>
    <x v="0"/>
    <n v="408"/>
    <n v="450"/>
  </r>
  <r>
    <x v="6"/>
    <d v="2016-04-29T00:00:00"/>
    <x v="80"/>
    <n v="0.0299999993294477"/>
    <n v="0.0299999993294477"/>
    <n v="0"/>
    <n v="0"/>
    <n v="0"/>
    <n v="0.0299999993294477"/>
    <n v="0"/>
    <n v="0"/>
    <n v="0"/>
    <n v="4"/>
    <n v="2"/>
    <n v="403"/>
    <x v="0"/>
    <n v="411"/>
    <n v="473"/>
  </r>
  <r>
    <x v="7"/>
    <d v="2016-04-12T00:00:00"/>
    <x v="81"/>
    <n v="5.98000001907349"/>
    <n v="5.98000001907349"/>
    <n v="0"/>
    <n v="3.05999994277954"/>
    <n v="0.910000026226044"/>
    <n v="2.00999999046326"/>
    <n v="0"/>
    <n v="44"/>
    <n v="19"/>
    <n v="131"/>
    <n v="777"/>
    <n v="1450"/>
    <x v="0"/>
    <n v="274"/>
    <n v="469"/>
  </r>
  <r>
    <x v="7"/>
    <d v="2016-04-13T00:00:00"/>
    <x v="82"/>
    <n v="6.71000003814697"/>
    <n v="6.71000003814697"/>
    <n v="0"/>
    <n v="2.02999997138977"/>
    <n v="2.13000011444092"/>
    <n v="2.54999995231628"/>
    <n v="0"/>
    <n v="31"/>
    <n v="46"/>
    <n v="153"/>
    <n v="754"/>
    <n v="1495"/>
    <x v="1"/>
    <n v="295"/>
    <n v="456"/>
  </r>
  <r>
    <x v="7"/>
    <d v="2016-04-14T00:00:00"/>
    <x v="83"/>
    <n v="5.1100001335144"/>
    <n v="5.1100001335144"/>
    <n v="0"/>
    <n v="0.319999992847443"/>
    <n v="0.970000028610229"/>
    <n v="3.8199999332428"/>
    <n v="0"/>
    <n v="5"/>
    <n v="23"/>
    <n v="214"/>
    <n v="801"/>
    <n v="1433"/>
    <x v="0"/>
    <n v="291"/>
    <n v="397"/>
  </r>
  <r>
    <x v="7"/>
    <d v="2016-04-15T00:00:00"/>
    <x v="84"/>
    <n v="6.05999994277954"/>
    <n v="6.05999994277954"/>
    <n v="0"/>
    <n v="1.04999995231628"/>
    <n v="1.75"/>
    <n v="3.25999999046326"/>
    <n v="0"/>
    <n v="15"/>
    <n v="42"/>
    <n v="183"/>
    <n v="644"/>
    <n v="1468"/>
    <x v="0"/>
    <n v="424"/>
    <n v="556"/>
  </r>
  <r>
    <x v="7"/>
    <d v="2016-04-16T00:00:00"/>
    <x v="85"/>
    <n v="9"/>
    <n v="9"/>
    <n v="0"/>
    <n v="2.02999997138977"/>
    <n v="4"/>
    <n v="2.97000002861023"/>
    <n v="0"/>
    <n v="31"/>
    <n v="83"/>
    <n v="153"/>
    <n v="663"/>
    <n v="1625"/>
    <x v="0"/>
    <n v="283"/>
    <n v="510"/>
  </r>
  <r>
    <x v="7"/>
    <d v="2016-04-17T00:00:00"/>
    <x v="86"/>
    <n v="6.96999979019165"/>
    <n v="6.96999979019165"/>
    <n v="0"/>
    <n v="0.699999988079071"/>
    <n v="2.34999990463257"/>
    <n v="3.92000007629395"/>
    <n v="0"/>
    <n v="11"/>
    <n v="58"/>
    <n v="205"/>
    <n v="600"/>
    <n v="1529"/>
    <x v="0"/>
    <n v="381"/>
    <n v="566"/>
  </r>
  <r>
    <x v="7"/>
    <d v="2016-04-18T00:00:00"/>
    <x v="87"/>
    <n v="7.80000019073486"/>
    <n v="7.80000019073486"/>
    <n v="0"/>
    <n v="0.25"/>
    <n v="3.73000001907349"/>
    <n v="3.8199999332428"/>
    <n v="0"/>
    <n v="4"/>
    <n v="95"/>
    <n v="214"/>
    <n v="605"/>
    <n v="1584"/>
    <x v="1"/>
    <n v="412"/>
    <n v="522"/>
  </r>
  <r>
    <x v="7"/>
    <d v="2016-04-19T00:00:00"/>
    <x v="88"/>
    <n v="8.77999973297119"/>
    <n v="8.77999973297119"/>
    <n v="0"/>
    <n v="2.24000000953674"/>
    <n v="2.45000004768372"/>
    <n v="3.96000003814697"/>
    <n v="0"/>
    <n v="19"/>
    <n v="67"/>
    <n v="221"/>
    <n v="738"/>
    <n v="1638"/>
    <x v="0"/>
    <n v="219"/>
    <n v="395"/>
  </r>
  <r>
    <x v="7"/>
    <d v="2016-04-20T00:00:00"/>
    <x v="89"/>
    <n v="7.82999992370605"/>
    <n v="7.82999992370605"/>
    <n v="0"/>
    <n v="0.200000002980232"/>
    <n v="4.34999990463257"/>
    <n v="3.27999997138977"/>
    <n v="0"/>
    <n v="2"/>
    <n v="98"/>
    <n v="164"/>
    <n v="845"/>
    <n v="1554"/>
    <x v="1"/>
    <n v="152"/>
    <n v="305"/>
  </r>
  <r>
    <x v="7"/>
    <d v="2016-04-21T00:00:00"/>
    <x v="90"/>
    <n v="4.07999992370605"/>
    <n v="4.07999992370605"/>
    <n v="0"/>
    <n v="0"/>
    <n v="0"/>
    <n v="4.05999994277954"/>
    <n v="0"/>
    <n v="0"/>
    <n v="0"/>
    <n v="242"/>
    <n v="712"/>
    <n v="1397"/>
    <x v="0"/>
    <n v="332"/>
    <n v="512"/>
  </r>
  <r>
    <x v="7"/>
    <d v="2016-04-22T00:00:00"/>
    <x v="91"/>
    <n v="5.96000003814697"/>
    <n v="5.96000003814697"/>
    <n v="0"/>
    <n v="2.32999992370605"/>
    <n v="0.579999983310699"/>
    <n v="3.05999994277954"/>
    <n v="0"/>
    <n v="33"/>
    <n v="12"/>
    <n v="188"/>
    <n v="731"/>
    <n v="1481"/>
    <x v="0"/>
    <n v="355"/>
    <n v="476"/>
  </r>
  <r>
    <x v="7"/>
    <d v="2016-04-23T00:00:00"/>
    <x v="92"/>
    <n v="8.06999969482422"/>
    <n v="8.06999969482422"/>
    <n v="0"/>
    <n v="0"/>
    <n v="4.21999979019165"/>
    <n v="3.84999990463257"/>
    <n v="0"/>
    <n v="0"/>
    <n v="92"/>
    <n v="252"/>
    <n v="724"/>
    <n v="1638"/>
    <x v="0"/>
    <n v="235"/>
    <n v="372"/>
  </r>
  <r>
    <x v="7"/>
    <d v="2016-04-24T00:00:00"/>
    <x v="93"/>
    <n v="10"/>
    <n v="10"/>
    <n v="0"/>
    <n v="3.26999998092651"/>
    <n v="4.55999994277954"/>
    <n v="2.17000007629395"/>
    <n v="0"/>
    <n v="30"/>
    <n v="95"/>
    <n v="129"/>
    <n v="660"/>
    <n v="1655"/>
    <x v="0"/>
    <n v="310"/>
    <n v="526"/>
  </r>
  <r>
    <x v="7"/>
    <d v="2016-04-25T00:00:00"/>
    <x v="94"/>
    <n v="8.47999954223633"/>
    <n v="8.47999954223633"/>
    <n v="0"/>
    <n v="5.61999988555908"/>
    <n v="0.430000007152557"/>
    <n v="2.41000008583069"/>
    <n v="0"/>
    <n v="50"/>
    <n v="9"/>
    <n v="133"/>
    <n v="781"/>
    <n v="1570"/>
    <x v="0"/>
    <n v="262"/>
    <n v="467"/>
  </r>
  <r>
    <x v="7"/>
    <d v="2016-04-26T00:00:00"/>
    <x v="95"/>
    <n v="7.61999988555908"/>
    <n v="7.61999988555908"/>
    <n v="0"/>
    <n v="0.449999988079071"/>
    <n v="4.21999979019165"/>
    <n v="2.95000004768372"/>
    <n v="0"/>
    <n v="7"/>
    <n v="95"/>
    <n v="170"/>
    <n v="797"/>
    <n v="1551"/>
    <x v="0"/>
    <n v="250"/>
    <n v="371"/>
  </r>
  <r>
    <x v="7"/>
    <d v="2016-04-27T00:00:00"/>
    <x v="96"/>
    <n v="5.03999996185303"/>
    <n v="5.03999996185303"/>
    <n v="0"/>
    <n v="0"/>
    <n v="0.419999986886978"/>
    <n v="4.61999988555908"/>
    <n v="0"/>
    <n v="0"/>
    <n v="10"/>
    <n v="176"/>
    <n v="714"/>
    <n v="1377"/>
    <x v="0"/>
    <n v="349"/>
    <n v="540"/>
  </r>
  <r>
    <x v="7"/>
    <d v="2016-04-28T00:00:00"/>
    <x v="97"/>
    <n v="4.88000011444092"/>
    <n v="4.88000011444092"/>
    <n v="0"/>
    <n v="1.37000000476837"/>
    <n v="0.28999999165535"/>
    <n v="3.22000002861023"/>
    <n v="0"/>
    <n v="15"/>
    <n v="8"/>
    <n v="190"/>
    <n v="804"/>
    <n v="1407"/>
    <x v="0"/>
    <n v="261"/>
    <n v="423"/>
  </r>
  <r>
    <x v="7"/>
    <d v="2016-04-29T00:00:00"/>
    <x v="98"/>
    <n v="7.75"/>
    <n v="7.75"/>
    <n v="0"/>
    <n v="3.74000000953674"/>
    <n v="1.29999995231628"/>
    <n v="2.71000003814697"/>
    <n v="0"/>
    <n v="36"/>
    <n v="32"/>
    <n v="150"/>
    <n v="744"/>
    <n v="1545"/>
    <x v="0"/>
    <n v="333"/>
    <n v="478"/>
  </r>
  <r>
    <x v="7"/>
    <d v="2016-04-30T00:00:00"/>
    <x v="99"/>
    <n v="9.19999980926514"/>
    <n v="9.19999980926514"/>
    <n v="0"/>
    <n v="3.69000005722046"/>
    <n v="2.09999990463257"/>
    <n v="3.41000008583069"/>
    <n v="0"/>
    <n v="43"/>
    <n v="52"/>
    <n v="194"/>
    <n v="687"/>
    <n v="1650"/>
    <x v="0"/>
    <n v="237"/>
    <n v="382"/>
  </r>
  <r>
    <x v="7"/>
    <d v="2016-05-01T00:00:00"/>
    <x v="100"/>
    <n v="7.07000017166138"/>
    <n v="7.07000017166138"/>
    <n v="0"/>
    <n v="2.67000007629395"/>
    <n v="1.98000001907349"/>
    <n v="2.41000008583069"/>
    <n v="0"/>
    <n v="41"/>
    <n v="40"/>
    <n v="124"/>
    <n v="691"/>
    <n v="1501"/>
    <x v="0"/>
    <n v="383"/>
    <n v="626"/>
  </r>
  <r>
    <x v="7"/>
    <d v="2016-05-02T00:00:00"/>
    <x v="101"/>
    <n v="11.0500001907349"/>
    <n v="11.0500001907349"/>
    <n v="0"/>
    <n v="1.53999996185303"/>
    <n v="6.48000001907349"/>
    <n v="3.01999998092651"/>
    <n v="0"/>
    <n v="24"/>
    <n v="143"/>
    <n v="176"/>
    <n v="713"/>
    <n v="1760"/>
    <x v="0"/>
    <n v="230"/>
    <n v="384"/>
  </r>
  <r>
    <x v="7"/>
    <d v="2016-05-03T00:00:00"/>
    <x v="102"/>
    <n v="9.59000015258789"/>
    <n v="9.59000015258789"/>
    <n v="0"/>
    <n v="3.3199999332428"/>
    <n v="1.74000000953674"/>
    <n v="4.53000020980835"/>
    <n v="0"/>
    <n v="47"/>
    <n v="41"/>
    <n v="258"/>
    <n v="594"/>
    <n v="1710"/>
    <x v="0"/>
    <n v="292"/>
    <n v="500"/>
  </r>
  <r>
    <x v="7"/>
    <d v="2016-05-04T00:00:00"/>
    <x v="103"/>
    <n v="9.4399995803833"/>
    <n v="9.4399995803833"/>
    <n v="0"/>
    <n v="1.80999994277954"/>
    <n v="4.57999992370605"/>
    <n v="2.89000010490417"/>
    <n v="0"/>
    <n v="14"/>
    <n v="96"/>
    <n v="142"/>
    <n v="852"/>
    <n v="1628"/>
    <x v="0"/>
    <n v="213"/>
    <n v="336"/>
  </r>
  <r>
    <x v="7"/>
    <d v="2016-05-05T00:00:00"/>
    <x v="104"/>
    <n v="8.57999992370605"/>
    <n v="8.57999992370605"/>
    <n v="0"/>
    <n v="1.75999999046326"/>
    <n v="4.1100001335144"/>
    <n v="2.71000003814697"/>
    <n v="0"/>
    <n v="14"/>
    <n v="88"/>
    <n v="178"/>
    <n v="680"/>
    <n v="1618"/>
    <x v="0"/>
    <n v="318"/>
    <n v="480"/>
  </r>
  <r>
    <x v="7"/>
    <d v="2016-05-06T00:00:00"/>
    <x v="105"/>
    <n v="8.27999973297119"/>
    <n v="8.27999973297119"/>
    <n v="0"/>
    <n v="3.10999989509583"/>
    <n v="2.50999999046326"/>
    <n v="2.67000007629395"/>
    <n v="0"/>
    <n v="29"/>
    <n v="55"/>
    <n v="168"/>
    <n v="676"/>
    <n v="1590"/>
    <x v="0"/>
    <n v="323"/>
    <n v="512"/>
  </r>
  <r>
    <x v="7"/>
    <d v="2016-05-07T00:00:00"/>
    <x v="106"/>
    <n v="7.73000001907349"/>
    <n v="7.73000001907349"/>
    <n v="0"/>
    <n v="0"/>
    <n v="4.13000011444092"/>
    <n v="3.58999991416931"/>
    <n v="0"/>
    <n v="0"/>
    <n v="86"/>
    <n v="208"/>
    <n v="703"/>
    <n v="1574"/>
    <x v="0"/>
    <n v="237"/>
    <n v="443"/>
  </r>
  <r>
    <x v="7"/>
    <d v="2016-05-08T00:00:00"/>
    <x v="107"/>
    <n v="9.09000015258789"/>
    <n v="9.09000015258789"/>
    <n v="0"/>
    <n v="0.680000007152557"/>
    <n v="5.23999977111816"/>
    <n v="3.17000007629395"/>
    <n v="0"/>
    <n v="9"/>
    <n v="116"/>
    <n v="171"/>
    <n v="688"/>
    <n v="1633"/>
    <x v="1"/>
    <n v="259"/>
    <n v="456"/>
  </r>
  <r>
    <x v="7"/>
    <d v="2016-05-10T00:00:00"/>
    <x v="108"/>
    <n v="8.77999973297119"/>
    <n v="8.77999973297119"/>
    <n v="0"/>
    <n v="0.0700000002980232"/>
    <n v="5.40000009536743"/>
    <n v="3.30999994277954"/>
    <n v="0"/>
    <n v="1"/>
    <n v="115"/>
    <n v="196"/>
    <n v="676"/>
    <n v="1630"/>
    <x v="0"/>
    <n v="312"/>
    <n v="452"/>
  </r>
  <r>
    <x v="8"/>
    <d v="2016-04-12T00:00:00"/>
    <x v="109"/>
    <n v="6.11999988555908"/>
    <n v="6.11999988555908"/>
    <n v="0"/>
    <n v="0.150000005960464"/>
    <n v="0.239999994635582"/>
    <n v="5.67999982833862"/>
    <n v="0"/>
    <n v="4"/>
    <n v="15"/>
    <n v="331"/>
    <n v="712"/>
    <n v="3654"/>
    <x v="0"/>
    <n v="501"/>
    <n v="541"/>
  </r>
  <r>
    <x v="8"/>
    <d v="2016-04-16T00:00:00"/>
    <x v="110"/>
    <n v="1.41999995708466"/>
    <n v="1.41999995708466"/>
    <n v="0"/>
    <n v="0.449999988079071"/>
    <n v="0.370000004768372"/>
    <n v="0.589999973773956"/>
    <n v="0"/>
    <n v="65"/>
    <n v="21"/>
    <n v="55"/>
    <n v="1222"/>
    <n v="3051"/>
    <x v="0"/>
    <n v="77"/>
    <n v="77"/>
  </r>
  <r>
    <x v="8"/>
    <d v="2016-05-03T00:00:00"/>
    <x v="111"/>
    <n v="3.22000002861023"/>
    <n v="3.22000002861023"/>
    <n v="0"/>
    <n v="0"/>
    <n v="0"/>
    <n v="3.15000009536743"/>
    <n v="0.0500000007450581"/>
    <n v="0"/>
    <n v="0"/>
    <n v="174"/>
    <n v="950"/>
    <n v="2828"/>
    <x v="0"/>
    <n v="322"/>
    <n v="332"/>
  </r>
  <r>
    <x v="8"/>
    <d v="2016-05-04T00:00:00"/>
    <x v="112"/>
    <n v="7.34999990463257"/>
    <n v="7.34999990463257"/>
    <n v="0"/>
    <n v="0.670000016689301"/>
    <n v="1.03999996185303"/>
    <n v="5.57999992370605"/>
    <n v="0"/>
    <n v="13"/>
    <n v="46"/>
    <n v="346"/>
    <n v="531"/>
    <n v="3879"/>
    <x v="0"/>
    <n v="478"/>
    <n v="536"/>
  </r>
  <r>
    <x v="8"/>
    <d v="2016-05-05T00:00:00"/>
    <x v="113"/>
    <n v="8.43000030517578"/>
    <n v="8.43000030517578"/>
    <n v="0"/>
    <n v="2.61999988555908"/>
    <n v="1.67999994754791"/>
    <n v="4.03999996185303"/>
    <n v="0.0700000002980232"/>
    <n v="38"/>
    <n v="42"/>
    <n v="196"/>
    <n v="916"/>
    <n v="3429"/>
    <x v="0"/>
    <n v="226"/>
    <n v="248"/>
  </r>
  <r>
    <x v="8"/>
    <d v="2016-05-06T00:00:00"/>
    <x v="114"/>
    <n v="3.13000011444092"/>
    <n v="3.13000011444092"/>
    <n v="0"/>
    <n v="0"/>
    <n v="0"/>
    <n v="3.09999990463257"/>
    <n v="0.00999999977648258"/>
    <n v="0"/>
    <n v="0"/>
    <n v="177"/>
    <n v="855"/>
    <n v="2704"/>
    <x v="0"/>
    <n v="385"/>
    <n v="408"/>
  </r>
  <r>
    <x v="8"/>
    <d v="2016-05-08T00:00:00"/>
    <x v="115"/>
    <n v="4.19999980926514"/>
    <n v="4.19999980926514"/>
    <n v="0"/>
    <n v="0"/>
    <n v="0"/>
    <n v="4.15000009536743"/>
    <n v="0"/>
    <n v="0"/>
    <n v="0"/>
    <n v="263"/>
    <n v="775"/>
    <n v="3089"/>
    <x v="0"/>
    <n v="364"/>
    <n v="402"/>
  </r>
  <r>
    <x v="8"/>
    <d v="2016-05-10T00:00:00"/>
    <x v="116"/>
    <n v="3.98000001907349"/>
    <n v="3.98000001907349"/>
    <n v="0"/>
    <n v="0"/>
    <n v="0"/>
    <n v="3.86999988555908"/>
    <n v="0.0399999991059303"/>
    <n v="0"/>
    <n v="0"/>
    <n v="206"/>
    <n v="774"/>
    <n v="2926"/>
    <x v="0"/>
    <n v="442"/>
    <n v="494"/>
  </r>
  <r>
    <x v="9"/>
    <d v="2016-04-14T00:00:00"/>
    <x v="117"/>
    <n v="6.88000011444092"/>
    <n v="6.88000011444092"/>
    <n v="0"/>
    <n v="0.109999999403954"/>
    <n v="0.330000013113022"/>
    <n v="6.44000005722046"/>
    <n v="0"/>
    <n v="1"/>
    <n v="9"/>
    <n v="339"/>
    <n v="589"/>
    <n v="2302"/>
    <x v="0"/>
    <n v="535"/>
    <n v="557"/>
  </r>
  <r>
    <x v="9"/>
    <d v="2016-04-15T00:00:00"/>
    <x v="118"/>
    <n v="3.79999995231628"/>
    <n v="3.79999995231628"/>
    <n v="0"/>
    <n v="0"/>
    <n v="0"/>
    <n v="3.79999995231628"/>
    <n v="0"/>
    <n v="0"/>
    <n v="0"/>
    <n v="228"/>
    <n v="752"/>
    <n v="1985"/>
    <x v="0"/>
    <n v="465"/>
    <n v="491"/>
  </r>
  <r>
    <x v="9"/>
    <d v="2016-04-16T00:00:00"/>
    <x v="119"/>
    <n v="3.1800000667572"/>
    <n v="3.1800000667572"/>
    <n v="0"/>
    <n v="0"/>
    <n v="0"/>
    <n v="3.1800000667572"/>
    <n v="0"/>
    <n v="0"/>
    <n v="0"/>
    <n v="194"/>
    <n v="724"/>
    <n v="1884"/>
    <x v="0"/>
    <n v="506"/>
    <n v="522"/>
  </r>
  <r>
    <x v="9"/>
    <d v="2016-04-18T00:00:00"/>
    <x v="120"/>
    <n v="1.54999995231628"/>
    <n v="1.54999995231628"/>
    <n v="0"/>
    <n v="0.0700000002980232"/>
    <n v="0.330000013113022"/>
    <n v="1.12000000476837"/>
    <n v="0"/>
    <n v="1"/>
    <n v="9"/>
    <n v="58"/>
    <n v="824"/>
    <n v="1632"/>
    <x v="0"/>
    <n v="515"/>
    <n v="551"/>
  </r>
  <r>
    <x v="9"/>
    <d v="2016-04-19T00:00:00"/>
    <x v="121"/>
    <n v="5.98999977111816"/>
    <n v="5.98999977111816"/>
    <n v="0"/>
    <n v="0"/>
    <n v="0"/>
    <n v="5.98999977111816"/>
    <n v="0"/>
    <n v="0"/>
    <n v="0"/>
    <n v="311"/>
    <n v="604"/>
    <n v="2200"/>
    <x v="1"/>
    <n v="461"/>
    <n v="498"/>
  </r>
  <r>
    <x v="9"/>
    <d v="2016-04-20T00:00:00"/>
    <x v="122"/>
    <n v="6.01000022888184"/>
    <n v="6.01000022888184"/>
    <n v="0"/>
    <n v="0"/>
    <n v="0.680000007152557"/>
    <n v="5.30999994277954"/>
    <n v="0"/>
    <n v="0"/>
    <n v="18"/>
    <n v="306"/>
    <n v="671"/>
    <n v="2220"/>
    <x v="0"/>
    <n v="523"/>
    <n v="543"/>
  </r>
  <r>
    <x v="9"/>
    <d v="2016-04-21T00:00:00"/>
    <x v="123"/>
    <n v="2.48000001907349"/>
    <n v="2.48000001907349"/>
    <n v="0"/>
    <n v="0"/>
    <n v="0"/>
    <n v="0.349999994039536"/>
    <n v="0"/>
    <n v="0"/>
    <n v="0"/>
    <n v="34"/>
    <n v="1265"/>
    <n v="1792"/>
    <x v="0"/>
    <n v="59"/>
    <n v="65"/>
  </r>
  <r>
    <x v="9"/>
    <d v="2016-04-22T00:00:00"/>
    <x v="124"/>
    <n v="3.01999998092651"/>
    <n v="3.01999998092651"/>
    <n v="0"/>
    <n v="0.0599999986588955"/>
    <n v="0.810000002384186"/>
    <n v="2.15000009536743"/>
    <n v="0"/>
    <n v="1"/>
    <n v="19"/>
    <n v="176"/>
    <n v="709"/>
    <n v="1886"/>
    <x v="0"/>
    <n v="533"/>
    <n v="550"/>
  </r>
  <r>
    <x v="9"/>
    <d v="2016-04-23T00:00:00"/>
    <x v="125"/>
    <n v="3.30999994277954"/>
    <n v="3.30999994277954"/>
    <n v="0"/>
    <n v="0"/>
    <n v="0"/>
    <n v="3.30999994277954"/>
    <n v="0"/>
    <n v="0"/>
    <n v="0"/>
    <n v="233"/>
    <n v="546"/>
    <n v="1945"/>
    <x v="0"/>
    <n v="692"/>
    <n v="722"/>
  </r>
  <r>
    <x v="9"/>
    <d v="2016-04-24T00:00:00"/>
    <x v="126"/>
    <n v="2.74000000953674"/>
    <n v="2.74000000953674"/>
    <n v="0"/>
    <n v="0.0599999986588955"/>
    <n v="0.200000002980232"/>
    <n v="2.47000002861023"/>
    <n v="0"/>
    <n v="1"/>
    <n v="5"/>
    <n v="191"/>
    <n v="692"/>
    <n v="1880"/>
    <x v="0"/>
    <n v="467"/>
    <n v="501"/>
  </r>
  <r>
    <x v="9"/>
    <d v="2016-04-25T00:00:00"/>
    <x v="127"/>
    <n v="6.21000003814697"/>
    <n v="6.21000003814697"/>
    <n v="0"/>
    <n v="0"/>
    <n v="0.280000001192093"/>
    <n v="5.92999982833862"/>
    <n v="0"/>
    <n v="0"/>
    <n v="8"/>
    <n v="390"/>
    <n v="544"/>
    <n v="2314"/>
    <x v="0"/>
    <n v="488"/>
    <n v="506"/>
  </r>
  <r>
    <x v="9"/>
    <d v="2016-04-26T00:00:00"/>
    <x v="128"/>
    <n v="6.6399998664856"/>
    <n v="6.6399998664856"/>
    <n v="0"/>
    <n v="0.569999992847443"/>
    <n v="0.920000016689301"/>
    <n v="5.15000009536743"/>
    <n v="0"/>
    <n v="8"/>
    <n v="21"/>
    <n v="288"/>
    <n v="649"/>
    <n v="2236"/>
    <x v="0"/>
    <n v="505"/>
    <n v="516"/>
  </r>
  <r>
    <x v="9"/>
    <d v="2016-04-27T00:00:00"/>
    <x v="129"/>
    <n v="7.23000001907349"/>
    <n v="7.23000001907349"/>
    <n v="0"/>
    <n v="0.409999996423721"/>
    <n v="1.91999995708466"/>
    <n v="4.90999984741211"/>
    <n v="0"/>
    <n v="6"/>
    <n v="47"/>
    <n v="300"/>
    <n v="680"/>
    <n v="2324"/>
    <x v="0"/>
    <n v="286"/>
    <n v="307"/>
  </r>
  <r>
    <x v="9"/>
    <d v="2016-04-28T00:00:00"/>
    <x v="130"/>
    <n v="7.28000020980835"/>
    <n v="7.28000020980835"/>
    <n v="0"/>
    <n v="1.00999999046326"/>
    <n v="0.330000013113022"/>
    <n v="5.94000005722046"/>
    <n v="0"/>
    <n v="13"/>
    <n v="8"/>
    <n v="359"/>
    <n v="552"/>
    <n v="2367"/>
    <x v="0"/>
    <n v="497"/>
    <n v="522"/>
  </r>
  <r>
    <x v="9"/>
    <d v="2016-04-29T00:00:00"/>
    <x v="131"/>
    <n v="5.3600001335144"/>
    <n v="5.3600001335144"/>
    <n v="0"/>
    <n v="0.449999988079071"/>
    <n v="0.790000021457672"/>
    <n v="4.11999988555908"/>
    <n v="0"/>
    <n v="6"/>
    <n v="18"/>
    <n v="289"/>
    <n v="624"/>
    <n v="2175"/>
    <x v="0"/>
    <n v="523"/>
    <n v="546"/>
  </r>
  <r>
    <x v="9"/>
    <d v="2016-04-30T00:00:00"/>
    <x v="132"/>
    <n v="5.51999998092651"/>
    <n v="5.51999998092651"/>
    <n v="0"/>
    <n v="0.400000005960464"/>
    <n v="1.61000001430511"/>
    <n v="3.50999999046326"/>
    <n v="0"/>
    <n v="6"/>
    <n v="38"/>
    <n v="196"/>
    <n v="695"/>
    <n v="2092"/>
    <x v="0"/>
    <n v="490"/>
    <n v="516"/>
  </r>
  <r>
    <x v="9"/>
    <d v="2016-05-01T00:00:00"/>
    <x v="133"/>
    <n v="0.839999973773956"/>
    <n v="0.839999973773956"/>
    <n v="0"/>
    <n v="0"/>
    <n v="0"/>
    <n v="0.839999973773956"/>
    <n v="0"/>
    <n v="0"/>
    <n v="0"/>
    <n v="67"/>
    <n v="836"/>
    <n v="1593"/>
    <x v="0"/>
    <n v="484"/>
    <n v="500"/>
  </r>
  <r>
    <x v="9"/>
    <d v="2016-05-02T00:00:00"/>
    <x v="134"/>
    <n v="6.23999977111816"/>
    <n v="6.23999977111816"/>
    <n v="0"/>
    <n v="0"/>
    <n v="0.439999997615814"/>
    <n v="5.71000003814697"/>
    <n v="0"/>
    <n v="0"/>
    <n v="11"/>
    <n v="344"/>
    <n v="585"/>
    <n v="2270"/>
    <x v="0"/>
    <n v="478"/>
    <n v="506"/>
  </r>
  <r>
    <x v="9"/>
    <d v="2016-05-03T00:00:00"/>
    <x v="135"/>
    <n v="6.46999979019165"/>
    <n v="6.46999979019165"/>
    <n v="0"/>
    <n v="0.579999983310699"/>
    <n v="1.07000005245209"/>
    <n v="4.82999992370605"/>
    <n v="0"/>
    <n v="8"/>
    <n v="26"/>
    <n v="287"/>
    <n v="669"/>
    <n v="2235"/>
    <x v="0"/>
    <n v="474"/>
    <n v="512"/>
  </r>
  <r>
    <x v="9"/>
    <d v="2016-05-06T00:00:00"/>
    <x v="136"/>
    <n v="6.42000007629395"/>
    <n v="6.42000007629395"/>
    <n v="0"/>
    <n v="0.409999996423721"/>
    <n v="0.469999998807907"/>
    <n v="5.46000003814697"/>
    <n v="0"/>
    <n v="6"/>
    <n v="11"/>
    <n v="314"/>
    <n v="692"/>
    <n v="2266"/>
    <x v="0"/>
    <n v="450"/>
    <n v="491"/>
  </r>
  <r>
    <x v="9"/>
    <d v="2016-05-07T00:00:00"/>
    <x v="137"/>
    <n v="5.32999992370605"/>
    <n v="5.32999992370605"/>
    <n v="0"/>
    <n v="0.189999997615814"/>
    <n v="1.04999995231628"/>
    <n v="4.07999992370605"/>
    <n v="0"/>
    <n v="3"/>
    <n v="28"/>
    <n v="279"/>
    <n v="586"/>
    <n v="2158"/>
    <x v="0"/>
    <n v="507"/>
    <n v="530"/>
  </r>
  <r>
    <x v="9"/>
    <d v="2016-05-08T00:00:00"/>
    <x v="138"/>
    <n v="2.46000003814697"/>
    <n v="2.46000003814697"/>
    <n v="0"/>
    <n v="0"/>
    <n v="0"/>
    <n v="2.46000003814697"/>
    <n v="0"/>
    <n v="0"/>
    <n v="0"/>
    <n v="153"/>
    <n v="603"/>
    <n v="1792"/>
    <x v="0"/>
    <n v="602"/>
    <n v="638"/>
  </r>
  <r>
    <x v="9"/>
    <d v="2016-05-09T00:00:00"/>
    <x v="139"/>
    <n v="6.96000003814697"/>
    <n v="6.96000003814697"/>
    <n v="0"/>
    <n v="0.140000000596046"/>
    <n v="0.560000002384186"/>
    <n v="6.25"/>
    <n v="0"/>
    <n v="2"/>
    <n v="14"/>
    <n v="374"/>
    <n v="490"/>
    <n v="2345"/>
    <x v="0"/>
    <n v="535"/>
    <n v="565"/>
  </r>
  <r>
    <x v="9"/>
    <d v="2016-05-10T00:00:00"/>
    <x v="140"/>
    <n v="6.36999988555908"/>
    <n v="6.36999988555908"/>
    <n v="0"/>
    <n v="0.209999993443489"/>
    <n v="0.46000000834465"/>
    <n v="5.69999980926514"/>
    <n v="0"/>
    <n v="3"/>
    <n v="12"/>
    <n v="329"/>
    <n v="555"/>
    <n v="2260"/>
    <x v="0"/>
    <n v="487"/>
    <n v="517"/>
  </r>
  <r>
    <x v="9"/>
    <d v="2016-05-11T00:00:00"/>
    <x v="141"/>
    <n v="6.13000011444092"/>
    <n v="6.13000011444092"/>
    <n v="0"/>
    <n v="0.200000002980232"/>
    <n v="0.740000009536743"/>
    <n v="5.17999982833862"/>
    <n v="0"/>
    <n v="3"/>
    <n v="18"/>
    <n v="311"/>
    <n v="574"/>
    <n v="2232"/>
    <x v="0"/>
    <n v="529"/>
    <n v="558"/>
  </r>
  <r>
    <x v="9"/>
    <d v="2016-05-12T00:00:00"/>
    <x v="142"/>
    <n v="0.00999999977648258"/>
    <n v="0.00999999977648258"/>
    <n v="0"/>
    <n v="0"/>
    <n v="0"/>
    <n v="0.00999999977648258"/>
    <n v="0"/>
    <n v="0"/>
    <n v="0"/>
    <n v="2"/>
    <n v="0"/>
    <n v="257"/>
    <x v="0"/>
    <n v="302"/>
    <n v="321"/>
  </r>
  <r>
    <x v="10"/>
    <d v="2016-04-15T00:00:00"/>
    <x v="143"/>
    <n v="6.73000001907349"/>
    <n v="6.73000001907349"/>
    <n v="0"/>
    <n v="0"/>
    <n v="0"/>
    <n v="6.73000001907349"/>
    <n v="0"/>
    <n v="0"/>
    <n v="0"/>
    <n v="299"/>
    <n v="837"/>
    <n v="3066"/>
    <x v="0"/>
    <n v="499"/>
    <n v="526"/>
  </r>
  <r>
    <x v="10"/>
    <d v="2016-04-16T00:00:00"/>
    <x v="144"/>
    <n v="5.05999994277954"/>
    <n v="5.05999994277954"/>
    <n v="0"/>
    <n v="0.209999993443489"/>
    <n v="0.400000005960464"/>
    <n v="4.44999980926514"/>
    <n v="0"/>
    <n v="6"/>
    <n v="9"/>
    <n v="253"/>
    <n v="609"/>
    <n v="3073"/>
    <x v="1"/>
    <n v="426"/>
    <n v="448"/>
  </r>
  <r>
    <x v="10"/>
    <d v="2016-04-17T00:00:00"/>
    <x v="145"/>
    <n v="3.57999992370605"/>
    <n v="3.57999992370605"/>
    <n v="0"/>
    <n v="0"/>
    <n v="0"/>
    <n v="3.57999992370605"/>
    <n v="0"/>
    <n v="0"/>
    <n v="0"/>
    <n v="201"/>
    <n v="721"/>
    <n v="2572"/>
    <x v="1"/>
    <n v="619"/>
    <n v="641"/>
  </r>
  <r>
    <x v="10"/>
    <d v="2016-04-18T00:00:00"/>
    <x v="146"/>
    <n v="9.10000038146973"/>
    <n v="9.10000038146973"/>
    <n v="0"/>
    <n v="3.55999994277954"/>
    <n v="0.400000005960464"/>
    <n v="5.1399998664856"/>
    <n v="0"/>
    <n v="27"/>
    <n v="8"/>
    <n v="239"/>
    <n v="1017"/>
    <n v="3274"/>
    <x v="0"/>
    <n v="99"/>
    <n v="104"/>
  </r>
  <r>
    <x v="10"/>
    <d v="2016-04-19T00:00:00"/>
    <x v="147"/>
    <n v="7.82999992370605"/>
    <n v="7.82999992370605"/>
    <n v="0"/>
    <n v="1.37000000476837"/>
    <n v="0.689999997615814"/>
    <n v="5.76999998092651"/>
    <n v="0"/>
    <n v="20"/>
    <n v="16"/>
    <n v="249"/>
    <n v="704"/>
    <n v="3015"/>
    <x v="0"/>
    <n v="329"/>
    <n v="338"/>
  </r>
  <r>
    <x v="10"/>
    <d v="2016-04-20T00:00:00"/>
    <x v="148"/>
    <n v="8.11999988555908"/>
    <n v="8.11999988555908"/>
    <n v="0"/>
    <n v="1.10000002384186"/>
    <n v="1.72000002861023"/>
    <n v="5.28999996185303"/>
    <n v="0"/>
    <n v="19"/>
    <n v="42"/>
    <n v="228"/>
    <n v="696"/>
    <n v="3083"/>
    <x v="0"/>
    <n v="421"/>
    <n v="451"/>
  </r>
  <r>
    <x v="10"/>
    <d v="2016-04-21T00:00:00"/>
    <x v="149"/>
    <n v="7.73000001907349"/>
    <n v="7.73000001907349"/>
    <n v="0"/>
    <n v="0.370000004768372"/>
    <n v="0.389999985694885"/>
    <n v="6.98000001907349"/>
    <n v="0"/>
    <n v="7"/>
    <n v="12"/>
    <n v="272"/>
    <n v="853"/>
    <n v="3069"/>
    <x v="0"/>
    <n v="442"/>
    <n v="458"/>
  </r>
  <r>
    <x v="10"/>
    <d v="2016-04-22T00:00:00"/>
    <x v="150"/>
    <n v="9.34000015258789"/>
    <n v="9.34000015258789"/>
    <n v="0"/>
    <n v="3.29999995231628"/>
    <n v="1.11000001430511"/>
    <n v="4.92000007629395"/>
    <n v="0"/>
    <n v="77"/>
    <n v="25"/>
    <n v="220"/>
    <n v="945"/>
    <n v="3544"/>
    <x v="0"/>
    <n v="82"/>
    <n v="85"/>
  </r>
  <r>
    <x v="10"/>
    <d v="2016-04-23T00:00:00"/>
    <x v="151"/>
    <n v="10.1800003051758"/>
    <n v="10.1800003051758"/>
    <n v="0"/>
    <n v="4.5"/>
    <n v="0.319999992847443"/>
    <n v="5.34999990463257"/>
    <n v="0"/>
    <n v="58"/>
    <n v="5"/>
    <n v="215"/>
    <n v="749"/>
    <n v="3306"/>
    <x v="0"/>
    <n v="478"/>
    <n v="501"/>
  </r>
  <r>
    <x v="10"/>
    <d v="2016-04-24T00:00:00"/>
    <x v="152"/>
    <n v="7.88000011444092"/>
    <n v="7.88000011444092"/>
    <n v="0"/>
    <n v="1.08000004291534"/>
    <n v="0.509999990463257"/>
    <n v="6.30000019073486"/>
    <n v="0"/>
    <n v="14"/>
    <n v="8"/>
    <n v="239"/>
    <n v="584"/>
    <n v="2885"/>
    <x v="2"/>
    <n v="552"/>
    <n v="595"/>
  </r>
  <r>
    <x v="10"/>
    <d v="2016-04-26T00:00:00"/>
    <x v="153"/>
    <n v="7.28000020980835"/>
    <n v="7.28000020980835"/>
    <n v="0"/>
    <n v="0.939999997615814"/>
    <n v="1.05999994277954"/>
    <n v="5.26999998092651"/>
    <n v="0"/>
    <n v="14"/>
    <n v="23"/>
    <n v="224"/>
    <n v="673"/>
    <n v="2929"/>
    <x v="0"/>
    <n v="319"/>
    <n v="346"/>
  </r>
  <r>
    <x v="10"/>
    <d v="2016-04-27T00:00:00"/>
    <x v="154"/>
    <n v="8.60999965667725"/>
    <n v="8.60999965667725"/>
    <n v="0"/>
    <n v="0.699999988079071"/>
    <n v="2.50999999046326"/>
    <n v="5.3899998664856"/>
    <n v="0"/>
    <n v="11"/>
    <n v="48"/>
    <n v="241"/>
    <n v="684"/>
    <n v="3074"/>
    <x v="0"/>
    <n v="439"/>
    <n v="500"/>
  </r>
  <r>
    <x v="10"/>
    <d v="2016-04-28T00:00:00"/>
    <x v="155"/>
    <n v="7.75"/>
    <n v="7.75"/>
    <n v="0"/>
    <n v="1.28999996185303"/>
    <n v="0.430000007152557"/>
    <n v="6.03000020980835"/>
    <n v="0"/>
    <n v="19"/>
    <n v="9"/>
    <n v="234"/>
    <n v="878"/>
    <n v="2969"/>
    <x v="0"/>
    <n v="428"/>
    <n v="458"/>
  </r>
  <r>
    <x v="10"/>
    <d v="2016-04-30T00:00:00"/>
    <x v="156"/>
    <n v="9.64000034332275"/>
    <n v="9.64000034332275"/>
    <n v="0"/>
    <n v="0.699999988079071"/>
    <n v="2"/>
    <n v="6.94000005722046"/>
    <n v="0"/>
    <n v="14"/>
    <n v="43"/>
    <n v="300"/>
    <n v="537"/>
    <n v="3283"/>
    <x v="1"/>
    <n v="409"/>
    <n v="430"/>
  </r>
  <r>
    <x v="10"/>
    <d v="2016-05-01T00:00:00"/>
    <x v="157"/>
    <n v="7.8899998664856"/>
    <n v="7.8899998664856"/>
    <n v="0"/>
    <n v="1.00999999046326"/>
    <n v="0.680000007152557"/>
    <n v="6.19999980926514"/>
    <n v="0"/>
    <n v="12"/>
    <n v="15"/>
    <n v="241"/>
    <n v="579"/>
    <n v="2926"/>
    <x v="0"/>
    <n v="547"/>
    <n v="597"/>
  </r>
  <r>
    <x v="10"/>
    <d v="2016-05-02T00:00:00"/>
    <x v="158"/>
    <n v="8.39999961853027"/>
    <n v="8.39999961853027"/>
    <n v="0"/>
    <n v="3.76999998092651"/>
    <n v="0.0799999982118607"/>
    <n v="4.55000019073486"/>
    <n v="0"/>
    <n v="33"/>
    <n v="4"/>
    <n v="204"/>
    <n v="935"/>
    <n v="3147"/>
    <x v="1"/>
    <n v="368"/>
    <n v="376"/>
  </r>
  <r>
    <x v="10"/>
    <d v="2016-05-04T00:00:00"/>
    <x v="159"/>
    <n v="9.52000045776367"/>
    <n v="9.52000045776367"/>
    <n v="0"/>
    <n v="2.78999996185303"/>
    <n v="0.930000007152557"/>
    <n v="5.80000019073486"/>
    <n v="0"/>
    <n v="35"/>
    <n v="21"/>
    <n v="251"/>
    <n v="632"/>
    <n v="3162"/>
    <x v="0"/>
    <n v="390"/>
    <n v="414"/>
  </r>
  <r>
    <x v="10"/>
    <d v="2016-05-05T00:00:00"/>
    <x v="160"/>
    <n v="7.38000011444092"/>
    <n v="7.38000011444092"/>
    <n v="0"/>
    <n v="0.629999995231628"/>
    <n v="1.66999995708466"/>
    <n v="5.09000015258789"/>
    <n v="0"/>
    <n v="12"/>
    <n v="39"/>
    <n v="199"/>
    <n v="896"/>
    <n v="2899"/>
    <x v="0"/>
    <n v="471"/>
    <n v="495"/>
  </r>
  <r>
    <x v="10"/>
    <d v="2016-05-07T00:00:00"/>
    <x v="161"/>
    <n v="17.5400009155273"/>
    <n v="17.5400009155273"/>
    <n v="0"/>
    <n v="9.44999980926514"/>
    <n v="2.76999998092651"/>
    <n v="5.32999992370605"/>
    <n v="0"/>
    <n v="120"/>
    <n v="56"/>
    <n v="260"/>
    <n v="508"/>
    <n v="4022"/>
    <x v="0"/>
    <n v="472"/>
    <n v="496"/>
  </r>
  <r>
    <x v="10"/>
    <d v="2016-05-08T00:00:00"/>
    <x v="162"/>
    <n v="14.3800001144409"/>
    <n v="14.3800001144409"/>
    <n v="0"/>
    <n v="9.89000034332275"/>
    <n v="1.25999999046326"/>
    <n v="3.23000001907349"/>
    <n v="0"/>
    <n v="107"/>
    <n v="38"/>
    <n v="178"/>
    <n v="576"/>
    <n v="3934"/>
    <x v="1"/>
    <n v="529"/>
    <n v="541"/>
  </r>
  <r>
    <x v="10"/>
    <d v="2016-05-09T00:00:00"/>
    <x v="163"/>
    <n v="7.8600001335144"/>
    <n v="7.8600001335144"/>
    <n v="0"/>
    <n v="0.340000003576279"/>
    <n v="0.730000019073486"/>
    <n v="6.78999996185303"/>
    <n v="0"/>
    <n v="6"/>
    <n v="19"/>
    <n v="258"/>
    <n v="1020"/>
    <n v="3013"/>
    <x v="0"/>
    <n v="62"/>
    <n v="65"/>
  </r>
  <r>
    <x v="10"/>
    <d v="2016-05-10T00:00:00"/>
    <x v="164"/>
    <n v="7.92000007629395"/>
    <n v="7.92000007629395"/>
    <n v="0"/>
    <n v="0.810000002384186"/>
    <n v="0.649999976158142"/>
    <n v="6.46000003814697"/>
    <n v="0"/>
    <n v="13"/>
    <n v="14"/>
    <n v="267"/>
    <n v="648"/>
    <n v="3061"/>
    <x v="0"/>
    <n v="354"/>
    <n v="375"/>
  </r>
  <r>
    <x v="10"/>
    <d v="2016-05-11T00:00:00"/>
    <x v="165"/>
    <n v="7.84000015258789"/>
    <n v="7.84000015258789"/>
    <n v="0"/>
    <n v="0.529999971389771"/>
    <n v="0.790000021457672"/>
    <n v="6.53000020980835"/>
    <n v="0"/>
    <n v="8"/>
    <n v="18"/>
    <n v="256"/>
    <n v="858"/>
    <n v="2954"/>
    <x v="0"/>
    <n v="469"/>
    <n v="494"/>
  </r>
  <r>
    <x v="11"/>
    <d v="2016-04-12T00:00:00"/>
    <x v="166"/>
    <n v="2.20000004768372"/>
    <n v="2.20000004768372"/>
    <n v="0"/>
    <n v="0"/>
    <n v="0"/>
    <n v="2.20000004768372"/>
    <n v="0"/>
    <n v="0"/>
    <n v="0"/>
    <n v="196"/>
    <n v="787"/>
    <n v="2113"/>
    <x v="1"/>
    <n v="429"/>
    <n v="457"/>
  </r>
  <r>
    <x v="11"/>
    <d v="2016-04-13T00:00:00"/>
    <x v="167"/>
    <n v="1.99000000953674"/>
    <n v="1.99000000953674"/>
    <n v="0"/>
    <n v="0"/>
    <n v="0"/>
    <n v="1.99000000953674"/>
    <n v="0"/>
    <n v="0"/>
    <n v="0"/>
    <n v="194"/>
    <n v="840"/>
    <n v="2095"/>
    <x v="1"/>
    <n v="370"/>
    <n v="406"/>
  </r>
  <r>
    <x v="11"/>
    <d v="2016-04-14T00:00:00"/>
    <x v="168"/>
    <n v="2.67000007629395"/>
    <n v="2.67000007629395"/>
    <n v="0"/>
    <n v="0"/>
    <n v="0"/>
    <n v="2.67000007629395"/>
    <n v="0"/>
    <n v="0"/>
    <n v="0"/>
    <n v="231"/>
    <n v="717"/>
    <n v="2194"/>
    <x v="0"/>
    <n v="441"/>
    <n v="492"/>
  </r>
  <r>
    <x v="11"/>
    <d v="2016-04-15T00:00:00"/>
    <x v="169"/>
    <n v="4.82999992370605"/>
    <n v="4.82999992370605"/>
    <n v="0"/>
    <n v="0"/>
    <n v="0"/>
    <n v="4.82999992370605"/>
    <n v="0"/>
    <n v="0"/>
    <n v="0"/>
    <n v="350"/>
    <n v="711"/>
    <n v="2496"/>
    <x v="1"/>
    <n v="337"/>
    <n v="379"/>
  </r>
  <r>
    <x v="11"/>
    <d v="2016-04-16T00:00:00"/>
    <x v="170"/>
    <n v="2.65000009536743"/>
    <n v="2.65000009536743"/>
    <n v="0"/>
    <n v="0"/>
    <n v="0"/>
    <n v="2.65000009536743"/>
    <n v="0"/>
    <n v="0"/>
    <n v="0"/>
    <n v="225"/>
    <n v="716"/>
    <n v="2180"/>
    <x v="0"/>
    <n v="462"/>
    <n v="499"/>
  </r>
  <r>
    <x v="11"/>
    <d v="2016-04-17T00:00:00"/>
    <x v="171"/>
    <n v="1.51999998092651"/>
    <n v="1.51999998092651"/>
    <n v="0"/>
    <n v="0"/>
    <n v="0"/>
    <n v="1.51999998092651"/>
    <n v="0"/>
    <n v="0"/>
    <n v="0"/>
    <n v="114"/>
    <n v="1219"/>
    <n v="1933"/>
    <x v="0"/>
    <n v="98"/>
    <n v="107"/>
  </r>
  <r>
    <x v="11"/>
    <d v="2016-04-19T00:00:00"/>
    <x v="172"/>
    <n v="1.38999998569489"/>
    <n v="1.38999998569489"/>
    <n v="0"/>
    <n v="0"/>
    <n v="0"/>
    <n v="1.38999998569489"/>
    <n v="0"/>
    <n v="0"/>
    <n v="0"/>
    <n v="121"/>
    <n v="895"/>
    <n v="1954"/>
    <x v="1"/>
    <n v="388"/>
    <n v="424"/>
  </r>
  <r>
    <x v="11"/>
    <d v="2016-04-20T00:00:00"/>
    <x v="173"/>
    <n v="1.38999998569489"/>
    <n v="1.38999998569489"/>
    <n v="0"/>
    <n v="0"/>
    <n v="0"/>
    <n v="1.38999998569489"/>
    <n v="0"/>
    <n v="0"/>
    <n v="0"/>
    <n v="137"/>
    <n v="841"/>
    <n v="1974"/>
    <x v="0"/>
    <n v="439"/>
    <n v="462"/>
  </r>
  <r>
    <x v="11"/>
    <d v="2016-04-21T00:00:00"/>
    <x v="174"/>
    <n v="2.55999994277954"/>
    <n v="2.55999994277954"/>
    <n v="0"/>
    <n v="0"/>
    <n v="0"/>
    <n v="2.53999996185303"/>
    <n v="0"/>
    <n v="0"/>
    <n v="0"/>
    <n v="215"/>
    <n v="756"/>
    <n v="2150"/>
    <x v="0"/>
    <n v="436"/>
    <n v="469"/>
  </r>
  <r>
    <x v="11"/>
    <d v="2016-04-22T00:00:00"/>
    <x v="175"/>
    <n v="4.57999992370605"/>
    <n v="4.57999992370605"/>
    <n v="0"/>
    <n v="0"/>
    <n v="0"/>
    <n v="4.57999992370605"/>
    <n v="0"/>
    <n v="0"/>
    <n v="0"/>
    <n v="317"/>
    <n v="706"/>
    <n v="2432"/>
    <x v="0"/>
    <n v="388"/>
    <n v="417"/>
  </r>
  <r>
    <x v="11"/>
    <d v="2016-04-25T00:00:00"/>
    <x v="176"/>
    <n v="2.26999998092651"/>
    <n v="2.26999998092651"/>
    <n v="0"/>
    <n v="0"/>
    <n v="0"/>
    <n v="2.26999998092651"/>
    <n v="0"/>
    <n v="0"/>
    <n v="0"/>
    <n v="179"/>
    <n v="916"/>
    <n v="2070"/>
    <x v="0"/>
    <n v="328"/>
    <n v="345"/>
  </r>
  <r>
    <x v="11"/>
    <d v="2016-04-26T00:00:00"/>
    <x v="177"/>
    <n v="4.40999984741211"/>
    <n v="4.40999984741211"/>
    <n v="0"/>
    <n v="2.41000008583069"/>
    <n v="0.0399999991059303"/>
    <n v="1.96000003814697"/>
    <n v="0"/>
    <n v="29"/>
    <n v="1"/>
    <n v="180"/>
    <n v="839"/>
    <n v="2291"/>
    <x v="1"/>
    <n v="353"/>
    <n v="391"/>
  </r>
  <r>
    <x v="11"/>
    <d v="2016-04-27T00:00:00"/>
    <x v="178"/>
    <n v="5.03000020980835"/>
    <n v="5.03000020980835"/>
    <n v="0"/>
    <n v="2.61999988555908"/>
    <n v="0.0299999993294477"/>
    <n v="2.38000011444092"/>
    <n v="0"/>
    <n v="32"/>
    <n v="1"/>
    <n v="194"/>
    <n v="839"/>
    <n v="2361"/>
    <x v="0"/>
    <n v="332"/>
    <n v="374"/>
  </r>
  <r>
    <x v="11"/>
    <d v="2016-04-28T00:00:00"/>
    <x v="179"/>
    <n v="3.00999999046326"/>
    <n v="3.00999999046326"/>
    <n v="0"/>
    <n v="0"/>
    <n v="0"/>
    <n v="3.00999999046326"/>
    <n v="0"/>
    <n v="0"/>
    <n v="0"/>
    <n v="236"/>
    <n v="762"/>
    <n v="2203"/>
    <x v="0"/>
    <n v="419"/>
    <n v="442"/>
  </r>
  <r>
    <x v="11"/>
    <d v="2016-04-29T00:00:00"/>
    <x v="180"/>
    <n v="3.14000010490417"/>
    <n v="3.14000010490417"/>
    <n v="0"/>
    <n v="0"/>
    <n v="0"/>
    <n v="3.13000011444092"/>
    <n v="0"/>
    <n v="0"/>
    <n v="0"/>
    <n v="226"/>
    <n v="1106"/>
    <n v="2196"/>
    <x v="0"/>
    <n v="106"/>
    <n v="108"/>
  </r>
  <r>
    <x v="11"/>
    <d v="2016-04-30T00:00:00"/>
    <x v="181"/>
    <n v="4.17999982833862"/>
    <n v="4.17999982833862"/>
    <n v="0"/>
    <n v="0"/>
    <n v="0"/>
    <n v="4.17999982833862"/>
    <n v="0"/>
    <n v="0"/>
    <n v="0"/>
    <n v="290"/>
    <n v="797"/>
    <n v="2363"/>
    <x v="0"/>
    <n v="322"/>
    <n v="353"/>
  </r>
  <r>
    <x v="11"/>
    <d v="2016-05-01T00:00:00"/>
    <x v="182"/>
    <n v="3.50999999046326"/>
    <n v="3.50999999046326"/>
    <n v="0"/>
    <n v="0"/>
    <n v="0"/>
    <n v="3.50999999046326"/>
    <n v="0"/>
    <n v="0"/>
    <n v="0"/>
    <n v="240"/>
    <n v="741"/>
    <n v="2246"/>
    <x v="1"/>
    <n v="439"/>
    <n v="459"/>
  </r>
  <r>
    <x v="11"/>
    <d v="2016-05-02T00:00:00"/>
    <x v="183"/>
    <n v="4.75"/>
    <n v="4.75"/>
    <n v="0"/>
    <n v="2.21000003814697"/>
    <n v="0.189999997615814"/>
    <n v="2.34999990463257"/>
    <n v="0"/>
    <n v="27"/>
    <n v="4"/>
    <n v="200"/>
    <n v="667"/>
    <n v="2336"/>
    <x v="0"/>
    <n v="502"/>
    <n v="542"/>
  </r>
  <r>
    <x v="11"/>
    <d v="2016-05-03T00:00:00"/>
    <x v="184"/>
    <n v="5.17999982833862"/>
    <n v="5.17999982833862"/>
    <n v="0"/>
    <n v="2.48000001907349"/>
    <n v="0.109999999403954"/>
    <n v="2.57999992370605"/>
    <n v="0"/>
    <n v="30"/>
    <n v="2"/>
    <n v="233"/>
    <n v="725"/>
    <n v="2421"/>
    <x v="1"/>
    <n v="417"/>
    <n v="450"/>
  </r>
  <r>
    <x v="11"/>
    <d v="2016-05-04T00:00:00"/>
    <x v="185"/>
    <n v="1.96000003814697"/>
    <n v="1.96000003814697"/>
    <n v="0"/>
    <n v="0"/>
    <n v="0"/>
    <n v="1.96000003814697"/>
    <n v="0"/>
    <n v="0"/>
    <n v="0"/>
    <n v="180"/>
    <n v="897"/>
    <n v="2070"/>
    <x v="1"/>
    <n v="337"/>
    <n v="363"/>
  </r>
  <r>
    <x v="11"/>
    <d v="2016-05-05T00:00:00"/>
    <x v="186"/>
    <n v="2.54999995231628"/>
    <n v="2.54999995231628"/>
    <n v="0"/>
    <n v="0.119999997317791"/>
    <n v="0.239999994635582"/>
    <n v="2.1800000667572"/>
    <n v="0"/>
    <n v="2"/>
    <n v="6"/>
    <n v="185"/>
    <n v="734"/>
    <n v="2120"/>
    <x v="1"/>
    <n v="462"/>
    <n v="513"/>
  </r>
  <r>
    <x v="11"/>
    <d v="2016-05-06T00:00:00"/>
    <x v="187"/>
    <n v="3.02999997138977"/>
    <n v="3.02999997138977"/>
    <n v="0"/>
    <n v="0"/>
    <n v="0"/>
    <n v="3.02999997138977"/>
    <n v="0"/>
    <n v="0"/>
    <n v="0"/>
    <n v="229"/>
    <n v="809"/>
    <n v="2211"/>
    <x v="1"/>
    <n v="374"/>
    <n v="402"/>
  </r>
  <r>
    <x v="11"/>
    <d v="2016-05-07T00:00:00"/>
    <x v="188"/>
    <n v="3.58999991416931"/>
    <n v="3.58999991416931"/>
    <n v="0"/>
    <n v="2.13000011444092"/>
    <n v="0.189999997615814"/>
    <n v="1.25"/>
    <n v="0"/>
    <n v="26"/>
    <n v="4"/>
    <n v="108"/>
    <n v="866"/>
    <n v="2123"/>
    <x v="1"/>
    <n v="401"/>
    <n v="436"/>
  </r>
  <r>
    <x v="11"/>
    <d v="2016-05-08T00:00:00"/>
    <x v="189"/>
    <n v="4.90000009536743"/>
    <n v="4.90000009536743"/>
    <n v="0"/>
    <n v="0"/>
    <n v="0.25"/>
    <n v="4.65000009536743"/>
    <n v="0"/>
    <n v="0"/>
    <n v="8"/>
    <n v="308"/>
    <n v="733"/>
    <n v="2423"/>
    <x v="0"/>
    <n v="361"/>
    <n v="391"/>
  </r>
  <r>
    <x v="11"/>
    <d v="2016-05-09T00:00:00"/>
    <x v="190"/>
    <n v="3.53999996185303"/>
    <n v="3.53999996185303"/>
    <n v="0"/>
    <n v="0"/>
    <n v="0"/>
    <n v="3.53999996185303"/>
    <n v="0"/>
    <n v="0"/>
    <n v="0"/>
    <n v="266"/>
    <n v="641"/>
    <n v="2281"/>
    <x v="0"/>
    <n v="457"/>
    <n v="533"/>
  </r>
  <r>
    <x v="11"/>
    <d v="2016-05-10T00:00:00"/>
    <x v="191"/>
    <n v="2.63000011444092"/>
    <n v="2.63000011444092"/>
    <n v="0"/>
    <n v="0"/>
    <n v="0"/>
    <n v="2.63000011444092"/>
    <n v="0"/>
    <n v="0"/>
    <n v="0"/>
    <n v="231"/>
    <n v="783"/>
    <n v="2181"/>
    <x v="0"/>
    <n v="405"/>
    <n v="426"/>
  </r>
  <r>
    <x v="11"/>
    <d v="2016-05-11T00:00:00"/>
    <x v="192"/>
    <n v="6.1100001335144"/>
    <n v="6.1100001335144"/>
    <n v="0"/>
    <n v="2.25"/>
    <n v="1"/>
    <n v="2.85999989509583"/>
    <n v="0"/>
    <n v="34"/>
    <n v="22"/>
    <n v="232"/>
    <n v="622"/>
    <n v="2499"/>
    <x v="0"/>
    <n v="499"/>
    <n v="530"/>
  </r>
  <r>
    <x v="11"/>
    <d v="2016-05-12T00:00:00"/>
    <x v="193"/>
    <n v="0.519999980926514"/>
    <n v="0.519999980926514"/>
    <n v="0"/>
    <n v="0"/>
    <n v="0"/>
    <n v="0.519999980926514"/>
    <n v="0"/>
    <n v="0"/>
    <n v="0"/>
    <n v="58"/>
    <n v="380"/>
    <n v="1212"/>
    <x v="0"/>
    <n v="483"/>
    <n v="501"/>
  </r>
  <r>
    <x v="12"/>
    <d v="2016-04-21T00:00:00"/>
    <x v="194"/>
    <n v="9.07999992370605"/>
    <n v="9.07999992370605"/>
    <n v="0"/>
    <n v="0.419999986886978"/>
    <n v="0.970000028610229"/>
    <n v="7.69999980926514"/>
    <n v="0"/>
    <n v="6"/>
    <n v="21"/>
    <n v="432"/>
    <n v="844"/>
    <n v="2486"/>
    <x v="0"/>
    <n v="126"/>
    <n v="137"/>
  </r>
  <r>
    <x v="12"/>
    <d v="2016-04-26T00:00:00"/>
    <x v="195"/>
    <n v="6.05000019073486"/>
    <n v="6.05000019073486"/>
    <n v="0"/>
    <n v="0.430000007152557"/>
    <n v="2.02999997138977"/>
    <n v="3.58999991416931"/>
    <n v="0"/>
    <n v="12"/>
    <n v="41"/>
    <n v="283"/>
    <n v="1062"/>
    <n v="2223"/>
    <x v="0"/>
    <n v="103"/>
    <n v="121"/>
  </r>
  <r>
    <x v="12"/>
    <d v="2016-04-29T00:00:00"/>
    <x v="196"/>
    <n v="5.17999982833862"/>
    <n v="5.17999982833862"/>
    <n v="0"/>
    <n v="1.01999998092651"/>
    <n v="1.85000002384186"/>
    <n v="2.30999994277954"/>
    <n v="0"/>
    <n v="15"/>
    <n v="29"/>
    <n v="197"/>
    <n v="1096"/>
    <n v="1918"/>
    <x v="0"/>
    <n v="171"/>
    <n v="179"/>
  </r>
  <r>
    <x v="12"/>
    <d v="2016-05-01T00:00:00"/>
    <x v="197"/>
    <n v="2.26999998092651"/>
    <n v="2.26999998092651"/>
    <n v="0"/>
    <n v="0"/>
    <n v="0"/>
    <n v="2.26999998092651"/>
    <n v="0"/>
    <n v="0"/>
    <n v="0"/>
    <n v="190"/>
    <n v="1121"/>
    <n v="1692"/>
    <x v="0"/>
    <n v="115"/>
    <n v="129"/>
  </r>
  <r>
    <x v="12"/>
    <d v="2016-05-08T00:00:00"/>
    <x v="198"/>
    <n v="4.32999992370605"/>
    <n v="4.32999992370605"/>
    <n v="0"/>
    <n v="1.79999995231628"/>
    <n v="0.5"/>
    <n v="2.01999998092651"/>
    <n v="0"/>
    <n v="66"/>
    <n v="35"/>
    <n v="238"/>
    <n v="1019"/>
    <n v="2666"/>
    <x v="0"/>
    <n v="123"/>
    <n v="134"/>
  </r>
  <r>
    <x v="13"/>
    <d v="2016-04-12T00:00:00"/>
    <x v="199"/>
    <n v="5.88000011444092"/>
    <n v="5.88000011444092"/>
    <n v="0"/>
    <n v="0"/>
    <n v="0"/>
    <n v="5.84999990463257"/>
    <n v="0"/>
    <n v="0"/>
    <n v="0"/>
    <n v="263"/>
    <n v="718"/>
    <n v="2947"/>
    <x v="0"/>
    <n v="425"/>
    <n v="439"/>
  </r>
  <r>
    <x v="13"/>
    <d v="2016-04-13T00:00:00"/>
    <x v="200"/>
    <n v="5.57999992370605"/>
    <n v="5.57999992370605"/>
    <n v="0"/>
    <n v="0"/>
    <n v="0"/>
    <n v="5.57999992370605"/>
    <n v="0"/>
    <n v="0"/>
    <n v="0"/>
    <n v="258"/>
    <n v="777"/>
    <n v="2898"/>
    <x v="1"/>
    <n v="400"/>
    <n v="430"/>
  </r>
  <r>
    <x v="13"/>
    <d v="2016-04-14T00:00:00"/>
    <x v="201"/>
    <n v="6.36999988555908"/>
    <n v="6.36999988555908"/>
    <n v="0"/>
    <n v="0"/>
    <n v="0"/>
    <n v="6.36999988555908"/>
    <n v="0"/>
    <n v="0"/>
    <n v="0"/>
    <n v="271"/>
    <n v="772"/>
    <n v="2984"/>
    <x v="0"/>
    <n v="384"/>
    <n v="415"/>
  </r>
  <r>
    <x v="13"/>
    <d v="2016-04-15T00:00:00"/>
    <x v="202"/>
    <n v="5.28000020980835"/>
    <n v="5.28000020980835"/>
    <n v="0"/>
    <n v="0.0700000002980232"/>
    <n v="0.419999986886978"/>
    <n v="4.78999996185303"/>
    <n v="0"/>
    <n v="1"/>
    <n v="8"/>
    <n v="256"/>
    <n v="944"/>
    <n v="2896"/>
    <x v="0"/>
    <n v="253"/>
    <n v="257"/>
  </r>
  <r>
    <x v="13"/>
    <d v="2016-04-16T00:00:00"/>
    <x v="203"/>
    <n v="9.02999973297119"/>
    <n v="9.02999973297119"/>
    <n v="0"/>
    <n v="0.239999994635582"/>
    <n v="1.25"/>
    <n v="7.53999996185303"/>
    <n v="0"/>
    <n v="3"/>
    <n v="24"/>
    <n v="335"/>
    <n v="556"/>
    <n v="3328"/>
    <x v="1"/>
    <n v="382"/>
    <n v="406"/>
  </r>
  <r>
    <x v="13"/>
    <d v="2016-04-17T00:00:00"/>
    <x v="204"/>
    <n v="10.289999961853"/>
    <n v="10.289999961853"/>
    <n v="0"/>
    <n v="0.959999978542328"/>
    <n v="3.46000003814697"/>
    <n v="5.88000011444092"/>
    <n v="0"/>
    <n v="12"/>
    <n v="66"/>
    <n v="302"/>
    <n v="437"/>
    <n v="3394"/>
    <x v="0"/>
    <n v="591"/>
    <n v="612"/>
  </r>
  <r>
    <x v="13"/>
    <d v="2016-04-18T00:00:00"/>
    <x v="192"/>
    <n v="7.38000011444092"/>
    <n v="7.38000011444092"/>
    <n v="0"/>
    <n v="1.82000005245209"/>
    <n v="1.49000000953674"/>
    <n v="4.07000017166138"/>
    <n v="0"/>
    <n v="22"/>
    <n v="30"/>
    <n v="191"/>
    <n v="890"/>
    <n v="3013"/>
    <x v="0"/>
    <n v="293"/>
    <n v="312"/>
  </r>
  <r>
    <x v="13"/>
    <d v="2016-04-19T00:00:00"/>
    <x v="205"/>
    <n v="5.44000005722046"/>
    <n v="5.44000005722046"/>
    <n v="0"/>
    <n v="0.879999995231628"/>
    <n v="0.370000004768372"/>
    <n v="4.19000005722046"/>
    <n v="0"/>
    <n v="10"/>
    <n v="8"/>
    <n v="179"/>
    <n v="757"/>
    <n v="2812"/>
    <x v="0"/>
    <n v="457"/>
    <n v="487"/>
  </r>
  <r>
    <x v="13"/>
    <d v="2016-04-20T00:00:00"/>
    <x v="206"/>
    <n v="7.13000011444092"/>
    <n v="7.13000011444092"/>
    <n v="0"/>
    <n v="0.159999996423721"/>
    <n v="1.23000001907349"/>
    <n v="5.73000001907349"/>
    <n v="0"/>
    <n v="2"/>
    <n v="29"/>
    <n v="260"/>
    <n v="717"/>
    <n v="3061"/>
    <x v="0"/>
    <n v="454"/>
    <n v="468"/>
  </r>
  <r>
    <x v="13"/>
    <d v="2016-04-21T00:00:00"/>
    <x v="207"/>
    <n v="5.30000019073486"/>
    <n v="5.30000019073486"/>
    <n v="0"/>
    <n v="0.310000002384186"/>
    <n v="2.04999995231628"/>
    <n v="2.94000005722046"/>
    <n v="0"/>
    <n v="4"/>
    <n v="41"/>
    <n v="144"/>
    <n v="901"/>
    <n v="2729"/>
    <x v="0"/>
    <n v="425"/>
    <n v="434"/>
  </r>
  <r>
    <x v="13"/>
    <d v="2016-04-23T00:00:00"/>
    <x v="208"/>
    <n v="12.2700004577637"/>
    <n v="12.2700004577637"/>
    <n v="0"/>
    <n v="0.759999990463257"/>
    <n v="3.24000000953674"/>
    <n v="8.27000045776367"/>
    <n v="0"/>
    <n v="9"/>
    <n v="66"/>
    <n v="408"/>
    <n v="469"/>
    <n v="3691"/>
    <x v="0"/>
    <n v="465"/>
    <n v="475"/>
  </r>
  <r>
    <x v="13"/>
    <d v="2016-04-24T00:00:00"/>
    <x v="209"/>
    <n v="12.2200002670288"/>
    <n v="12.2200002670288"/>
    <n v="0"/>
    <n v="1.20000004768372"/>
    <n v="5.11999988555908"/>
    <n v="5.88000011444092"/>
    <n v="0"/>
    <n v="15"/>
    <n v="95"/>
    <n v="281"/>
    <n v="542"/>
    <n v="3538"/>
    <x v="0"/>
    <n v="480"/>
    <n v="506"/>
  </r>
  <r>
    <x v="13"/>
    <d v="2016-04-25T00:00:00"/>
    <x v="210"/>
    <n v="7.42999982833862"/>
    <n v="7.42999982833862"/>
    <n v="0"/>
    <n v="0.490000009536743"/>
    <n v="0.819999992847443"/>
    <n v="6.1100001335144"/>
    <n v="0"/>
    <n v="6"/>
    <n v="15"/>
    <n v="270"/>
    <n v="730"/>
    <n v="3064"/>
    <x v="0"/>
    <n v="370"/>
    <n v="380"/>
  </r>
  <r>
    <x v="13"/>
    <d v="2016-04-26T00:00:00"/>
    <x v="211"/>
    <n v="4.94999980926514"/>
    <n v="4.94999980926514"/>
    <n v="0"/>
    <n v="0.0700000002980232"/>
    <n v="0.349999994039536"/>
    <n v="4.53999996185303"/>
    <n v="0"/>
    <n v="1"/>
    <n v="8"/>
    <n v="216"/>
    <n v="765"/>
    <n v="2784"/>
    <x v="0"/>
    <n v="421"/>
    <n v="429"/>
  </r>
  <r>
    <x v="13"/>
    <d v="2016-04-27T00:00:00"/>
    <x v="212"/>
    <n v="5.71999979019165"/>
    <n v="5.71999979019165"/>
    <n v="0"/>
    <n v="0.0900000035762787"/>
    <n v="0.800000011920929"/>
    <n v="4.78000020980835"/>
    <n v="0"/>
    <n v="1"/>
    <n v="16"/>
    <n v="238"/>
    <n v="733"/>
    <n v="2908"/>
    <x v="0"/>
    <n v="432"/>
    <n v="449"/>
  </r>
  <r>
    <x v="13"/>
    <d v="2016-04-28T00:00:00"/>
    <x v="213"/>
    <n v="7.32000017166138"/>
    <n v="7.32000017166138"/>
    <n v="0"/>
    <n v="1.12999999523163"/>
    <n v="0.419999986886978"/>
    <n v="5.76999998092651"/>
    <n v="0"/>
    <n v="14"/>
    <n v="9"/>
    <n v="232"/>
    <n v="738"/>
    <n v="3033"/>
    <x v="0"/>
    <n v="442"/>
    <n v="461"/>
  </r>
  <r>
    <x v="13"/>
    <d v="2016-04-29T00:00:00"/>
    <x v="214"/>
    <n v="8.05000019073486"/>
    <n v="8.05000019073486"/>
    <n v="0"/>
    <n v="1.05999994277954"/>
    <n v="0.920000016689301"/>
    <n v="6.07000017166138"/>
    <n v="0"/>
    <n v="12"/>
    <n v="19"/>
    <n v="267"/>
    <n v="692"/>
    <n v="3165"/>
    <x v="0"/>
    <n v="433"/>
    <n v="447"/>
  </r>
  <r>
    <x v="13"/>
    <d v="2016-04-30T00:00:00"/>
    <x v="215"/>
    <n v="8.22999954223633"/>
    <n v="8.22999954223633"/>
    <n v="0"/>
    <n v="0.319999992847443"/>
    <n v="2.02999997138977"/>
    <n v="5.88000011444092"/>
    <n v="0"/>
    <n v="4"/>
    <n v="36"/>
    <n v="263"/>
    <n v="728"/>
    <n v="3115"/>
    <x v="0"/>
    <n v="479"/>
    <n v="501"/>
  </r>
  <r>
    <x v="13"/>
    <d v="2016-05-03T00:00:00"/>
    <x v="216"/>
    <n v="7.67000007629395"/>
    <n v="7.67000007629395"/>
    <n v="0"/>
    <n v="0"/>
    <n v="0"/>
    <n v="7.67000007629395"/>
    <n v="0"/>
    <n v="0"/>
    <n v="0"/>
    <n v="313"/>
    <n v="729"/>
    <n v="3145"/>
    <x v="0"/>
    <n v="327"/>
    <n v="373"/>
  </r>
  <r>
    <x v="13"/>
    <d v="2016-05-04T00:00:00"/>
    <x v="217"/>
    <n v="6.61999988555908"/>
    <n v="6.61999988555908"/>
    <n v="0"/>
    <n v="0.340000003576279"/>
    <n v="0.730000019073486"/>
    <n v="5.53999996185303"/>
    <n v="0"/>
    <n v="4"/>
    <n v="15"/>
    <n v="251"/>
    <n v="757"/>
    <n v="3004"/>
    <x v="0"/>
    <n v="412"/>
    <n v="434"/>
  </r>
  <r>
    <x v="13"/>
    <d v="2016-05-05T00:00:00"/>
    <x v="218"/>
    <n v="6.98999977111816"/>
    <n v="6.98999977111816"/>
    <n v="0"/>
    <n v="0.670000016689301"/>
    <n v="0.219999998807907"/>
    <n v="6.09000015258789"/>
    <n v="0"/>
    <n v="8"/>
    <n v="5"/>
    <n v="241"/>
    <n v="745"/>
    <n v="3006"/>
    <x v="0"/>
    <n v="414"/>
    <n v="428"/>
  </r>
  <r>
    <x v="13"/>
    <d v="2016-05-06T00:00:00"/>
    <x v="219"/>
    <n v="5.63000011444092"/>
    <n v="5.63000011444092"/>
    <n v="0"/>
    <n v="0.0799999982118607"/>
    <n v="0.660000026226044"/>
    <n v="4.86999988555908"/>
    <n v="0"/>
    <n v="1"/>
    <n v="16"/>
    <n v="207"/>
    <n v="682"/>
    <n v="2859"/>
    <x v="0"/>
    <n v="404"/>
    <n v="449"/>
  </r>
  <r>
    <x v="13"/>
    <d v="2016-05-07T00:00:00"/>
    <x v="220"/>
    <n v="11.6499996185303"/>
    <n v="11.6499996185303"/>
    <n v="0"/>
    <n v="0.370000004768372"/>
    <n v="2.30999994277954"/>
    <n v="8.97000026702881"/>
    <n v="0"/>
    <n v="5"/>
    <n v="46"/>
    <n v="439"/>
    <n v="577"/>
    <n v="3683"/>
    <x v="0"/>
    <n v="520"/>
    <n v="543"/>
  </r>
  <r>
    <x v="13"/>
    <d v="2016-05-09T00:00:00"/>
    <x v="221"/>
    <n v="6.67999982833862"/>
    <n v="6.67999982833862"/>
    <n v="0"/>
    <n v="0"/>
    <n v="0.569999992847443"/>
    <n v="6.09999990463257"/>
    <n v="0"/>
    <n v="0"/>
    <n v="12"/>
    <n v="253"/>
    <n v="746"/>
    <n v="2990"/>
    <x v="0"/>
    <n v="435"/>
    <n v="458"/>
  </r>
  <r>
    <x v="13"/>
    <d v="2016-05-10T00:00:00"/>
    <x v="222"/>
    <n v="8.60999965667725"/>
    <n v="8.60999965667725"/>
    <n v="0"/>
    <n v="0.0799999982118607"/>
    <n v="1.87999999523163"/>
    <n v="6.65000009536743"/>
    <n v="0"/>
    <n v="1"/>
    <n v="37"/>
    <n v="262"/>
    <n v="701"/>
    <n v="3172"/>
    <x v="0"/>
    <n v="416"/>
    <n v="431"/>
  </r>
  <r>
    <x v="13"/>
    <d v="2016-05-11T00:00:00"/>
    <x v="223"/>
    <n v="7.96000003814697"/>
    <n v="7.96000003814697"/>
    <n v="0"/>
    <n v="0.779999971389771"/>
    <n v="2.16000008583069"/>
    <n v="4.98000001907349"/>
    <n v="0"/>
    <n v="10"/>
    <n v="41"/>
    <n v="235"/>
    <n v="784"/>
    <n v="3069"/>
    <x v="0"/>
    <n v="354"/>
    <n v="366"/>
  </r>
  <r>
    <x v="13"/>
    <d v="2016-05-12T00:00:00"/>
    <x v="224"/>
    <n v="2.23000001907349"/>
    <n v="2.23000001907349"/>
    <n v="0"/>
    <n v="0"/>
    <n v="0"/>
    <n v="2.23000001907349"/>
    <n v="0"/>
    <n v="0"/>
    <n v="0"/>
    <n v="68"/>
    <n v="241"/>
    <n v="1240"/>
    <x v="0"/>
    <n v="404"/>
    <n v="442"/>
  </r>
  <r>
    <x v="14"/>
    <d v="2016-04-12T00:00:00"/>
    <x v="225"/>
    <n v="7.57000017166138"/>
    <n v="7.57000017166138"/>
    <n v="0"/>
    <n v="1.37000000476837"/>
    <n v="0.790000021457672"/>
    <n v="5.40999984741211"/>
    <n v="0"/>
    <n v="19"/>
    <n v="13"/>
    <n v="277"/>
    <n v="767"/>
    <n v="2026"/>
    <x v="0"/>
    <n v="441"/>
    <n v="464"/>
  </r>
  <r>
    <x v="14"/>
    <d v="2016-04-13T00:00:00"/>
    <x v="226"/>
    <n v="3.16000008583069"/>
    <n v="3.16000008583069"/>
    <n v="0"/>
    <n v="0"/>
    <n v="0"/>
    <n v="3.16000008583069"/>
    <n v="0"/>
    <n v="0"/>
    <n v="0"/>
    <n v="226"/>
    <n v="647"/>
    <n v="1718"/>
    <x v="1"/>
    <n v="455"/>
    <n v="488"/>
  </r>
  <r>
    <x v="14"/>
    <d v="2016-04-14T00:00:00"/>
    <x v="227"/>
    <n v="11.1199998855591"/>
    <n v="11.1199998855591"/>
    <n v="0"/>
    <n v="4"/>
    <n v="2.45000004768372"/>
    <n v="4.67000007629395"/>
    <n v="0"/>
    <n v="61"/>
    <n v="41"/>
    <n v="256"/>
    <n v="693"/>
    <n v="2324"/>
    <x v="0"/>
    <n v="357"/>
    <n v="418"/>
  </r>
  <r>
    <x v="14"/>
    <d v="2016-04-15T00:00:00"/>
    <x v="228"/>
    <n v="10.8599996566772"/>
    <n v="10.8599996566772"/>
    <n v="0"/>
    <n v="4.15999984741211"/>
    <n v="1.98000001907349"/>
    <n v="4.71000003814697"/>
    <n v="0"/>
    <n v="58"/>
    <n v="38"/>
    <n v="239"/>
    <n v="689"/>
    <n v="2254"/>
    <x v="0"/>
    <n v="377"/>
    <n v="409"/>
  </r>
  <r>
    <x v="14"/>
    <d v="2016-04-16T00:00:00"/>
    <x v="229"/>
    <n v="3.76999998092651"/>
    <n v="3.76999998092651"/>
    <n v="0"/>
    <n v="0"/>
    <n v="0"/>
    <n v="3.76999998092651"/>
    <n v="0"/>
    <n v="0"/>
    <n v="0"/>
    <n v="288"/>
    <n v="521"/>
    <n v="1831"/>
    <x v="1"/>
    <n v="651"/>
    <n v="686"/>
  </r>
  <r>
    <x v="14"/>
    <d v="2016-04-17T00:00:00"/>
    <x v="230"/>
    <n v="0.430000007152557"/>
    <n v="0.430000007152557"/>
    <n v="0"/>
    <n v="0"/>
    <n v="0"/>
    <n v="0.430000007152557"/>
    <n v="0"/>
    <n v="0"/>
    <n v="0"/>
    <n v="46"/>
    <n v="943"/>
    <n v="1397"/>
    <x v="0"/>
    <n v="350"/>
    <n v="402"/>
  </r>
  <r>
    <x v="14"/>
    <d v="2016-04-18T00:00:00"/>
    <x v="231"/>
    <n v="2.4300000667572"/>
    <n v="2.4300000667572"/>
    <n v="0"/>
    <n v="0"/>
    <n v="0"/>
    <n v="2.4300000667572"/>
    <n v="0"/>
    <n v="0"/>
    <n v="0"/>
    <n v="206"/>
    <n v="622"/>
    <n v="1683"/>
    <x v="1"/>
    <n v="520"/>
    <n v="541"/>
  </r>
  <r>
    <x v="14"/>
    <d v="2016-04-19T00:00:00"/>
    <x v="232"/>
    <n v="10.1099996566772"/>
    <n v="10.1099996566772"/>
    <n v="0"/>
    <n v="4.28000020980835"/>
    <n v="1.6599999666214"/>
    <n v="4.17999982833862"/>
    <n v="0"/>
    <n v="69"/>
    <n v="28"/>
    <n v="249"/>
    <n v="756"/>
    <n v="2284"/>
    <x v="0"/>
    <n v="357"/>
    <n v="410"/>
  </r>
  <r>
    <x v="14"/>
    <d v="2016-04-20T00:00:00"/>
    <x v="233"/>
    <n v="1.76999998092651"/>
    <n v="1.76999998092651"/>
    <n v="0"/>
    <n v="0"/>
    <n v="0"/>
    <n v="1.76999998092651"/>
    <n v="0"/>
    <n v="0"/>
    <n v="0"/>
    <n v="148"/>
    <n v="598"/>
    <n v="1570"/>
    <x v="0"/>
    <n v="658"/>
    <n v="678"/>
  </r>
  <r>
    <x v="14"/>
    <d v="2016-04-21T00:00:00"/>
    <x v="234"/>
    <n v="8.0600004196167"/>
    <n v="8.0600004196167"/>
    <n v="0"/>
    <n v="2.95000004768372"/>
    <n v="2.16000008583069"/>
    <n v="2.96000003814697"/>
    <n v="0"/>
    <n v="47"/>
    <n v="42"/>
    <n v="177"/>
    <n v="801"/>
    <n v="2066"/>
    <x v="0"/>
    <n v="399"/>
    <n v="431"/>
  </r>
  <r>
    <x v="14"/>
    <d v="2016-04-22T00:00:00"/>
    <x v="235"/>
    <n v="7.63000011444092"/>
    <n v="7.63000011444092"/>
    <n v="0"/>
    <n v="1.37999999523163"/>
    <n v="0.629999995231628"/>
    <n v="5.59999990463257"/>
    <n v="0"/>
    <n v="25"/>
    <n v="16"/>
    <n v="270"/>
    <n v="781"/>
    <n v="2105"/>
    <x v="0"/>
    <n v="322"/>
    <n v="353"/>
  </r>
  <r>
    <x v="14"/>
    <d v="2016-04-23T00:00:00"/>
    <x v="236"/>
    <n v="2.69000005722046"/>
    <n v="2.69000005722046"/>
    <n v="0"/>
    <n v="0"/>
    <n v="0"/>
    <n v="2.6800000667572"/>
    <n v="0"/>
    <n v="0"/>
    <n v="0"/>
    <n v="272"/>
    <n v="443"/>
    <n v="1776"/>
    <x v="1"/>
    <n v="631"/>
    <n v="725"/>
  </r>
  <r>
    <x v="14"/>
    <d v="2016-04-24T00:00:00"/>
    <x v="237"/>
    <n v="1.17999994754791"/>
    <n v="1.17999994754791"/>
    <n v="0"/>
    <n v="0"/>
    <n v="0"/>
    <n v="1.17999994754791"/>
    <n v="0"/>
    <n v="0"/>
    <n v="0"/>
    <n v="104"/>
    <n v="582"/>
    <n v="1507"/>
    <x v="1"/>
    <n v="553"/>
    <n v="640"/>
  </r>
  <r>
    <x v="14"/>
    <d v="2016-04-25T00:00:00"/>
    <x v="238"/>
    <n v="7.19000005722046"/>
    <n v="7.19000005722046"/>
    <n v="0"/>
    <n v="2.9300000667572"/>
    <n v="0.569999992847443"/>
    <n v="3.69000005722046"/>
    <n v="0"/>
    <n v="51"/>
    <n v="11"/>
    <n v="201"/>
    <n v="732"/>
    <n v="2033"/>
    <x v="0"/>
    <n v="433"/>
    <n v="468"/>
  </r>
  <r>
    <x v="14"/>
    <d v="2016-04-26T00:00:00"/>
    <x v="239"/>
    <n v="7.76000022888184"/>
    <n v="7.76000022888184"/>
    <n v="0"/>
    <n v="2.36999988555908"/>
    <n v="0.930000007152557"/>
    <n v="4.46000003814697"/>
    <n v="0"/>
    <n v="40"/>
    <n v="18"/>
    <n v="238"/>
    <n v="750"/>
    <n v="2093"/>
    <x v="0"/>
    <n v="412"/>
    <n v="453"/>
  </r>
  <r>
    <x v="14"/>
    <d v="2016-04-27T00:00:00"/>
    <x v="240"/>
    <n v="6.88000011444092"/>
    <n v="6.88000011444092"/>
    <n v="0"/>
    <n v="1.13999998569489"/>
    <n v="1"/>
    <n v="4.73999977111816"/>
    <n v="0"/>
    <n v="16"/>
    <n v="16"/>
    <n v="206"/>
    <n v="745"/>
    <n v="1922"/>
    <x v="0"/>
    <n v="347"/>
    <n v="391"/>
  </r>
  <r>
    <x v="14"/>
    <d v="2016-04-28T00:00:00"/>
    <x v="241"/>
    <n v="7.63000011444092"/>
    <n v="7.63000011444092"/>
    <n v="0"/>
    <n v="3.71000003814697"/>
    <n v="0.75"/>
    <n v="3.17000007629395"/>
    <n v="0"/>
    <n v="49"/>
    <n v="13"/>
    <n v="165"/>
    <n v="727"/>
    <n v="1999"/>
    <x v="0"/>
    <n v="421"/>
    <n v="457"/>
  </r>
  <r>
    <x v="14"/>
    <d v="2016-04-29T00:00:00"/>
    <x v="242"/>
    <n v="8.32999992370605"/>
    <n v="8.32999992370605"/>
    <n v="0"/>
    <n v="2.78999996185303"/>
    <n v="0.639999985694885"/>
    <n v="4.90999984741211"/>
    <n v="0"/>
    <n v="46"/>
    <n v="15"/>
    <n v="270"/>
    <n v="709"/>
    <n v="2169"/>
    <x v="0"/>
    <n v="450"/>
    <n v="495"/>
  </r>
  <r>
    <x v="14"/>
    <d v="2016-04-30T00:00:00"/>
    <x v="243"/>
    <n v="0.779999971389771"/>
    <n v="0.779999971389771"/>
    <n v="0"/>
    <n v="0"/>
    <n v="0"/>
    <n v="0.779999971389771"/>
    <n v="0"/>
    <n v="0"/>
    <n v="0"/>
    <n v="84"/>
    <n v="506"/>
    <n v="1463"/>
    <x v="1"/>
    <n v="775"/>
    <n v="843"/>
  </r>
  <r>
    <x v="14"/>
    <d v="2016-05-01T00:00:00"/>
    <x v="244"/>
    <n v="3.36999988555908"/>
    <n v="3.36999988555908"/>
    <n v="0"/>
    <n v="0"/>
    <n v="0"/>
    <n v="3.36999988555908"/>
    <n v="0"/>
    <n v="0"/>
    <n v="0"/>
    <n v="237"/>
    <n v="436"/>
    <n v="1747"/>
    <x v="1"/>
    <n v="622"/>
    <n v="686"/>
  </r>
  <r>
    <x v="14"/>
    <d v="2016-05-02T00:00:00"/>
    <x v="245"/>
    <n v="6.38000011444092"/>
    <n v="6.38000011444092"/>
    <n v="0"/>
    <n v="1.05999994277954"/>
    <n v="0.409999996423721"/>
    <n v="4.90000009536743"/>
    <n v="0"/>
    <n v="23"/>
    <n v="9"/>
    <n v="227"/>
    <n v="724"/>
    <n v="1996"/>
    <x v="0"/>
    <n v="409"/>
    <n v="471"/>
  </r>
  <r>
    <x v="14"/>
    <d v="2016-05-03T00:00:00"/>
    <x v="246"/>
    <n v="8.39000034332275"/>
    <n v="8.39000034332275"/>
    <n v="0"/>
    <n v="1.5"/>
    <n v="1.20000004768372"/>
    <n v="5.67999982833862"/>
    <n v="0"/>
    <n v="26"/>
    <n v="29"/>
    <n v="247"/>
    <n v="812"/>
    <n v="2116"/>
    <x v="0"/>
    <n v="380"/>
    <n v="429"/>
  </r>
  <r>
    <x v="14"/>
    <d v="2016-05-04T00:00:00"/>
    <x v="247"/>
    <n v="2.76999998092651"/>
    <n v="2.76999998092651"/>
    <n v="0"/>
    <n v="0"/>
    <n v="0"/>
    <n v="2.76999998092651"/>
    <n v="0"/>
    <n v="0"/>
    <n v="0"/>
    <n v="224"/>
    <n v="651"/>
    <n v="1698"/>
    <x v="0"/>
    <n v="447"/>
    <n v="470"/>
  </r>
  <r>
    <x v="14"/>
    <d v="2016-05-05T00:00:00"/>
    <x v="248"/>
    <n v="9.51000022888184"/>
    <n v="9.51000022888184"/>
    <n v="0"/>
    <n v="3.4300000667572"/>
    <n v="1.6599999666214"/>
    <n v="4.42999982833862"/>
    <n v="0"/>
    <n v="44"/>
    <n v="29"/>
    <n v="241"/>
    <n v="692"/>
    <n v="2156"/>
    <x v="0"/>
    <n v="419"/>
    <n v="464"/>
  </r>
  <r>
    <x v="14"/>
    <d v="2016-05-06T00:00:00"/>
    <x v="249"/>
    <n v="6.28999996185303"/>
    <n v="6.28999996185303"/>
    <n v="0"/>
    <n v="1.51999998092651"/>
    <n v="0.540000021457672"/>
    <n v="4.23000001907349"/>
    <n v="0"/>
    <n v="21"/>
    <n v="9"/>
    <n v="229"/>
    <n v="761"/>
    <n v="1916"/>
    <x v="0"/>
    <n v="400"/>
    <n v="434"/>
  </r>
  <r>
    <x v="14"/>
    <d v="2016-05-07T00:00:00"/>
    <x v="250"/>
    <n v="1.22000002861023"/>
    <n v="1.22000002861023"/>
    <n v="0"/>
    <n v="0"/>
    <n v="0"/>
    <n v="1.22000002861023"/>
    <n v="0"/>
    <n v="0"/>
    <n v="0"/>
    <n v="96"/>
    <n v="902"/>
    <n v="1494"/>
    <x v="0"/>
    <n v="442"/>
    <n v="470"/>
  </r>
  <r>
    <x v="14"/>
    <d v="2016-05-08T00:00:00"/>
    <x v="251"/>
    <n v="4"/>
    <n v="4"/>
    <n v="0"/>
    <n v="0.219999998807907"/>
    <n v="0.469999998807907"/>
    <n v="3.29999995231628"/>
    <n v="0"/>
    <n v="3"/>
    <n v="8"/>
    <n v="210"/>
    <n v="505"/>
    <n v="1762"/>
    <x v="0"/>
    <n v="568"/>
    <n v="608"/>
  </r>
  <r>
    <x v="14"/>
    <d v="2016-05-09T00:00:00"/>
    <x v="252"/>
    <n v="7.57999992370605"/>
    <n v="7.57999992370605"/>
    <n v="0"/>
    <n v="2.13000011444092"/>
    <n v="0.889999985694885"/>
    <n v="4.55999994277954"/>
    <n v="0"/>
    <n v="59"/>
    <n v="22"/>
    <n v="251"/>
    <n v="667"/>
    <n v="2272"/>
    <x v="0"/>
    <n v="453"/>
    <n v="494"/>
  </r>
  <r>
    <x v="14"/>
    <d v="2016-05-10T00:00:00"/>
    <x v="253"/>
    <n v="10.710000038147"/>
    <n v="10.710000038147"/>
    <n v="0"/>
    <n v="3.86999988555908"/>
    <n v="1.61000001430511"/>
    <n v="5.19999980926514"/>
    <n v="0"/>
    <n v="61"/>
    <n v="40"/>
    <n v="265"/>
    <n v="707"/>
    <n v="2335"/>
    <x v="0"/>
    <n v="418"/>
    <n v="443"/>
  </r>
  <r>
    <x v="14"/>
    <d v="2016-05-11T00:00:00"/>
    <x v="254"/>
    <n v="3.22000002861023"/>
    <n v="3.22000002861023"/>
    <n v="0"/>
    <n v="0"/>
    <n v="0"/>
    <n v="3.22000002861023"/>
    <n v="0"/>
    <n v="0"/>
    <n v="0"/>
    <n v="195"/>
    <n v="628"/>
    <n v="1693"/>
    <x v="0"/>
    <n v="463"/>
    <n v="486"/>
  </r>
  <r>
    <x v="14"/>
    <d v="2016-05-12T00:00:00"/>
    <x v="255"/>
    <n v="2.03999996185303"/>
    <n v="2.03999996185303"/>
    <n v="0"/>
    <n v="0.579999983310699"/>
    <n v="0.400000005960464"/>
    <n v="1.05999994277954"/>
    <n v="0"/>
    <n v="8"/>
    <n v="6"/>
    <n v="48"/>
    <n v="222"/>
    <n v="741"/>
    <x v="0"/>
    <n v="438"/>
    <n v="475"/>
  </r>
  <r>
    <x v="15"/>
    <d v="2016-04-12T00:00:00"/>
    <x v="256"/>
    <n v="6.07999992370605"/>
    <n v="6.07999992370605"/>
    <n v="0"/>
    <n v="3.59999990463257"/>
    <n v="0.379999995231628"/>
    <n v="2.09999990463257"/>
    <n v="0"/>
    <n v="86"/>
    <n v="16"/>
    <n v="140"/>
    <n v="728"/>
    <n v="3405"/>
    <x v="0"/>
    <n v="419"/>
    <n v="438"/>
  </r>
  <r>
    <x v="15"/>
    <d v="2016-04-13T00:00:00"/>
    <x v="257"/>
    <n v="3.78999996185303"/>
    <n v="3.78999996185303"/>
    <n v="0"/>
    <n v="0.319999992847443"/>
    <n v="0.219999998807907"/>
    <n v="3.25"/>
    <n v="0"/>
    <n v="15"/>
    <n v="11"/>
    <n v="144"/>
    <n v="776"/>
    <n v="2551"/>
    <x v="0"/>
    <n v="432"/>
    <n v="458"/>
  </r>
  <r>
    <x v="15"/>
    <d v="2016-04-14T00:00:00"/>
    <x v="258"/>
    <n v="6.42000007629395"/>
    <n v="6.42000007629395"/>
    <n v="0"/>
    <n v="3.32999992370605"/>
    <n v="0.310000002384186"/>
    <n v="2.77999997138977"/>
    <n v="0"/>
    <n v="118"/>
    <n v="30"/>
    <n v="176"/>
    <n v="662"/>
    <n v="4022"/>
    <x v="0"/>
    <n v="477"/>
    <n v="497"/>
  </r>
  <r>
    <x v="15"/>
    <d v="2016-04-15T00:00:00"/>
    <x v="259"/>
    <n v="9.07999992370605"/>
    <n v="9.07999992370605"/>
    <n v="0"/>
    <n v="3.92000007629395"/>
    <n v="1.60000002384186"/>
    <n v="3.55999994277954"/>
    <n v="0"/>
    <n v="115"/>
    <n v="54"/>
    <n v="199"/>
    <n v="695"/>
    <n v="4005"/>
    <x v="0"/>
    <n v="392"/>
    <n v="413"/>
  </r>
  <r>
    <x v="15"/>
    <d v="2016-04-16T00:00:00"/>
    <x v="260"/>
    <n v="10.6599998474121"/>
    <n v="10.6599998474121"/>
    <n v="0"/>
    <n v="6.6399998664856"/>
    <n v="1.27999997138977"/>
    <n v="2.73000001907349"/>
    <n v="0"/>
    <n v="184"/>
    <n v="56"/>
    <n v="158"/>
    <n v="472"/>
    <n v="4274"/>
    <x v="0"/>
    <n v="406"/>
    <n v="445"/>
  </r>
  <r>
    <x v="15"/>
    <d v="2016-04-17T00:00:00"/>
    <x v="261"/>
    <n v="9.14000034332275"/>
    <n v="9.14000034332275"/>
    <n v="0"/>
    <n v="5.98000001907349"/>
    <n v="0.829999983310699"/>
    <n v="2.3199999332428"/>
    <n v="0"/>
    <n v="200"/>
    <n v="37"/>
    <n v="159"/>
    <n v="525"/>
    <n v="4552"/>
    <x v="0"/>
    <n v="549"/>
    <n v="583"/>
  </r>
  <r>
    <x v="15"/>
    <d v="2016-04-18T00:00:00"/>
    <x v="262"/>
    <n v="7.3899998664856"/>
    <n v="7.3899998664856"/>
    <n v="0"/>
    <n v="4.8600001335144"/>
    <n v="0.720000028610229"/>
    <n v="1.82000005245209"/>
    <n v="0"/>
    <n v="114"/>
    <n v="32"/>
    <n v="130"/>
    <n v="623"/>
    <n v="3625"/>
    <x v="0"/>
    <n v="527"/>
    <n v="553"/>
  </r>
  <r>
    <x v="15"/>
    <d v="2016-04-19T00:00:00"/>
    <x v="263"/>
    <n v="9.42000007629395"/>
    <n v="9.42000007629395"/>
    <n v="0"/>
    <n v="7.01999998092651"/>
    <n v="0.639999985694885"/>
    <n v="1.75999999046326"/>
    <n v="0"/>
    <n v="108"/>
    <n v="23"/>
    <n v="111"/>
    <n v="733"/>
    <n v="3501"/>
    <x v="0"/>
    <n v="449"/>
    <n v="465"/>
  </r>
  <r>
    <x v="15"/>
    <d v="2016-04-20T00:00:00"/>
    <x v="264"/>
    <n v="6.21999979019165"/>
    <n v="6.21999979019165"/>
    <n v="0"/>
    <n v="4.11999988555908"/>
    <n v="0.340000003576279"/>
    <n v="1.75999999046326"/>
    <n v="0"/>
    <n v="87"/>
    <n v="16"/>
    <n v="113"/>
    <n v="773"/>
    <n v="3192"/>
    <x v="0"/>
    <n v="447"/>
    <n v="480"/>
  </r>
  <r>
    <x v="15"/>
    <d v="2016-04-21T00:00:00"/>
    <x v="265"/>
    <n v="8.09000015258789"/>
    <n v="8.09000015258789"/>
    <n v="0"/>
    <n v="3.65000009536743"/>
    <n v="1.6599999666214"/>
    <n v="2.77999997138977"/>
    <n v="0"/>
    <n v="110"/>
    <n v="74"/>
    <n v="175"/>
    <n v="670"/>
    <n v="4018"/>
    <x v="0"/>
    <n v="414"/>
    <n v="437"/>
  </r>
  <r>
    <x v="15"/>
    <d v="2016-04-22T00:00:00"/>
    <x v="266"/>
    <n v="6.84999990463257"/>
    <n v="6.84999990463257"/>
    <n v="0"/>
    <n v="2.42000007629395"/>
    <n v="0.790000021457672"/>
    <n v="3.29999995231628"/>
    <n v="0"/>
    <n v="62"/>
    <n v="30"/>
    <n v="200"/>
    <n v="823"/>
    <n v="3329"/>
    <x v="0"/>
    <n v="338"/>
    <n v="366"/>
  </r>
  <r>
    <x v="15"/>
    <d v="2016-04-23T00:00:00"/>
    <x v="267"/>
    <n v="5.71000003814697"/>
    <n v="5.71000003814697"/>
    <n v="0"/>
    <n v="1.21000003814697"/>
    <n v="0.360000014305115"/>
    <n v="4.1399998664856"/>
    <n v="0"/>
    <n v="24"/>
    <n v="24"/>
    <n v="223"/>
    <n v="627"/>
    <n v="3152"/>
    <x v="0"/>
    <n v="384"/>
    <n v="402"/>
  </r>
  <r>
    <x v="15"/>
    <d v="2016-04-24T00:00:00"/>
    <x v="268"/>
    <n v="11.7799997329712"/>
    <n v="11.7799997329712"/>
    <n v="0"/>
    <n v="7.65000009536743"/>
    <n v="2.15000009536743"/>
    <n v="1.98000001907349"/>
    <n v="0"/>
    <n v="210"/>
    <n v="65"/>
    <n v="141"/>
    <n v="425"/>
    <n v="4392"/>
    <x v="0"/>
    <n v="543"/>
    <n v="615"/>
  </r>
  <r>
    <x v="15"/>
    <d v="2016-04-25T00:00:00"/>
    <x v="269"/>
    <n v="4.78000020980835"/>
    <n v="4.78000020980835"/>
    <n v="0"/>
    <n v="1.35000002384186"/>
    <n v="0.670000016689301"/>
    <n v="2.75999999046326"/>
    <n v="0"/>
    <n v="61"/>
    <n v="38"/>
    <n v="214"/>
    <n v="743"/>
    <n v="3374"/>
    <x v="0"/>
    <n v="421"/>
    <n v="461"/>
  </r>
  <r>
    <x v="15"/>
    <d v="2016-04-26T00:00:00"/>
    <x v="270"/>
    <n v="3.98000001907349"/>
    <n v="3.98000001907349"/>
    <n v="0"/>
    <n v="0.850000023841858"/>
    <n v="0.649999976158142"/>
    <n v="2.47000002861023"/>
    <n v="0"/>
    <n v="38"/>
    <n v="32"/>
    <n v="181"/>
    <n v="759"/>
    <n v="3088"/>
    <x v="0"/>
    <n v="354"/>
    <n v="377"/>
  </r>
  <r>
    <x v="15"/>
    <d v="2016-04-27T00:00:00"/>
    <x v="271"/>
    <n v="5.1399998664856"/>
    <n v="5.1399998664856"/>
    <n v="0"/>
    <n v="1.80999994277954"/>
    <n v="0.400000005960464"/>
    <n v="2.9300000667572"/>
    <n v="0"/>
    <n v="63"/>
    <n v="16"/>
    <n v="190"/>
    <n v="773"/>
    <n v="3294"/>
    <x v="0"/>
    <n v="424"/>
    <n v="452"/>
  </r>
  <r>
    <x v="15"/>
    <d v="2016-04-28T00:00:00"/>
    <x v="272"/>
    <n v="7.42999982833862"/>
    <n v="7.42999982833862"/>
    <n v="0"/>
    <n v="3.25"/>
    <n v="1.16999995708466"/>
    <n v="3.00999999046326"/>
    <n v="0"/>
    <n v="99"/>
    <n v="51"/>
    <n v="141"/>
    <n v="692"/>
    <n v="3580"/>
    <x v="0"/>
    <n v="361"/>
    <n v="372"/>
  </r>
  <r>
    <x v="15"/>
    <d v="2016-04-29T00:00:00"/>
    <x v="273"/>
    <n v="5.92000007629395"/>
    <n v="5.92000007629395"/>
    <n v="0"/>
    <n v="2.83999991416931"/>
    <n v="0.610000014305115"/>
    <n v="2.47000002861023"/>
    <n v="0"/>
    <n v="97"/>
    <n v="36"/>
    <n v="165"/>
    <n v="739"/>
    <n v="3544"/>
    <x v="0"/>
    <n v="459"/>
    <n v="485"/>
  </r>
  <r>
    <x v="15"/>
    <d v="2016-04-30T00:00:00"/>
    <x v="274"/>
    <n v="9.23999977111816"/>
    <n v="9.23999977111816"/>
    <n v="0"/>
    <n v="5.82999992370605"/>
    <n v="0.790000021457672"/>
    <n v="2.60999989509583"/>
    <n v="0"/>
    <n v="207"/>
    <n v="45"/>
    <n v="163"/>
    <n v="621"/>
    <n v="4501"/>
    <x v="0"/>
    <n v="412"/>
    <n v="433"/>
  </r>
  <r>
    <x v="15"/>
    <d v="2016-05-01T00:00:00"/>
    <x v="275"/>
    <n v="9.98999977111816"/>
    <n v="9.98999977111816"/>
    <n v="0"/>
    <n v="5.30999994277954"/>
    <n v="1.44000005722046"/>
    <n v="3.24000000953674"/>
    <n v="0"/>
    <n v="194"/>
    <n v="72"/>
    <n v="178"/>
    <n v="499"/>
    <n v="4546"/>
    <x v="0"/>
    <n v="379"/>
    <n v="398"/>
  </r>
  <r>
    <x v="15"/>
    <d v="2016-05-02T00:00:00"/>
    <x v="276"/>
    <n v="5.55999994277954"/>
    <n v="5.55999994277954"/>
    <n v="0"/>
    <n v="1.12000000476837"/>
    <n v="0.349999994039536"/>
    <n v="4.07000017166138"/>
    <n v="0"/>
    <n v="37"/>
    <n v="20"/>
    <n v="235"/>
    <n v="732"/>
    <n v="3014"/>
    <x v="1"/>
    <n v="525"/>
    <n v="553"/>
  </r>
  <r>
    <x v="15"/>
    <d v="2016-05-03T00:00:00"/>
    <x v="277"/>
    <n v="8.25"/>
    <n v="8.25"/>
    <n v="0"/>
    <n v="4.51999998092651"/>
    <n v="0.150000005960464"/>
    <n v="3.5699999332428"/>
    <n v="0"/>
    <n v="97"/>
    <n v="8"/>
    <n v="212"/>
    <n v="580"/>
    <n v="3795"/>
    <x v="0"/>
    <n v="508"/>
    <n v="543"/>
  </r>
  <r>
    <x v="15"/>
    <d v="2016-05-04T00:00:00"/>
    <x v="278"/>
    <n v="3.89000010490417"/>
    <n v="3.89000010490417"/>
    <n v="0"/>
    <n v="1.55999994277954"/>
    <n v="0.25"/>
    <n v="2.07999992370605"/>
    <n v="0"/>
    <n v="25"/>
    <n v="9"/>
    <n v="141"/>
    <n v="631"/>
    <n v="2755"/>
    <x v="0"/>
    <n v="603"/>
    <n v="634"/>
  </r>
  <r>
    <x v="15"/>
    <d v="2016-05-05T00:00:00"/>
    <x v="279"/>
    <n v="5.6399998664856"/>
    <n v="5.6399998664856"/>
    <n v="0"/>
    <n v="2.5"/>
    <n v="0.469999998807907"/>
    <n v="2.67000007629395"/>
    <n v="0"/>
    <n v="45"/>
    <n v="21"/>
    <n v="143"/>
    <n v="1153"/>
    <n v="3004"/>
    <x v="0"/>
    <n v="74"/>
    <n v="78"/>
  </r>
  <r>
    <x v="15"/>
    <d v="2016-05-10T00:00:00"/>
    <x v="280"/>
    <n v="6.65000009536743"/>
    <n v="6.65000009536743"/>
    <n v="0"/>
    <n v="2.55999994277954"/>
    <n v="0.75"/>
    <n v="3.34999990463257"/>
    <n v="0"/>
    <n v="104"/>
    <n v="37"/>
    <n v="194"/>
    <n v="639"/>
    <n v="3841"/>
    <x v="0"/>
    <n v="504"/>
    <n v="562"/>
  </r>
  <r>
    <x v="15"/>
    <d v="2016-05-11T00:00:00"/>
    <x v="281"/>
    <n v="3.03999996185303"/>
    <n v="3.03999996185303"/>
    <n v="0"/>
    <n v="1.83000004291534"/>
    <n v="0.300000011920929"/>
    <n v="0.889999985694885"/>
    <n v="0"/>
    <n v="45"/>
    <n v="15"/>
    <n v="63"/>
    <n v="257"/>
    <n v="1665"/>
    <x v="0"/>
    <n v="431"/>
    <n v="476"/>
  </r>
  <r>
    <x v="16"/>
    <d v="2016-04-16T00:00:00"/>
    <x v="282"/>
    <n v="10.9099998474121"/>
    <n v="10.9099998474121"/>
    <n v="0"/>
    <n v="0.579999983310699"/>
    <n v="0.850000023841858"/>
    <n v="9.47999954223633"/>
    <n v="0"/>
    <n v="7"/>
    <n v="15"/>
    <n v="518"/>
    <n v="502"/>
    <n v="2828"/>
    <x v="0"/>
    <n v="380"/>
    <n v="398"/>
  </r>
  <r>
    <x v="16"/>
    <d v="2016-04-17T00:00:00"/>
    <x v="283"/>
    <n v="5.40000009536743"/>
    <n v="5.40000009536743"/>
    <n v="0"/>
    <n v="0"/>
    <n v="0"/>
    <n v="5.40000009536743"/>
    <n v="0"/>
    <n v="0"/>
    <n v="0"/>
    <n v="312"/>
    <n v="702"/>
    <n v="2225"/>
    <x v="1"/>
    <n v="336"/>
    <n v="350"/>
  </r>
  <r>
    <x v="16"/>
    <d v="2016-04-18T00:00:00"/>
    <x v="284"/>
    <n v="3.91000008583069"/>
    <n v="3.91000008583069"/>
    <n v="0"/>
    <n v="0"/>
    <n v="0"/>
    <n v="3.89000010490417"/>
    <n v="0"/>
    <n v="0"/>
    <n v="0"/>
    <n v="241"/>
    <n v="759"/>
    <n v="2018"/>
    <x v="1"/>
    <n v="493"/>
    <n v="510"/>
  </r>
  <r>
    <x v="16"/>
    <d v="2016-04-19T00:00:00"/>
    <x v="285"/>
    <n v="8.40999984741211"/>
    <n v="8.40999984741211"/>
    <n v="0"/>
    <n v="0"/>
    <n v="0"/>
    <n v="8.40999984741211"/>
    <n v="0"/>
    <n v="0"/>
    <n v="0"/>
    <n v="480"/>
    <n v="425"/>
    <n v="2606"/>
    <x v="0"/>
    <n v="465"/>
    <n v="492"/>
  </r>
  <r>
    <x v="16"/>
    <d v="2016-04-20T00:00:00"/>
    <x v="286"/>
    <n v="8.02000045776367"/>
    <n v="8.02000045776367"/>
    <n v="0"/>
    <n v="2.02999997138977"/>
    <n v="0.479999989271164"/>
    <n v="5.51999998092651"/>
    <n v="0"/>
    <n v="26"/>
    <n v="10"/>
    <n v="349"/>
    <n v="587"/>
    <n v="2536"/>
    <x v="0"/>
    <n v="474"/>
    <n v="502"/>
  </r>
  <r>
    <x v="16"/>
    <d v="2016-04-21T00:00:00"/>
    <x v="287"/>
    <n v="15.0100002288818"/>
    <n v="15.0100002288818"/>
    <n v="0"/>
    <n v="0.980000019073486"/>
    <n v="0.400000005960464"/>
    <n v="5.61999988555908"/>
    <n v="0"/>
    <n v="11"/>
    <n v="19"/>
    <n v="294"/>
    <n v="579"/>
    <n v="4900"/>
    <x v="0"/>
    <n v="508"/>
    <n v="550"/>
  </r>
  <r>
    <x v="16"/>
    <d v="2016-04-22T00:00:00"/>
    <x v="288"/>
    <n v="6.19999980926514"/>
    <n v="6.19999980926514"/>
    <n v="0"/>
    <n v="0"/>
    <n v="0"/>
    <n v="6.19999980926514"/>
    <n v="0"/>
    <n v="0"/>
    <n v="0"/>
    <n v="402"/>
    <n v="413"/>
    <n v="2409"/>
    <x v="0"/>
    <n v="480"/>
    <n v="546"/>
  </r>
  <r>
    <x v="16"/>
    <d v="2016-04-23T00:00:00"/>
    <x v="289"/>
    <n v="8.68000030517578"/>
    <n v="8.68000030517578"/>
    <n v="0"/>
    <n v="0"/>
    <n v="0"/>
    <n v="8.68000030517578"/>
    <n v="0"/>
    <n v="0"/>
    <n v="0"/>
    <n v="512"/>
    <n v="468"/>
    <n v="2651"/>
    <x v="0"/>
    <n v="492"/>
    <n v="539"/>
  </r>
  <r>
    <x v="16"/>
    <d v="2016-04-24T00:00:00"/>
    <x v="290"/>
    <n v="5.76000022888184"/>
    <n v="5.76000022888184"/>
    <n v="0"/>
    <n v="0"/>
    <n v="0"/>
    <n v="5.76000022888184"/>
    <n v="0"/>
    <n v="0"/>
    <n v="0"/>
    <n v="362"/>
    <n v="711"/>
    <n v="2305"/>
    <x v="0"/>
    <n v="353"/>
    <n v="367"/>
  </r>
  <r>
    <x v="16"/>
    <d v="2016-04-27T00:00:00"/>
    <x v="291"/>
    <n v="7.1100001335144"/>
    <n v="7.1100001335144"/>
    <n v="0"/>
    <n v="0"/>
    <n v="0"/>
    <n v="7.1100001335144"/>
    <n v="0"/>
    <n v="0"/>
    <n v="0"/>
    <n v="458"/>
    <n v="417"/>
    <n v="2576"/>
    <x v="0"/>
    <n v="542"/>
    <n v="557"/>
  </r>
  <r>
    <x v="16"/>
    <d v="2016-04-28T00:00:00"/>
    <x v="292"/>
    <n v="2.59999990463257"/>
    <n v="2.59999990463257"/>
    <n v="0"/>
    <n v="0"/>
    <n v="0"/>
    <n v="2.59999990463257"/>
    <n v="0"/>
    <n v="0"/>
    <n v="0"/>
    <n v="141"/>
    <n v="758"/>
    <n v="1879"/>
    <x v="0"/>
    <n v="393"/>
    <n v="416"/>
  </r>
  <r>
    <x v="16"/>
    <d v="2016-04-29T00:00:00"/>
    <x v="293"/>
    <n v="7.23999977111816"/>
    <n v="7.23999977111816"/>
    <n v="0"/>
    <n v="0"/>
    <n v="0"/>
    <n v="7.23999977111816"/>
    <n v="0"/>
    <n v="0"/>
    <n v="0"/>
    <n v="461"/>
    <n v="479"/>
    <n v="2560"/>
    <x v="0"/>
    <n v="600"/>
    <n v="636"/>
  </r>
  <r>
    <x v="16"/>
    <d v="2016-05-01T00:00:00"/>
    <x v="294"/>
    <n v="6.73000001907349"/>
    <n v="6.73000001907349"/>
    <n v="0"/>
    <n v="0"/>
    <n v="0"/>
    <n v="6.73000001907349"/>
    <n v="0"/>
    <n v="0"/>
    <n v="0"/>
    <n v="397"/>
    <n v="525"/>
    <n v="2361"/>
    <x v="0"/>
    <n v="507"/>
    <n v="575"/>
  </r>
  <r>
    <x v="16"/>
    <d v="2016-05-05T00:00:00"/>
    <x v="295"/>
    <n v="7.40000009536743"/>
    <n v="7.40000009536743"/>
    <n v="0"/>
    <n v="0"/>
    <n v="0"/>
    <n v="7.40000009536743"/>
    <n v="0"/>
    <n v="0"/>
    <n v="0"/>
    <n v="487"/>
    <n v="479"/>
    <n v="2636"/>
    <x v="0"/>
    <n v="392"/>
    <n v="415"/>
  </r>
  <r>
    <x v="16"/>
    <d v="2016-05-06T00:00:00"/>
    <x v="296"/>
    <n v="2.6800000667572"/>
    <n v="2.6800000667572"/>
    <n v="0"/>
    <n v="0"/>
    <n v="0"/>
    <n v="2.6800000667572"/>
    <n v="0"/>
    <n v="0"/>
    <n v="0"/>
    <n v="133"/>
    <n v="673"/>
    <n v="1838"/>
    <x v="1"/>
    <n v="658"/>
    <n v="698"/>
  </r>
  <r>
    <x v="16"/>
    <d v="2016-05-07T00:00:00"/>
    <x v="297"/>
    <n v="5.53999996185303"/>
    <n v="5.53999996185303"/>
    <n v="0"/>
    <n v="0"/>
    <n v="0"/>
    <n v="5.53999996185303"/>
    <n v="0"/>
    <n v="0"/>
    <n v="0"/>
    <n v="412"/>
    <n v="456"/>
    <n v="2469"/>
    <x v="1"/>
    <n v="498"/>
    <n v="507"/>
  </r>
  <r>
    <x v="16"/>
    <d v="2016-05-08T00:00:00"/>
    <x v="298"/>
    <n v="5.53000020980835"/>
    <n v="5.53000020980835"/>
    <n v="0"/>
    <n v="0"/>
    <n v="0"/>
    <n v="5.53000020980835"/>
    <n v="0"/>
    <n v="0"/>
    <n v="0"/>
    <n v="318"/>
    <n v="517"/>
    <n v="2250"/>
    <x v="0"/>
    <n v="555"/>
    <n v="603"/>
  </r>
  <r>
    <x v="16"/>
    <d v="2016-05-09T00:00:00"/>
    <x v="299"/>
    <n v="3.38000011444092"/>
    <n v="3.38000011444092"/>
    <n v="0"/>
    <n v="0"/>
    <n v="0"/>
    <n v="3.38000011444092"/>
    <n v="0"/>
    <n v="0"/>
    <n v="0"/>
    <n v="197"/>
    <n v="125"/>
    <n v="1248"/>
    <x v="0"/>
    <n v="492"/>
    <n v="522"/>
  </r>
  <r>
    <x v="17"/>
    <d v="2016-04-13T00:00:00"/>
    <x v="300"/>
    <n v="2.91000008583069"/>
    <n v="2.91000008583069"/>
    <n v="0"/>
    <n v="1.11000001430511"/>
    <n v="0.579999983310699"/>
    <n v="1.22000002861023"/>
    <n v="0"/>
    <n v="17"/>
    <n v="18"/>
    <n v="85"/>
    <n v="1053"/>
    <n v="2400"/>
    <x v="0"/>
    <n v="235"/>
    <n v="260"/>
  </r>
  <r>
    <x v="17"/>
    <d v="2016-04-14T00:00:00"/>
    <x v="301"/>
    <n v="3.70000004768372"/>
    <n v="3.70000004768372"/>
    <n v="0"/>
    <n v="0.870000004768372"/>
    <n v="0.860000014305115"/>
    <n v="1.97000002861023"/>
    <n v="0"/>
    <n v="14"/>
    <n v="24"/>
    <n v="105"/>
    <n v="863"/>
    <n v="2507"/>
    <x v="0"/>
    <n v="423"/>
    <n v="441"/>
  </r>
  <r>
    <x v="17"/>
    <d v="2016-04-15T00:00:00"/>
    <x v="302"/>
    <n v="0.920000016689301"/>
    <n v="0.920000016689301"/>
    <n v="0"/>
    <n v="0"/>
    <n v="0"/>
    <n v="0.920000016689301"/>
    <n v="0"/>
    <n v="0"/>
    <n v="0"/>
    <n v="58"/>
    <n v="976"/>
    <n v="2127"/>
    <x v="0"/>
    <n v="391"/>
    <n v="406"/>
  </r>
  <r>
    <x v="18"/>
    <d v="2016-04-12T00:00:00"/>
    <x v="303"/>
    <n v="6.73999977111816"/>
    <n v="6.73999977111816"/>
    <n v="0"/>
    <n v="3.40000009536743"/>
    <n v="0.829999983310699"/>
    <n v="2.50999999046326"/>
    <n v="0"/>
    <n v="50"/>
    <n v="14"/>
    <n v="189"/>
    <n v="796"/>
    <n v="1994"/>
    <x v="0"/>
    <n v="366"/>
    <n v="387"/>
  </r>
  <r>
    <x v="18"/>
    <d v="2016-04-13T00:00:00"/>
    <x v="304"/>
    <n v="3.74000000953674"/>
    <n v="3.74000000953674"/>
    <n v="0"/>
    <n v="0.569999992847443"/>
    <n v="1.21000003814697"/>
    <n v="1.96000003814697"/>
    <n v="0"/>
    <n v="8"/>
    <n v="24"/>
    <n v="142"/>
    <n v="548"/>
    <n v="1718"/>
    <x v="2"/>
    <n v="630"/>
    <n v="679"/>
  </r>
  <r>
    <x v="18"/>
    <d v="2016-04-14T00:00:00"/>
    <x v="305"/>
    <n v="1.02999997138977"/>
    <n v="1.02999997138977"/>
    <n v="0"/>
    <n v="0"/>
    <n v="0"/>
    <n v="1.02999997138977"/>
    <n v="0"/>
    <n v="0"/>
    <n v="0"/>
    <n v="86"/>
    <n v="862"/>
    <n v="1466"/>
    <x v="1"/>
    <n v="508"/>
    <n v="535"/>
  </r>
  <r>
    <x v="18"/>
    <d v="2016-04-15T00:00:00"/>
    <x v="306"/>
    <n v="3.6800000667572"/>
    <n v="3.6800000667572"/>
    <n v="0"/>
    <n v="0"/>
    <n v="0"/>
    <n v="3.6800000667572"/>
    <n v="0"/>
    <n v="0"/>
    <n v="0"/>
    <n v="217"/>
    <n v="837"/>
    <n v="1756"/>
    <x v="0"/>
    <n v="370"/>
    <n v="386"/>
  </r>
  <r>
    <x v="18"/>
    <d v="2016-04-16T00:00:00"/>
    <x v="307"/>
    <n v="8.73999977111816"/>
    <n v="8.73999977111816"/>
    <n v="0"/>
    <n v="3.66000008583069"/>
    <n v="0.189999997615814"/>
    <n v="4.88000011444092"/>
    <n v="0"/>
    <n v="50"/>
    <n v="3"/>
    <n v="280"/>
    <n v="741"/>
    <n v="2173"/>
    <x v="0"/>
    <n v="357"/>
    <n v="366"/>
  </r>
  <r>
    <x v="18"/>
    <d v="2016-04-17T00:00:00"/>
    <x v="308"/>
    <n v="6.71000003814697"/>
    <n v="6.71000003814697"/>
    <n v="0"/>
    <n v="0.330000013113022"/>
    <n v="0.680000007152557"/>
    <n v="5.69000005722046"/>
    <n v="0"/>
    <n v="5"/>
    <n v="13"/>
    <n v="295"/>
    <n v="634"/>
    <n v="2027"/>
    <x v="0"/>
    <n v="427"/>
    <n v="446"/>
  </r>
  <r>
    <x v="18"/>
    <d v="2016-04-18T00:00:00"/>
    <x v="309"/>
    <n v="7.53999996185303"/>
    <n v="7.53999996185303"/>
    <n v="0"/>
    <n v="0.829999983310699"/>
    <n v="2.39000010490417"/>
    <n v="4.32000017166138"/>
    <n v="0"/>
    <n v="13"/>
    <n v="42"/>
    <n v="238"/>
    <n v="689"/>
    <n v="2039"/>
    <x v="0"/>
    <n v="442"/>
    <n v="458"/>
  </r>
  <r>
    <x v="18"/>
    <d v="2016-04-19T00:00:00"/>
    <x v="310"/>
    <n v="7.09999990463257"/>
    <n v="7.09999990463257"/>
    <n v="0"/>
    <n v="2.09999990463257"/>
    <n v="2.13000011444092"/>
    <n v="2.86999988555908"/>
    <n v="0"/>
    <n v="35"/>
    <n v="41"/>
    <n v="195"/>
    <n v="659"/>
    <n v="2046"/>
    <x v="0"/>
    <n v="476"/>
    <n v="535"/>
  </r>
  <r>
    <x v="18"/>
    <d v="2016-04-20T00:00:00"/>
    <x v="311"/>
    <n v="9.55000019073486"/>
    <n v="9.55000019073486"/>
    <n v="0"/>
    <n v="4.28000020980835"/>
    <n v="0.189999997615814"/>
    <n v="5.09000015258789"/>
    <n v="0"/>
    <n v="48"/>
    <n v="4"/>
    <n v="297"/>
    <n v="639"/>
    <n v="2174"/>
    <x v="0"/>
    <n v="418"/>
    <n v="424"/>
  </r>
  <r>
    <x v="18"/>
    <d v="2016-04-21T00:00:00"/>
    <x v="312"/>
    <n v="9.71000003814697"/>
    <n v="7.88000011444092"/>
    <n v="4.08169221878052"/>
    <n v="3.99000000953674"/>
    <n v="2.09999990463257"/>
    <n v="3.50999999046326"/>
    <n v="0.109999999403954"/>
    <n v="53"/>
    <n v="27"/>
    <n v="214"/>
    <n v="708"/>
    <n v="2179"/>
    <x v="0"/>
    <n v="451"/>
    <n v="457"/>
  </r>
  <r>
    <x v="18"/>
    <d v="2016-04-22T00:00:00"/>
    <x v="313"/>
    <n v="7.09000015258789"/>
    <n v="7.09000015258789"/>
    <n v="0"/>
    <n v="1.76999998092651"/>
    <n v="1.54999995231628"/>
    <n v="3.76999998092651"/>
    <n v="0"/>
    <n v="30"/>
    <n v="33"/>
    <n v="240"/>
    <n v="659"/>
    <n v="2086"/>
    <x v="0"/>
    <n v="425"/>
    <n v="435"/>
  </r>
  <r>
    <x v="18"/>
    <d v="2016-04-23T00:00:00"/>
    <x v="314"/>
    <n v="13.2399997711182"/>
    <n v="13.2399997711182"/>
    <n v="0"/>
    <n v="4.19999980926514"/>
    <n v="2"/>
    <n v="7.03999996185303"/>
    <n v="0"/>
    <n v="58"/>
    <n v="41"/>
    <n v="347"/>
    <n v="484"/>
    <n v="2571"/>
    <x v="0"/>
    <n v="528"/>
    <n v="546"/>
  </r>
  <r>
    <x v="18"/>
    <d v="2016-04-24T00:00:00"/>
    <x v="315"/>
    <n v="3.3199999332428"/>
    <n v="3.3199999332428"/>
    <n v="0"/>
    <n v="0"/>
    <n v="0"/>
    <n v="3.3199999332428"/>
    <n v="0"/>
    <n v="0"/>
    <n v="0"/>
    <n v="199"/>
    <n v="720"/>
    <n v="1705"/>
    <x v="0"/>
    <n v="511"/>
    <n v="514"/>
  </r>
  <r>
    <x v="18"/>
    <d v="2016-04-25T00:00:00"/>
    <x v="316"/>
    <n v="9.27000045776367"/>
    <n v="9.07999992370605"/>
    <n v="2.78517508506775"/>
    <n v="3.01999998092651"/>
    <n v="1.67999994754791"/>
    <n v="4.46000003814697"/>
    <n v="0.100000001490116"/>
    <n v="35"/>
    <n v="31"/>
    <n v="282"/>
    <n v="637"/>
    <n v="2194"/>
    <x v="0"/>
    <n v="400"/>
    <n v="415"/>
  </r>
  <r>
    <x v="18"/>
    <d v="2016-04-26T00:00:00"/>
    <x v="317"/>
    <n v="6.90000009536743"/>
    <n v="6.90000009536743"/>
    <n v="0"/>
    <n v="2.57999992370605"/>
    <n v="0.419999986886978"/>
    <n v="3.90000009536743"/>
    <n v="0"/>
    <n v="36"/>
    <n v="7"/>
    <n v="254"/>
    <n v="680"/>
    <n v="2012"/>
    <x v="0"/>
    <n v="441"/>
    <n v="446"/>
  </r>
  <r>
    <x v="18"/>
    <d v="2016-04-27T00:00:00"/>
    <x v="318"/>
    <n v="6.82000017166138"/>
    <n v="6.82000017166138"/>
    <n v="0"/>
    <n v="0.550000011920929"/>
    <n v="2.01999998092651"/>
    <n v="4.25"/>
    <n v="0"/>
    <n v="7"/>
    <n v="38"/>
    <n v="279"/>
    <n v="697"/>
    <n v="2034"/>
    <x v="0"/>
    <n v="455"/>
    <n v="467"/>
  </r>
  <r>
    <x v="18"/>
    <d v="2016-04-28T00:00:00"/>
    <x v="319"/>
    <n v="8.35000038146973"/>
    <n v="8.35000038146973"/>
    <n v="0"/>
    <n v="2.50999999046326"/>
    <n v="0.239999994635582"/>
    <n v="5.59000015258789"/>
    <n v="0"/>
    <n v="38"/>
    <n v="8"/>
    <n v="288"/>
    <n v="621"/>
    <n v="2182"/>
    <x v="0"/>
    <n v="440"/>
    <n v="453"/>
  </r>
  <r>
    <x v="18"/>
    <d v="2016-04-29T00:00:00"/>
    <x v="320"/>
    <n v="7.1100001335144"/>
    <n v="7.1100001335144"/>
    <n v="0"/>
    <n v="0.819999992847443"/>
    <n v="0.479999989271164"/>
    <n v="5.80999994277954"/>
    <n v="0"/>
    <n v="12"/>
    <n v="15"/>
    <n v="369"/>
    <n v="645"/>
    <n v="2254"/>
    <x v="0"/>
    <n v="433"/>
    <n v="447"/>
  </r>
  <r>
    <x v="18"/>
    <d v="2016-04-30T00:00:00"/>
    <x v="321"/>
    <n v="6.65999984741211"/>
    <n v="6.65999984741211"/>
    <n v="0"/>
    <n v="2.24000000953674"/>
    <n v="0.759999990463257"/>
    <n v="3.67000007629395"/>
    <n v="0"/>
    <n v="32"/>
    <n v="16"/>
    <n v="237"/>
    <n v="731"/>
    <n v="2002"/>
    <x v="0"/>
    <n v="422"/>
    <n v="424"/>
  </r>
  <r>
    <x v="18"/>
    <d v="2016-05-01T00:00:00"/>
    <x v="322"/>
    <n v="3.60999989509583"/>
    <n v="3.60999989509583"/>
    <n v="0"/>
    <n v="0"/>
    <n v="0"/>
    <n v="3.60999989509583"/>
    <n v="0"/>
    <n v="0"/>
    <n v="0"/>
    <n v="215"/>
    <n v="722"/>
    <n v="1740"/>
    <x v="0"/>
    <n v="411"/>
    <n v="426"/>
  </r>
  <r>
    <x v="18"/>
    <d v="2016-05-02T00:00:00"/>
    <x v="323"/>
    <n v="8.53999996185303"/>
    <n v="8.53999996185303"/>
    <n v="0"/>
    <n v="1.20000004768372"/>
    <n v="2"/>
    <n v="5.34000015258789"/>
    <n v="0"/>
    <n v="18"/>
    <n v="39"/>
    <n v="313"/>
    <n v="655"/>
    <n v="2162"/>
    <x v="0"/>
    <n v="466"/>
    <n v="482"/>
  </r>
  <r>
    <x v="18"/>
    <d v="2016-05-03T00:00:00"/>
    <x v="324"/>
    <n v="8.11999988555908"/>
    <n v="8.11999988555908"/>
    <n v="0"/>
    <n v="1.74000000953674"/>
    <n v="2.03999996185303"/>
    <n v="4.32999992370605"/>
    <n v="0"/>
    <n v="21"/>
    <n v="36"/>
    <n v="267"/>
    <n v="654"/>
    <n v="2072"/>
    <x v="0"/>
    <n v="394"/>
    <n v="418"/>
  </r>
  <r>
    <x v="18"/>
    <d v="2016-05-04T00:00:00"/>
    <x v="325"/>
    <n v="6.71000003814697"/>
    <n v="6.71000003814697"/>
    <n v="0"/>
    <n v="0.469999998807907"/>
    <n v="1.67999994754791"/>
    <n v="4.55000019073486"/>
    <n v="0"/>
    <n v="15"/>
    <n v="36"/>
    <n v="284"/>
    <n v="683"/>
    <n v="2086"/>
    <x v="0"/>
    <n v="442"/>
    <n v="455"/>
  </r>
  <r>
    <x v="18"/>
    <d v="2016-05-05T00:00:00"/>
    <x v="326"/>
    <n v="6.96000003814697"/>
    <n v="6.96000003814697"/>
    <n v="0"/>
    <n v="0.990000009536743"/>
    <n v="1.1599999666214"/>
    <n v="4.80999994277954"/>
    <n v="0"/>
    <n v="14"/>
    <n v="22"/>
    <n v="305"/>
    <n v="591"/>
    <n v="2066"/>
    <x v="0"/>
    <n v="467"/>
    <n v="491"/>
  </r>
  <r>
    <x v="18"/>
    <d v="2016-05-06T00:00:00"/>
    <x v="327"/>
    <n v="3.91000008583069"/>
    <n v="3.91000008583069"/>
    <n v="0"/>
    <n v="0"/>
    <n v="0"/>
    <n v="3.91000008583069"/>
    <n v="0"/>
    <n v="0"/>
    <n v="0"/>
    <n v="299"/>
    <n v="717"/>
    <n v="1850"/>
    <x v="0"/>
    <n v="443"/>
    <n v="462"/>
  </r>
  <r>
    <x v="18"/>
    <d v="2016-05-07T00:00:00"/>
    <x v="328"/>
    <n v="4.5"/>
    <n v="4.5"/>
    <n v="0"/>
    <n v="0"/>
    <n v="0"/>
    <n v="4.5"/>
    <n v="0"/>
    <n v="0"/>
    <n v="0"/>
    <n v="328"/>
    <n v="745"/>
    <n v="1947"/>
    <x v="0"/>
    <n v="298"/>
    <n v="334"/>
  </r>
  <r>
    <x v="18"/>
    <d v="2016-05-08T00:00:00"/>
    <x v="329"/>
    <n v="2.76999998092651"/>
    <n v="2.76999998092651"/>
    <n v="0"/>
    <n v="0"/>
    <n v="0.519999980926514"/>
    <n v="2.25"/>
    <n v="0"/>
    <n v="0"/>
    <n v="14"/>
    <n v="151"/>
    <n v="709"/>
    <n v="1659"/>
    <x v="0"/>
    <n v="541"/>
    <n v="569"/>
  </r>
  <r>
    <x v="18"/>
    <d v="2016-05-09T00:00:00"/>
    <x v="330"/>
    <n v="8.72000026702881"/>
    <n v="8.68000030517578"/>
    <n v="3.16782188415527"/>
    <n v="3.90000009536743"/>
    <n v="1.17999994754791"/>
    <n v="3.65000009536743"/>
    <n v="0"/>
    <n v="43"/>
    <n v="21"/>
    <n v="231"/>
    <n v="607"/>
    <n v="2105"/>
    <x v="0"/>
    <n v="489"/>
    <n v="497"/>
  </r>
  <r>
    <x v="18"/>
    <d v="2016-05-10T00:00:00"/>
    <x v="331"/>
    <n v="10.210000038147"/>
    <n v="10.210000038147"/>
    <n v="0"/>
    <n v="3.47000002861023"/>
    <n v="1.75"/>
    <n v="4.98999977111816"/>
    <n v="0"/>
    <n v="62"/>
    <n v="34"/>
    <n v="275"/>
    <n v="626"/>
    <n v="2361"/>
    <x v="0"/>
    <n v="469"/>
    <n v="481"/>
  </r>
  <r>
    <x v="18"/>
    <d v="2016-05-11T00:00:00"/>
    <x v="332"/>
    <n v="4.44000005722046"/>
    <n v="4.44000005722046"/>
    <n v="0"/>
    <n v="1.49000000953674"/>
    <n v="0.310000002384186"/>
    <n v="2.65000009536743"/>
    <n v="0"/>
    <n v="24"/>
    <n v="7"/>
    <n v="199"/>
    <n v="709"/>
    <n v="1855"/>
    <x v="0"/>
    <n v="452"/>
    <n v="480"/>
  </r>
  <r>
    <x v="18"/>
    <d v="2016-05-12T00:00:00"/>
    <x v="333"/>
    <n v="2.36999988555908"/>
    <n v="2.36999988555908"/>
    <n v="0"/>
    <n v="0"/>
    <n v="0.25"/>
    <n v="2.10999989509583"/>
    <n v="0"/>
    <n v="0"/>
    <n v="8"/>
    <n v="105"/>
    <n v="127"/>
    <n v="928"/>
    <x v="0"/>
    <n v="516"/>
    <n v="535"/>
  </r>
  <r>
    <x v="19"/>
    <d v="2016-04-16T00:00:00"/>
    <x v="334"/>
    <n v="3.09999990463257"/>
    <n v="3.09999990463257"/>
    <n v="0"/>
    <n v="0"/>
    <n v="0"/>
    <n v="3.09999990463257"/>
    <n v="0"/>
    <n v="0"/>
    <n v="0"/>
    <n v="203"/>
    <n v="1155"/>
    <n v="2076"/>
    <x v="0"/>
    <n v="79"/>
    <n v="82"/>
  </r>
  <r>
    <x v="19"/>
    <d v="2016-05-01T00:00:00"/>
    <x v="335"/>
    <n v="3.75"/>
    <n v="3.75"/>
    <n v="0"/>
    <n v="0"/>
    <n v="0"/>
    <n v="3.75"/>
    <n v="0"/>
    <n v="0"/>
    <n v="0"/>
    <n v="237"/>
    <n v="1142"/>
    <n v="2225"/>
    <x v="0"/>
    <n v="58"/>
    <n v="61"/>
  </r>
  <r>
    <x v="20"/>
    <d v="2016-04-12T00:00:00"/>
    <x v="336"/>
    <n v="8.40999984741211"/>
    <n v="8.40999984741211"/>
    <n v="0"/>
    <n v="5.26999998092651"/>
    <n v="0.150000005960464"/>
    <n v="2.97000002861023"/>
    <n v="0"/>
    <n v="59"/>
    <n v="6"/>
    <n v="153"/>
    <n v="745"/>
    <n v="2772"/>
    <x v="0"/>
    <n v="514"/>
    <n v="525"/>
  </r>
  <r>
    <x v="20"/>
    <d v="2016-04-13T00:00:00"/>
    <x v="337"/>
    <n v="3.61999988555908"/>
    <n v="3.61999988555908"/>
    <n v="0"/>
    <n v="0.560000002384186"/>
    <n v="0.209999993443489"/>
    <n v="2.83999991416931"/>
    <n v="0"/>
    <n v="31"/>
    <n v="26"/>
    <n v="155"/>
    <n v="744"/>
    <n v="2516"/>
    <x v="0"/>
    <n v="451"/>
    <n v="465"/>
  </r>
  <r>
    <x v="20"/>
    <d v="2016-04-14T00:00:00"/>
    <x v="338"/>
    <n v="6.11999988555908"/>
    <n v="6.11999988555908"/>
    <n v="0"/>
    <n v="2.02999997138977"/>
    <n v="0.330000013113022"/>
    <n v="3.66000008583069"/>
    <n v="0"/>
    <n v="35"/>
    <n v="32"/>
    <n v="189"/>
    <n v="787"/>
    <n v="2734"/>
    <x v="0"/>
    <n v="472"/>
    <n v="476"/>
  </r>
  <r>
    <x v="20"/>
    <d v="2016-04-15T00:00:00"/>
    <x v="339"/>
    <n v="5.67000007629395"/>
    <n v="5.67000007629395"/>
    <n v="0"/>
    <n v="2.03999996185303"/>
    <n v="1.11000001430511"/>
    <n v="2.52999997138977"/>
    <n v="0"/>
    <n v="30"/>
    <n v="21"/>
    <n v="139"/>
    <n v="864"/>
    <n v="2395"/>
    <x v="0"/>
    <n v="377"/>
    <n v="386"/>
  </r>
  <r>
    <x v="20"/>
    <d v="2016-04-19T00:00:00"/>
    <x v="340"/>
    <n v="7.28999996185303"/>
    <n v="7.28999996185303"/>
    <n v="0"/>
    <n v="3.52999997138977"/>
    <n v="1.23000001907349"/>
    <n v="2.50999999046326"/>
    <n v="0"/>
    <n v="67"/>
    <n v="69"/>
    <n v="124"/>
    <n v="671"/>
    <n v="2944"/>
    <x v="0"/>
    <n v="472"/>
    <n v="483"/>
  </r>
  <r>
    <x v="20"/>
    <d v="2016-04-20T00:00:00"/>
    <x v="341"/>
    <n v="10.6400003433228"/>
    <n v="10.6400003433228"/>
    <n v="0"/>
    <n v="7.6399998664856"/>
    <n v="0.449999988079071"/>
    <n v="2.53999996185303"/>
    <n v="0"/>
    <n v="87"/>
    <n v="13"/>
    <n v="145"/>
    <n v="797"/>
    <n v="2997"/>
    <x v="0"/>
    <n v="492"/>
    <n v="502"/>
  </r>
  <r>
    <x v="20"/>
    <d v="2016-04-21T00:00:00"/>
    <x v="342"/>
    <n v="6.17999982833862"/>
    <n v="6.17999982833862"/>
    <n v="0"/>
    <n v="1.36000001430511"/>
    <n v="0.300000011920929"/>
    <n v="4.51000022888184"/>
    <n v="0"/>
    <n v="19"/>
    <n v="6"/>
    <n v="206"/>
    <n v="758"/>
    <n v="2463"/>
    <x v="0"/>
    <n v="390"/>
    <n v="411"/>
  </r>
  <r>
    <x v="20"/>
    <d v="2016-04-22T00:00:00"/>
    <x v="343"/>
    <n v="6.53000020980835"/>
    <n v="6.53000020980835"/>
    <n v="0"/>
    <n v="2.86999988555908"/>
    <n v="0.970000028610229"/>
    <n v="2.67000007629395"/>
    <n v="0"/>
    <n v="58"/>
    <n v="59"/>
    <n v="153"/>
    <n v="762"/>
    <n v="2846"/>
    <x v="0"/>
    <n v="428"/>
    <n v="448"/>
  </r>
  <r>
    <x v="20"/>
    <d v="2016-04-24T00:00:00"/>
    <x v="344"/>
    <n v="2.16000008583069"/>
    <n v="2.16000008583069"/>
    <n v="0"/>
    <n v="0"/>
    <n v="0"/>
    <n v="2.15000009536743"/>
    <n v="0"/>
    <n v="0"/>
    <n v="0"/>
    <n v="125"/>
    <n v="566"/>
    <n v="2049"/>
    <x v="0"/>
    <n v="681"/>
    <n v="704"/>
  </r>
  <r>
    <x v="20"/>
    <d v="2016-04-25T00:00:00"/>
    <x v="345"/>
    <n v="6.82000017166138"/>
    <n v="6.82000017166138"/>
    <n v="0"/>
    <n v="3.75"/>
    <n v="0.699999988079071"/>
    <n v="2.36999988555908"/>
    <n v="0"/>
    <n v="69"/>
    <n v="39"/>
    <n v="129"/>
    <n v="706"/>
    <n v="2752"/>
    <x v="0"/>
    <n v="446"/>
    <n v="447"/>
  </r>
  <r>
    <x v="20"/>
    <d v="2016-04-26T00:00:00"/>
    <x v="346"/>
    <n v="7.07000017166138"/>
    <n v="7.07000017166138"/>
    <n v="0"/>
    <n v="4.15999984741211"/>
    <n v="0.769999980926514"/>
    <n v="2.11999988555908"/>
    <n v="0"/>
    <n v="70"/>
    <n v="33"/>
    <n v="132"/>
    <n v="726"/>
    <n v="2781"/>
    <x v="0"/>
    <n v="485"/>
    <n v="500"/>
  </r>
  <r>
    <x v="20"/>
    <d v="2016-04-27T00:00:00"/>
    <x v="347"/>
    <n v="8.34000015258789"/>
    <n v="8.34000015258789"/>
    <n v="0"/>
    <n v="5.63000011444092"/>
    <n v="0.180000007152557"/>
    <n v="2.52999997138977"/>
    <n v="0"/>
    <n v="55"/>
    <n v="6"/>
    <n v="145"/>
    <n v="829"/>
    <n v="2693"/>
    <x v="0"/>
    <n v="469"/>
    <n v="479"/>
  </r>
  <r>
    <x v="20"/>
    <d v="2016-04-28T00:00:00"/>
    <x v="348"/>
    <n v="7.80000019073486"/>
    <n v="7.80000019073486"/>
    <n v="0"/>
    <n v="2.78999996185303"/>
    <n v="1.63999998569489"/>
    <n v="3.35999989509583"/>
    <n v="0"/>
    <n v="54"/>
    <n v="48"/>
    <n v="161"/>
    <n v="810"/>
    <n v="2862"/>
    <x v="0"/>
    <n v="354"/>
    <n v="367"/>
  </r>
  <r>
    <x v="20"/>
    <d v="2016-04-30T00:00:00"/>
    <x v="349"/>
    <n v="9.40999984741211"/>
    <n v="9.40999984741211"/>
    <n v="0"/>
    <n v="3.11999988555908"/>
    <n v="1.03999996185303"/>
    <n v="5.23999977111816"/>
    <n v="0"/>
    <n v="42"/>
    <n v="17"/>
    <n v="308"/>
    <n v="584"/>
    <n v="2995"/>
    <x v="0"/>
    <n v="485"/>
    <n v="489"/>
  </r>
  <r>
    <x v="20"/>
    <d v="2016-05-01T00:00:00"/>
    <x v="350"/>
    <n v="8.06999969482422"/>
    <n v="8.06999969482422"/>
    <n v="0"/>
    <n v="2.29999995231628"/>
    <n v="0.899999976158142"/>
    <n v="4.84999990463257"/>
    <n v="0"/>
    <n v="30"/>
    <n v="15"/>
    <n v="258"/>
    <n v="685"/>
    <n v="2730"/>
    <x v="0"/>
    <n v="388"/>
    <n v="407"/>
  </r>
  <r>
    <x v="20"/>
    <d v="2016-05-02T00:00:00"/>
    <x v="351"/>
    <n v="6.80999994277954"/>
    <n v="6.80999994277954"/>
    <n v="0"/>
    <n v="3.48000001907349"/>
    <n v="0.660000026226044"/>
    <n v="2.66000008583069"/>
    <n v="0"/>
    <n v="66"/>
    <n v="26"/>
    <n v="139"/>
    <n v="737"/>
    <n v="2754"/>
    <x v="0"/>
    <n v="440"/>
    <n v="459"/>
  </r>
  <r>
    <x v="20"/>
    <d v="2016-05-03T00:00:00"/>
    <x v="352"/>
    <n v="6.76000022888184"/>
    <n v="6.76000022888184"/>
    <n v="0"/>
    <n v="2.74000000953674"/>
    <n v="0.850000023841858"/>
    <n v="3.16000008583069"/>
    <n v="0"/>
    <n v="57"/>
    <n v="36"/>
    <n v="152"/>
    <n v="761"/>
    <n v="2754"/>
    <x v="0"/>
    <n v="456"/>
    <n v="461"/>
  </r>
  <r>
    <x v="20"/>
    <d v="2016-05-04T00:00:00"/>
    <x v="353"/>
    <n v="8.3100004196167"/>
    <n v="8.3100004196167"/>
    <n v="0"/>
    <n v="5.28000020980835"/>
    <n v="0.119999997317791"/>
    <n v="2.90000009536743"/>
    <n v="0"/>
    <n v="45"/>
    <n v="12"/>
    <n v="135"/>
    <n v="843"/>
    <n v="2655"/>
    <x v="0"/>
    <n v="420"/>
    <n v="436"/>
  </r>
  <r>
    <x v="20"/>
    <d v="2016-05-06T00:00:00"/>
    <x v="354"/>
    <n v="8.38000011444092"/>
    <n v="8.38000011444092"/>
    <n v="0"/>
    <n v="3.8199999332428"/>
    <n v="1.42999994754791"/>
    <n v="3.11999988555908"/>
    <n v="0"/>
    <n v="84"/>
    <n v="35"/>
    <n v="154"/>
    <n v="834"/>
    <n v="2924"/>
    <x v="0"/>
    <n v="322"/>
    <n v="333"/>
  </r>
  <r>
    <x v="20"/>
    <d v="2016-05-07T00:00:00"/>
    <x v="355"/>
    <n v="8.47999954223633"/>
    <n v="8.47999954223633"/>
    <n v="0"/>
    <n v="1.46000003814697"/>
    <n v="2.32999992370605"/>
    <n v="4.67999982833862"/>
    <n v="0"/>
    <n v="20"/>
    <n v="42"/>
    <n v="209"/>
    <n v="621"/>
    <n v="2739"/>
    <x v="0"/>
    <n v="530"/>
    <n v="548"/>
  </r>
  <r>
    <x v="20"/>
    <d v="2016-05-08T00:00:00"/>
    <x v="356"/>
    <n v="7.09999990463257"/>
    <n v="7.09999990463257"/>
    <n v="0"/>
    <n v="2.30999994277954"/>
    <n v="1.52999997138977"/>
    <n v="3.25"/>
    <n v="0"/>
    <n v="32"/>
    <n v="27"/>
    <n v="147"/>
    <n v="695"/>
    <n v="2534"/>
    <x v="0"/>
    <n v="481"/>
    <n v="510"/>
  </r>
  <r>
    <x v="20"/>
    <d v="2016-05-09T00:00:00"/>
    <x v="357"/>
    <n v="9.10999965667725"/>
    <n v="9.10999965667725"/>
    <n v="0"/>
    <n v="4.26000022888184"/>
    <n v="1.71000003814697"/>
    <n v="3.11999988555908"/>
    <n v="0"/>
    <n v="67"/>
    <n v="50"/>
    <n v="171"/>
    <n v="743"/>
    <n v="2960"/>
    <x v="0"/>
    <n v="427"/>
    <n v="438"/>
  </r>
  <r>
    <x v="20"/>
    <d v="2016-05-11T00:00:00"/>
    <x v="358"/>
    <n v="6.51999998092651"/>
    <n v="6.51999998092651"/>
    <n v="0"/>
    <n v="2.89000010490417"/>
    <n v="1.38999998569489"/>
    <n v="2.23000001907349"/>
    <n v="0"/>
    <n v="57"/>
    <n v="40"/>
    <n v="128"/>
    <n v="757"/>
    <n v="2735"/>
    <x v="0"/>
    <n v="451"/>
    <n v="463"/>
  </r>
  <r>
    <x v="20"/>
    <d v="2016-05-12T00:00:00"/>
    <x v="359"/>
    <n v="2.55999994277954"/>
    <n v="2.55999994277954"/>
    <n v="0"/>
    <n v="0.379999995231628"/>
    <n v="0.270000010728836"/>
    <n v="1.88999998569489"/>
    <n v="0"/>
    <n v="5"/>
    <n v="4"/>
    <n v="58"/>
    <n v="343"/>
    <n v="1199"/>
    <x v="0"/>
    <n v="444"/>
    <n v="457"/>
  </r>
  <r>
    <x v="21"/>
    <d v="2016-04-20T00:00:00"/>
    <x v="360"/>
    <n v="12.1899995803833"/>
    <n v="12.1899995803833"/>
    <n v="0"/>
    <n v="9.57999992370605"/>
    <n v="0.230000004172325"/>
    <n v="2.38000011444092"/>
    <n v="0"/>
    <n v="89"/>
    <n v="5"/>
    <n v="158"/>
    <n v="695"/>
    <n v="3043"/>
    <x v="0"/>
    <n v="486"/>
    <n v="493"/>
  </r>
  <r>
    <x v="21"/>
    <d v="2016-04-23T00:00:00"/>
    <x v="361"/>
    <n v="17.1900005340576"/>
    <n v="17.1900005340576"/>
    <n v="0"/>
    <n v="12.539999961853"/>
    <n v="0.629999995231628"/>
    <n v="4.01999998092651"/>
    <n v="0"/>
    <n v="125"/>
    <n v="14"/>
    <n v="223"/>
    <n v="741"/>
    <n v="3554"/>
    <x v="0"/>
    <n v="331"/>
    <n v="337"/>
  </r>
  <r>
    <x v="21"/>
    <d v="2016-05-07T00:00:00"/>
    <x v="362"/>
    <n v="15.6700000762939"/>
    <n v="15.6700000762939"/>
    <n v="0"/>
    <n v="12.4399995803833"/>
    <n v="0.879999995231628"/>
    <n v="2.34999990463257"/>
    <n v="0"/>
    <n v="121"/>
    <n v="20"/>
    <n v="148"/>
    <n v="1076"/>
    <n v="3331"/>
    <x v="0"/>
    <n v="74"/>
    <n v="75"/>
  </r>
  <r>
    <x v="22"/>
    <d v="2016-04-12T00:00:00"/>
    <x v="363"/>
    <n v="6.05000019073486"/>
    <n v="6.05000019073486"/>
    <n v="2.25308108329773"/>
    <n v="0.829999983310699"/>
    <n v="0.709999978542328"/>
    <n v="4.5"/>
    <n v="0"/>
    <n v="65"/>
    <n v="15"/>
    <n v="156"/>
    <n v="723"/>
    <n v="3635"/>
    <x v="0"/>
    <n v="338"/>
    <n v="356"/>
  </r>
  <r>
    <x v="22"/>
    <d v="2016-04-13T00:00:00"/>
    <x v="364"/>
    <n v="9.81999969482422"/>
    <n v="9.81999969482422"/>
    <n v="2.0921471118927"/>
    <n v="4.96000003814697"/>
    <n v="0.649999976158142"/>
    <n v="4.21000003814697"/>
    <n v="0"/>
    <n v="116"/>
    <n v="14"/>
    <n v="169"/>
    <n v="680"/>
    <n v="4079"/>
    <x v="1"/>
    <n v="447"/>
    <n v="487"/>
  </r>
  <r>
    <x v="22"/>
    <d v="2016-04-14T00:00:00"/>
    <x v="365"/>
    <n v="10.5600004196167"/>
    <n v="10.5600004196167"/>
    <n v="2.25308108329773"/>
    <n v="5.61999988555908"/>
    <n v="1.02999997138977"/>
    <n v="3.91000008583069"/>
    <n v="0"/>
    <n v="123"/>
    <n v="21"/>
    <n v="174"/>
    <n v="699"/>
    <n v="4163"/>
    <x v="0"/>
    <n v="424"/>
    <n v="455"/>
  </r>
  <r>
    <x v="22"/>
    <d v="2016-04-15T00:00:00"/>
    <x v="366"/>
    <n v="11.4700002670288"/>
    <n v="11.4700002670288"/>
    <n v="0"/>
    <n v="4.90999984741211"/>
    <n v="1.14999997615814"/>
    <n v="5.40999984741211"/>
    <n v="0"/>
    <n v="60"/>
    <n v="23"/>
    <n v="190"/>
    <n v="729"/>
    <n v="3666"/>
    <x v="0"/>
    <n v="513"/>
    <n v="533"/>
  </r>
  <r>
    <x v="22"/>
    <d v="2016-04-16T00:00:00"/>
    <x v="367"/>
    <n v="8.89000034332275"/>
    <n v="8.89000034332275"/>
    <n v="0"/>
    <n v="5.36999988555908"/>
    <n v="1.07000005245209"/>
    <n v="2.44000005722046"/>
    <n v="0"/>
    <n v="64"/>
    <n v="21"/>
    <n v="142"/>
    <n v="563"/>
    <n v="3363"/>
    <x v="1"/>
    <n v="611"/>
    <n v="689"/>
  </r>
  <r>
    <x v="22"/>
    <d v="2016-04-17T00:00:00"/>
    <x v="368"/>
    <n v="1.69000005722046"/>
    <n v="1.69000005722046"/>
    <n v="0"/>
    <n v="0"/>
    <n v="0"/>
    <n v="1.69000005722046"/>
    <n v="0"/>
    <n v="0"/>
    <n v="0"/>
    <n v="93"/>
    <n v="599"/>
    <n v="2572"/>
    <x v="1"/>
    <n v="525"/>
    <n v="591"/>
  </r>
  <r>
    <x v="22"/>
    <d v="2016-04-18T00:00:00"/>
    <x v="369"/>
    <n v="10.8100004196167"/>
    <n v="10.8100004196167"/>
    <n v="2.0921471118927"/>
    <n v="5.05000019073486"/>
    <n v="0.560000002384186"/>
    <n v="5.19999980926514"/>
    <n v="0"/>
    <n v="117"/>
    <n v="10"/>
    <n v="174"/>
    <n v="720"/>
    <n v="4157"/>
    <x v="0"/>
    <n v="398"/>
    <n v="451"/>
  </r>
  <r>
    <x v="22"/>
    <d v="2016-04-19T00:00:00"/>
    <x v="370"/>
    <n v="10.3599996566772"/>
    <n v="10.3599996566772"/>
    <n v="2.25308108329773"/>
    <n v="5.30000019073486"/>
    <n v="0.879999995231628"/>
    <n v="4.17999982833862"/>
    <n v="0"/>
    <n v="120"/>
    <n v="19"/>
    <n v="154"/>
    <n v="737"/>
    <n v="4092"/>
    <x v="0"/>
    <n v="387"/>
    <n v="421"/>
  </r>
  <r>
    <x v="22"/>
    <d v="2016-04-20T00:00:00"/>
    <x v="371"/>
    <n v="7.44000005722046"/>
    <n v="7.44000005722046"/>
    <n v="2.0921471118927"/>
    <n v="2.23000001907349"/>
    <n v="0.439999997615814"/>
    <n v="4.78000020980835"/>
    <n v="0"/>
    <n v="82"/>
    <n v="8"/>
    <n v="169"/>
    <n v="763"/>
    <n v="3787"/>
    <x v="0"/>
    <n v="381"/>
    <n v="409"/>
  </r>
  <r>
    <x v="22"/>
    <d v="2016-04-21T00:00:00"/>
    <x v="372"/>
    <n v="12.0100002288818"/>
    <n v="12.0100002288818"/>
    <n v="2.25308108329773"/>
    <n v="6.90000009536743"/>
    <n v="0.819999992847443"/>
    <n v="4.28999996185303"/>
    <n v="0"/>
    <n v="137"/>
    <n v="16"/>
    <n v="145"/>
    <n v="677"/>
    <n v="4236"/>
    <x v="0"/>
    <n v="396"/>
    <n v="417"/>
  </r>
  <r>
    <x v="22"/>
    <d v="2016-04-22T00:00:00"/>
    <x v="373"/>
    <n v="9.67000007629395"/>
    <n v="9.67000007629395"/>
    <n v="2.0921471118927"/>
    <n v="4.90999984741211"/>
    <n v="0.589999973773956"/>
    <n v="4.17999982833862"/>
    <n v="0"/>
    <n v="113"/>
    <n v="12"/>
    <n v="159"/>
    <n v="769"/>
    <n v="4044"/>
    <x v="0"/>
    <n v="441"/>
    <n v="469"/>
  </r>
  <r>
    <x v="22"/>
    <d v="2016-04-23T00:00:00"/>
    <x v="374"/>
    <n v="4.53000020980835"/>
    <n v="4.53000020980835"/>
    <n v="0"/>
    <n v="1.51999998092651"/>
    <n v="0.519999980926514"/>
    <n v="2.48000001907349"/>
    <n v="0"/>
    <n v="19"/>
    <n v="10"/>
    <n v="136"/>
    <n v="740"/>
    <n v="2908"/>
    <x v="0"/>
    <n v="565"/>
    <n v="591"/>
  </r>
  <r>
    <x v="22"/>
    <d v="2016-04-24T00:00:00"/>
    <x v="375"/>
    <n v="2.94000005722046"/>
    <n v="2.94000005722046"/>
    <n v="0"/>
    <n v="0"/>
    <n v="0"/>
    <n v="2.94000005722046"/>
    <n v="0"/>
    <n v="0"/>
    <n v="0"/>
    <n v="135"/>
    <n v="734"/>
    <n v="2741"/>
    <x v="0"/>
    <n v="458"/>
    <n v="492"/>
  </r>
  <r>
    <x v="22"/>
    <d v="2016-04-25T00:00:00"/>
    <x v="376"/>
    <n v="9.84000015258789"/>
    <n v="9.84000015258789"/>
    <n v="2.0921471118927"/>
    <n v="5.05000019073486"/>
    <n v="0.870000004768372"/>
    <n v="3.92000007629395"/>
    <n v="0"/>
    <n v="117"/>
    <n v="16"/>
    <n v="141"/>
    <n v="692"/>
    <n v="4005"/>
    <x v="0"/>
    <n v="388"/>
    <n v="402"/>
  </r>
  <r>
    <x v="22"/>
    <d v="2016-04-26T00:00:00"/>
    <x v="377"/>
    <n v="12.8500003814697"/>
    <n v="12.8500003814697"/>
    <n v="0"/>
    <n v="7.51000022888184"/>
    <n v="0.920000016689301"/>
    <n v="4.42000007629395"/>
    <n v="0"/>
    <n v="90"/>
    <n v="18"/>
    <n v="161"/>
    <n v="593"/>
    <n v="3763"/>
    <x v="0"/>
    <n v="550"/>
    <n v="584"/>
  </r>
  <r>
    <x v="22"/>
    <d v="2016-04-27T00:00:00"/>
    <x v="378"/>
    <n v="5.84000015258789"/>
    <n v="5.84000015258789"/>
    <n v="0"/>
    <n v="0.330000013113022"/>
    <n v="0.180000007152557"/>
    <n v="5.32999992370605"/>
    <n v="0"/>
    <n v="4"/>
    <n v="4"/>
    <n v="192"/>
    <n v="676"/>
    <n v="3061"/>
    <x v="0"/>
    <n v="531"/>
    <n v="600"/>
  </r>
  <r>
    <x v="22"/>
    <d v="2016-04-28T00:00:00"/>
    <x v="379"/>
    <n v="4.30000019073486"/>
    <n v="4.30000019073486"/>
    <n v="0"/>
    <n v="0.899999976158142"/>
    <n v="0.490000009536743"/>
    <n v="2.91000008583069"/>
    <n v="0"/>
    <n v="11"/>
    <n v="10"/>
    <n v="139"/>
    <n v="711"/>
    <n v="2884"/>
    <x v="0"/>
    <n v="506"/>
    <n v="556"/>
  </r>
  <r>
    <x v="22"/>
    <d v="2016-04-29T00:00:00"/>
    <x v="380"/>
    <n v="4.90000009536743"/>
    <n v="4.90000009536743"/>
    <n v="0"/>
    <n v="0.25"/>
    <n v="0.360000014305115"/>
    <n v="4.26999998092651"/>
    <n v="0"/>
    <n v="3"/>
    <n v="7"/>
    <n v="172"/>
    <n v="767"/>
    <n v="2982"/>
    <x v="0"/>
    <n v="527"/>
    <n v="562"/>
  </r>
  <r>
    <x v="22"/>
    <d v="2016-04-30T00:00:00"/>
    <x v="381"/>
    <n v="2.33999991416931"/>
    <n v="2.33999991416931"/>
    <n v="0"/>
    <n v="0"/>
    <n v="0"/>
    <n v="2.33999991416931"/>
    <n v="0"/>
    <n v="0"/>
    <n v="0"/>
    <n v="121"/>
    <n v="780"/>
    <n v="2660"/>
    <x v="0"/>
    <n v="468"/>
    <n v="555"/>
  </r>
  <r>
    <x v="22"/>
    <d v="2016-05-01T00:00:00"/>
    <x v="382"/>
    <n v="9.0600004196167"/>
    <n v="9.0600004196167"/>
    <n v="0"/>
    <n v="6.03000020980835"/>
    <n v="0.560000002384186"/>
    <n v="2.47000002861023"/>
    <n v="0"/>
    <n v="71"/>
    <n v="10"/>
    <n v="127"/>
    <n v="669"/>
    <n v="3369"/>
    <x v="0"/>
    <n v="475"/>
    <n v="539"/>
  </r>
  <r>
    <x v="22"/>
    <d v="2016-05-02T00:00:00"/>
    <x v="383"/>
    <n v="4.80999994277954"/>
    <n v="4.80999994277954"/>
    <n v="2.0921471118927"/>
    <n v="0.629999995231628"/>
    <n v="0.170000001788139"/>
    <n v="4.01000022888184"/>
    <n v="0"/>
    <n v="63"/>
    <n v="4"/>
    <n v="142"/>
    <n v="802"/>
    <n v="3491"/>
    <x v="0"/>
    <n v="351"/>
    <n v="385"/>
  </r>
  <r>
    <x v="22"/>
    <d v="2016-05-03T00:00:00"/>
    <x v="384"/>
    <n v="6.90999984741211"/>
    <n v="6.90999984741211"/>
    <n v="2.25308108329773"/>
    <n v="1.3400000333786"/>
    <n v="1.05999994277954"/>
    <n v="4.5"/>
    <n v="0"/>
    <n v="71"/>
    <n v="20"/>
    <n v="195"/>
    <n v="822"/>
    <n v="3784"/>
    <x v="0"/>
    <n v="405"/>
    <n v="429"/>
  </r>
  <r>
    <x v="22"/>
    <d v="2016-05-04T00:00:00"/>
    <x v="385"/>
    <n v="6.23999977111816"/>
    <n v="6.23999977111816"/>
    <n v="0"/>
    <n v="1.55999994277954"/>
    <n v="0.490000009536743"/>
    <n v="4.19999980926514"/>
    <n v="0"/>
    <n v="19"/>
    <n v="10"/>
    <n v="167"/>
    <n v="680"/>
    <n v="3110"/>
    <x v="0"/>
    <n v="441"/>
    <n v="477"/>
  </r>
  <r>
    <x v="22"/>
    <d v="2016-05-05T00:00:00"/>
    <x v="386"/>
    <n v="6.78999996185303"/>
    <n v="6.78999996185303"/>
    <n v="2.25308108329773"/>
    <n v="0.889999985694885"/>
    <n v="0.159999996423721"/>
    <n v="5.73999977111816"/>
    <n v="0"/>
    <n v="66"/>
    <n v="3"/>
    <n v="214"/>
    <n v="764"/>
    <n v="3783"/>
    <x v="0"/>
    <n v="381"/>
    <n v="417"/>
  </r>
  <r>
    <x v="22"/>
    <d v="2016-05-06T00:00:00"/>
    <x v="387"/>
    <n v="5.59000015258789"/>
    <n v="5.59000015258789"/>
    <n v="2.0921471118927"/>
    <n v="1.54999995231628"/>
    <n v="0.25"/>
    <n v="3.77999997138977"/>
    <n v="0"/>
    <n v="74"/>
    <n v="5"/>
    <n v="166"/>
    <n v="831"/>
    <n v="3644"/>
    <x v="0"/>
    <n v="323"/>
    <n v="355"/>
  </r>
  <r>
    <x v="22"/>
    <d v="2016-05-07T00:00:00"/>
    <x v="388"/>
    <n v="3.53999996185303"/>
    <n v="3.53999996185303"/>
    <n v="0"/>
    <n v="0"/>
    <n v="0"/>
    <n v="3.53999996185303"/>
    <n v="0"/>
    <n v="0"/>
    <n v="0"/>
    <n v="158"/>
    <n v="851"/>
    <n v="2799"/>
    <x v="1"/>
    <n v="459"/>
    <n v="513"/>
  </r>
  <r>
    <x v="22"/>
    <d v="2016-05-08T00:00:00"/>
    <x v="389"/>
    <n v="2.32999992370605"/>
    <n v="2.32999992370605"/>
    <n v="0"/>
    <n v="0"/>
    <n v="0"/>
    <n v="2.32999992370605"/>
    <n v="0"/>
    <n v="0"/>
    <n v="0"/>
    <n v="139"/>
    <n v="621"/>
    <n v="2685"/>
    <x v="0"/>
    <n v="545"/>
    <n v="606"/>
  </r>
  <r>
    <x v="22"/>
    <d v="2016-05-09T00:00:00"/>
    <x v="390"/>
    <n v="6.65000009536743"/>
    <n v="6.65000009536743"/>
    <n v="2.0921471118927"/>
    <n v="1.26999998092651"/>
    <n v="0.660000026226044"/>
    <n v="4.71999979019165"/>
    <n v="0"/>
    <n v="71"/>
    <n v="13"/>
    <n v="171"/>
    <n v="772"/>
    <n v="3721"/>
    <x v="0"/>
    <n v="359"/>
    <n v="399"/>
  </r>
  <r>
    <x v="22"/>
    <d v="2016-05-10T00:00:00"/>
    <x v="391"/>
    <n v="5.21999979019165"/>
    <n v="5.21999979019165"/>
    <n v="2.25308108329773"/>
    <n v="0.660000026226044"/>
    <n v="0.639999985694885"/>
    <n v="3.92000007629395"/>
    <n v="0"/>
    <n v="63"/>
    <n v="13"/>
    <n v="152"/>
    <n v="840"/>
    <n v="3586"/>
    <x v="0"/>
    <n v="342"/>
    <n v="391"/>
  </r>
  <r>
    <x v="22"/>
    <d v="2016-05-11T00:00:00"/>
    <x v="392"/>
    <n v="7.25"/>
    <n v="7.25"/>
    <n v="2.0921471118927"/>
    <n v="1.38999998569489"/>
    <n v="0.589999973773956"/>
    <n v="5.26999998092651"/>
    <n v="0"/>
    <n v="72"/>
    <n v="10"/>
    <n v="184"/>
    <n v="763"/>
    <n v="3788"/>
    <x v="0"/>
    <n v="368"/>
    <n v="387"/>
  </r>
  <r>
    <x v="22"/>
    <d v="2016-05-12T00:00:00"/>
    <x v="393"/>
    <n v="3.61999988555908"/>
    <n v="3.61999988555908"/>
    <n v="0"/>
    <n v="0.649999976158142"/>
    <n v="0.270000010728836"/>
    <n v="2.69000005722046"/>
    <n v="0"/>
    <n v="8"/>
    <n v="6"/>
    <n v="102"/>
    <n v="433"/>
    <n v="1976"/>
    <x v="0"/>
    <n v="496"/>
    <n v="546"/>
  </r>
  <r>
    <x v="23"/>
    <d v="2016-04-12T00:00:00"/>
    <x v="394"/>
    <n v="1.63999998569489"/>
    <n v="1.63999998569489"/>
    <n v="0"/>
    <n v="0"/>
    <n v="0"/>
    <n v="1.63999998569489"/>
    <n v="0"/>
    <n v="0"/>
    <n v="0"/>
    <n v="116"/>
    <n v="831"/>
    <n v="2044"/>
    <x v="0"/>
    <n v="458"/>
    <n v="493"/>
  </r>
  <r>
    <x v="23"/>
    <d v="2016-04-13T00:00:00"/>
    <x v="395"/>
    <n v="0.839999973773956"/>
    <n v="0.839999973773956"/>
    <n v="0"/>
    <n v="0"/>
    <n v="0"/>
    <n v="0.839999973773956"/>
    <n v="0"/>
    <n v="0"/>
    <n v="0"/>
    <n v="82"/>
    <n v="806"/>
    <n v="1934"/>
    <x v="0"/>
    <n v="531"/>
    <n v="552"/>
  </r>
  <r>
    <x v="23"/>
    <d v="2016-04-14T00:00:00"/>
    <x v="396"/>
    <n v="0.779999971389771"/>
    <n v="0.779999971389771"/>
    <n v="0"/>
    <n v="0"/>
    <n v="0"/>
    <n v="0.779999971389771"/>
    <n v="0"/>
    <n v="0"/>
    <n v="0"/>
    <n v="84"/>
    <n v="853"/>
    <n v="1963"/>
    <x v="0"/>
    <n v="486"/>
    <n v="503"/>
  </r>
  <r>
    <x v="23"/>
    <d v="2016-04-15T00:00:00"/>
    <x v="397"/>
    <n v="1.5900000333786"/>
    <n v="1.5900000333786"/>
    <n v="0"/>
    <n v="0"/>
    <n v="0"/>
    <n v="1.5900000333786"/>
    <n v="0"/>
    <n v="0"/>
    <n v="0"/>
    <n v="126"/>
    <n v="937"/>
    <n v="2009"/>
    <x v="0"/>
    <n v="363"/>
    <n v="377"/>
  </r>
  <r>
    <x v="23"/>
    <d v="2016-04-20T00:00:00"/>
    <x v="398"/>
    <n v="2.00999999046326"/>
    <n v="2.00999999046326"/>
    <n v="0"/>
    <n v="0"/>
    <n v="0.280000001192093"/>
    <n v="1.74000000953674"/>
    <n v="0"/>
    <n v="0"/>
    <n v="10"/>
    <n v="139"/>
    <n v="744"/>
    <n v="2188"/>
    <x v="0"/>
    <n v="528"/>
    <n v="547"/>
  </r>
  <r>
    <x v="23"/>
    <d v="2016-04-22T00:00:00"/>
    <x v="399"/>
    <n v="2.59999990463257"/>
    <n v="2.59999990463257"/>
    <n v="0"/>
    <n v="0.0500000007450581"/>
    <n v="0.280000001192093"/>
    <n v="2.26999998092651"/>
    <n v="0"/>
    <n v="1"/>
    <n v="20"/>
    <n v="195"/>
    <n v="817"/>
    <n v="2419"/>
    <x v="0"/>
    <n v="391"/>
    <n v="407"/>
  </r>
  <r>
    <x v="23"/>
    <d v="2016-04-23T00:00:00"/>
    <x v="400"/>
    <n v="3.35999989509583"/>
    <n v="3.35999989509583"/>
    <n v="0"/>
    <n v="0.159999996423721"/>
    <n v="0.439999997615814"/>
    <n v="2.75"/>
    <n v="0"/>
    <n v="8"/>
    <n v="45"/>
    <n v="232"/>
    <n v="795"/>
    <n v="2748"/>
    <x v="0"/>
    <n v="339"/>
    <n v="360"/>
  </r>
  <r>
    <x v="23"/>
    <d v="2016-04-27T00:00:00"/>
    <x v="401"/>
    <n v="1.12999999523163"/>
    <n v="1.12999999523163"/>
    <n v="0"/>
    <n v="0"/>
    <n v="0"/>
    <n v="1.12999999523163"/>
    <n v="0"/>
    <n v="0"/>
    <n v="0"/>
    <n v="112"/>
    <n v="900"/>
    <n v="2067"/>
    <x v="0"/>
    <n v="423"/>
    <n v="428"/>
  </r>
  <r>
    <x v="23"/>
    <d v="2016-04-28T00:00:00"/>
    <x v="402"/>
    <n v="3.94000005722046"/>
    <n v="3.94000005722046"/>
    <n v="0"/>
    <n v="0"/>
    <n v="0"/>
    <n v="3.94000005722046"/>
    <n v="0"/>
    <n v="0"/>
    <n v="0"/>
    <n v="310"/>
    <n v="714"/>
    <n v="2780"/>
    <x v="0"/>
    <n v="402"/>
    <n v="416"/>
  </r>
  <r>
    <x v="23"/>
    <d v="2016-04-29T00:00:00"/>
    <x v="403"/>
    <n v="5.34999990463257"/>
    <n v="5.34999990463257"/>
    <n v="0"/>
    <n v="0.140000000596046"/>
    <n v="0.280000001192093"/>
    <n v="4.92999982833862"/>
    <n v="0"/>
    <n v="6"/>
    <n v="14"/>
    <n v="380"/>
    <n v="634"/>
    <n v="3101"/>
    <x v="0"/>
    <n v="398"/>
    <n v="406"/>
  </r>
  <r>
    <x v="23"/>
    <d v="2016-04-30T00:00:00"/>
    <x v="404"/>
    <n v="4.59000015258789"/>
    <n v="4.59000015258789"/>
    <n v="0"/>
    <n v="0.330000013113022"/>
    <n v="0.360000014305115"/>
    <n v="3.91000008583069"/>
    <n v="0"/>
    <n v="10"/>
    <n v="20"/>
    <n v="301"/>
    <n v="749"/>
    <n v="2896"/>
    <x v="0"/>
    <n v="343"/>
    <n v="360"/>
  </r>
  <r>
    <x v="23"/>
    <d v="2016-05-01T00:00:00"/>
    <x v="405"/>
    <n v="1.03999996185303"/>
    <n v="1.03999996185303"/>
    <n v="0"/>
    <n v="0"/>
    <n v="0"/>
    <n v="1.03999996185303"/>
    <n v="0"/>
    <n v="0"/>
    <n v="0"/>
    <n v="79"/>
    <n v="834"/>
    <n v="1962"/>
    <x v="0"/>
    <n v="503"/>
    <n v="527"/>
  </r>
  <r>
    <x v="23"/>
    <d v="2016-05-02T00:00:00"/>
    <x v="406"/>
    <n v="1.16999995708466"/>
    <n v="1.16999995708466"/>
    <n v="0"/>
    <n v="0"/>
    <n v="0"/>
    <n v="1.16999995708466"/>
    <n v="0"/>
    <n v="0"/>
    <n v="0"/>
    <n v="101"/>
    <n v="916"/>
    <n v="2015"/>
    <x v="0"/>
    <n v="415"/>
    <n v="423"/>
  </r>
  <r>
    <x v="23"/>
    <d v="2016-05-03T00:00:00"/>
    <x v="407"/>
    <n v="1.54999995231628"/>
    <n v="1.54999995231628"/>
    <n v="0"/>
    <n v="0"/>
    <n v="0"/>
    <n v="1.54999995231628"/>
    <n v="0"/>
    <n v="0"/>
    <n v="0"/>
    <n v="156"/>
    <n v="739"/>
    <n v="2297"/>
    <x v="0"/>
    <n v="516"/>
    <n v="545"/>
  </r>
  <r>
    <x v="23"/>
    <d v="2016-05-04T00:00:00"/>
    <x v="408"/>
    <n v="1.46000003814697"/>
    <n v="1.46000003814697"/>
    <n v="0"/>
    <n v="0"/>
    <n v="0"/>
    <n v="1.46000003814697"/>
    <n v="0"/>
    <n v="0"/>
    <n v="0"/>
    <n v="129"/>
    <n v="848"/>
    <n v="2067"/>
    <x v="0"/>
    <n v="439"/>
    <n v="4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n v="1503960366"/>
    <n v="12405.68"/>
    <n v="360.28"/>
    <x v="0"/>
  </r>
  <r>
    <n v="1644430081"/>
    <n v="7967.75"/>
    <n v="294"/>
    <x v="1"/>
  </r>
  <r>
    <n v="1844505072"/>
    <n v="3477"/>
    <n v="652"/>
    <x v="2"/>
  </r>
  <r>
    <n v="1927972279"/>
    <n v="1490"/>
    <n v="417"/>
    <x v="2"/>
  </r>
  <r>
    <n v="2026352035"/>
    <n v="5618.678571428572"/>
    <n v="506.17857142857144"/>
    <x v="3"/>
  </r>
  <r>
    <n v="2320127002"/>
    <n v="5079"/>
    <n v="61"/>
    <x v="3"/>
  </r>
  <r>
    <n v="2347167796"/>
    <n v="8533.2"/>
    <n v="446.8"/>
    <x v="1"/>
  </r>
  <r>
    <n v="3977333714"/>
    <n v="11218"/>
    <n v="293.64285714285717"/>
    <x v="0"/>
  </r>
  <r>
    <n v="4020332650"/>
    <n v="6596.75"/>
    <n v="349.375"/>
    <x v="3"/>
  </r>
  <r>
    <n v="4319703577"/>
    <n v="7125.423076923077"/>
    <n v="476.65384615384613"/>
    <x v="3"/>
  </r>
  <r>
    <n v="4388161847"/>
    <n v="11034.347826086956"/>
    <n v="400.17391304347825"/>
    <x v="0"/>
  </r>
  <r>
    <n v="4445114986"/>
    <n v="4756.178571428572"/>
    <n v="385.17857142857144"/>
    <x v="2"/>
  </r>
  <r>
    <n v="4558609924"/>
    <n v="8139"/>
    <n v="127.6"/>
    <x v="1"/>
  </r>
  <r>
    <n v="4702921684"/>
    <n v="9035.851851851852"/>
    <n v="417.48148148148147"/>
    <x v="1"/>
  </r>
  <r>
    <n v="5553957443"/>
    <n v="8612.58064516129"/>
    <n v="463.48387096774195"/>
    <x v="1"/>
  </r>
  <r>
    <n v="5577150313"/>
    <n v="9260.076923076924"/>
    <n v="432"/>
    <x v="1"/>
  </r>
  <r>
    <n v="6117666160"/>
    <n v="8823.833333333334"/>
    <n v="478.77777777777777"/>
    <x v="1"/>
  </r>
  <r>
    <n v="6775888955"/>
    <n v="3499"/>
    <n v="349.6666666666667"/>
    <x v="2"/>
  </r>
  <r>
    <n v="6962181067"/>
    <n v="9794.806451612903"/>
    <n v="448"/>
    <x v="1"/>
  </r>
  <r>
    <n v="7007744171"/>
    <n v="5115.5"/>
    <n v="68.5"/>
    <x v="3"/>
  </r>
  <r>
    <n v="7086361926"/>
    <n v="10290.5"/>
    <n v="453.125"/>
    <x v="0"/>
  </r>
  <r>
    <n v="8053475328"/>
    <n v="19078.666666666668"/>
    <n v="297"/>
    <x v="0"/>
  </r>
  <r>
    <n v="8378563200"/>
    <n v="8717.709677419354"/>
    <n v="445.1290322580645"/>
    <x v="1"/>
  </r>
  <r>
    <n v="8792009665"/>
    <n v="3443.266666666667"/>
    <n v="435.6666666666667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0">
  <r>
    <x v="0"/>
    <d v="2016-04-12T00:00:00"/>
    <x v="0"/>
    <n v="13162"/>
    <n v="8.5"/>
    <n v="8.5"/>
    <n v="0"/>
    <n v="1.87999999523163"/>
    <n v="0.550000011920929"/>
    <n v="6.05999994277954"/>
    <n v="0"/>
    <n v="25"/>
    <n v="13"/>
    <n v="328"/>
    <n v="728"/>
    <n v="1985"/>
    <n v="1"/>
    <x v="0"/>
    <n v="346"/>
  </r>
  <r>
    <x v="0"/>
    <d v="2016-04-13T00:00:00"/>
    <x v="1"/>
    <n v="10735"/>
    <n v="6.96999979019165"/>
    <n v="6.96999979019165"/>
    <n v="0"/>
    <n v="1.57000005245209"/>
    <n v="0.689999997615814"/>
    <n v="4.71000003814697"/>
    <n v="0"/>
    <n v="21"/>
    <n v="19"/>
    <n v="217"/>
    <n v="776"/>
    <n v="1797"/>
    <n v="2"/>
    <x v="1"/>
    <n v="407"/>
  </r>
  <r>
    <x v="0"/>
    <d v="2016-04-14T00:00:00"/>
    <x v="2"/>
    <n v="9762"/>
    <n v="6.28000020980835"/>
    <n v="6.28000020980835"/>
    <n v="0"/>
    <n v="2.14000010490417"/>
    <n v="1.25999999046326"/>
    <n v="2.82999992370605"/>
    <n v="0"/>
    <n v="29"/>
    <n v="34"/>
    <n v="209"/>
    <n v="726"/>
    <n v="1745"/>
    <n v="1"/>
    <x v="2"/>
    <n v="442"/>
  </r>
  <r>
    <x v="0"/>
    <d v="2016-04-15T00:00:00"/>
    <x v="3"/>
    <n v="12669"/>
    <n v="8.15999984741211"/>
    <n v="8.15999984741211"/>
    <n v="0"/>
    <n v="2.71000003814697"/>
    <n v="0.409999996423721"/>
    <n v="5.03999996185303"/>
    <n v="0"/>
    <n v="36"/>
    <n v="10"/>
    <n v="221"/>
    <n v="773"/>
    <n v="1863"/>
    <n v="2"/>
    <x v="3"/>
    <n v="367"/>
  </r>
  <r>
    <x v="0"/>
    <d v="2016-04-16T00:00:00"/>
    <x v="4"/>
    <n v="9705"/>
    <n v="6.48000001907349"/>
    <n v="6.48000001907349"/>
    <n v="0"/>
    <n v="3.19000005722046"/>
    <n v="0.779999971389771"/>
    <n v="2.50999999046326"/>
    <n v="0"/>
    <n v="38"/>
    <n v="20"/>
    <n v="164"/>
    <n v="539"/>
    <n v="1728"/>
    <n v="1"/>
    <x v="4"/>
    <n v="712"/>
  </r>
  <r>
    <x v="0"/>
    <d v="2016-04-17T00:00:00"/>
    <x v="5"/>
    <n v="15506"/>
    <n v="9.88000011444092"/>
    <n v="9.88000011444092"/>
    <n v="0"/>
    <n v="3.52999997138977"/>
    <n v="1.32000005245209"/>
    <n v="5.03000020980835"/>
    <n v="0"/>
    <n v="50"/>
    <n v="31"/>
    <n v="264"/>
    <n v="775"/>
    <n v="2035"/>
    <n v="1"/>
    <x v="5"/>
    <n v="320"/>
  </r>
  <r>
    <x v="0"/>
    <d v="2016-04-18T00:00:00"/>
    <x v="6"/>
    <n v="10544"/>
    <n v="6.67999982833862"/>
    <n v="6.67999982833862"/>
    <n v="0"/>
    <n v="1.96000003814697"/>
    <n v="0.479999989271164"/>
    <n v="4.23999977111816"/>
    <n v="0"/>
    <n v="28"/>
    <n v="12"/>
    <n v="205"/>
    <n v="818"/>
    <n v="1786"/>
    <n v="1"/>
    <x v="6"/>
    <n v="377"/>
  </r>
  <r>
    <x v="0"/>
    <d v="2016-04-19T00:00:00"/>
    <x v="0"/>
    <n v="9819"/>
    <n v="6.34000015258789"/>
    <n v="6.34000015258789"/>
    <n v="0"/>
    <n v="1.3400000333786"/>
    <n v="0.349999994039536"/>
    <n v="4.65000009536743"/>
    <n v="0"/>
    <n v="19"/>
    <n v="8"/>
    <n v="211"/>
    <n v="838"/>
    <n v="1775"/>
    <n v="1"/>
    <x v="7"/>
    <n v="364"/>
  </r>
  <r>
    <x v="0"/>
    <d v="2016-04-20T00:00:00"/>
    <x v="1"/>
    <n v="14371"/>
    <n v="9.03999996185303"/>
    <n v="9.03999996185303"/>
    <n v="0"/>
    <n v="2.80999994277954"/>
    <n v="0.870000004768372"/>
    <n v="5.3600001335144"/>
    <n v="0"/>
    <n v="41"/>
    <n v="21"/>
    <n v="262"/>
    <n v="732"/>
    <n v="1949"/>
    <n v="1"/>
    <x v="8"/>
    <n v="384"/>
  </r>
  <r>
    <x v="0"/>
    <d v="2016-04-21T00:00:00"/>
    <x v="2"/>
    <n v="10039"/>
    <n v="6.40999984741211"/>
    <n v="6.40999984741211"/>
    <n v="0"/>
    <n v="2.92000007629395"/>
    <n v="0.209999993443489"/>
    <n v="3.27999997138977"/>
    <n v="0"/>
    <n v="39"/>
    <n v="5"/>
    <n v="238"/>
    <n v="709"/>
    <n v="1788"/>
    <n v="1"/>
    <x v="9"/>
    <n v="449"/>
  </r>
  <r>
    <x v="0"/>
    <d v="2016-04-22T00:00:00"/>
    <x v="3"/>
    <n v="15355"/>
    <n v="9.80000019073486"/>
    <n v="9.80000019073486"/>
    <n v="0"/>
    <n v="5.28999996185303"/>
    <n v="0.569999992847443"/>
    <n v="3.94000005722046"/>
    <n v="0"/>
    <n v="73"/>
    <n v="14"/>
    <n v="216"/>
    <n v="814"/>
    <n v="2013"/>
    <n v="1"/>
    <x v="10"/>
    <n v="323"/>
  </r>
  <r>
    <x v="0"/>
    <d v="2016-04-23T00:00:00"/>
    <x v="4"/>
    <n v="13755"/>
    <n v="8.78999996185303"/>
    <n v="8.78999996185303"/>
    <n v="0"/>
    <n v="2.32999992370605"/>
    <n v="0.920000016689301"/>
    <n v="5.53999996185303"/>
    <n v="0"/>
    <n v="31"/>
    <n v="23"/>
    <n v="279"/>
    <n v="833"/>
    <n v="1970"/>
    <n v="1"/>
    <x v="11"/>
    <n v="274"/>
  </r>
  <r>
    <x v="0"/>
    <d v="2016-04-24T00:00:00"/>
    <x v="5"/>
    <n v="13154"/>
    <n v="8.52999973297119"/>
    <n v="8.52999973297119"/>
    <n v="0"/>
    <n v="3.53999996185303"/>
    <n v="1.1599999666214"/>
    <n v="3.78999996185303"/>
    <n v="0"/>
    <n v="48"/>
    <n v="28"/>
    <n v="189"/>
    <n v="782"/>
    <n v="1898"/>
    <n v="1"/>
    <x v="12"/>
    <n v="393"/>
  </r>
  <r>
    <x v="0"/>
    <d v="2016-04-25T00:00:00"/>
    <x v="6"/>
    <n v="11181"/>
    <n v="7.15000009536743"/>
    <n v="7.15000009536743"/>
    <n v="0"/>
    <n v="1.05999994277954"/>
    <n v="0.5"/>
    <n v="5.57999992370605"/>
    <n v="0"/>
    <n v="16"/>
    <n v="12"/>
    <n v="243"/>
    <n v="815"/>
    <n v="1837"/>
    <n v="1"/>
    <x v="13"/>
    <n v="354"/>
  </r>
  <r>
    <x v="0"/>
    <d v="2016-04-26T00:00:00"/>
    <x v="0"/>
    <n v="14673"/>
    <n v="9.25"/>
    <n v="9.25"/>
    <n v="0"/>
    <n v="3.55999994277954"/>
    <n v="1.41999995708466"/>
    <n v="4.26999998092651"/>
    <n v="0"/>
    <n v="52"/>
    <n v="34"/>
    <n v="217"/>
    <n v="712"/>
    <n v="1947"/>
    <n v="1"/>
    <x v="14"/>
    <n v="425"/>
  </r>
  <r>
    <x v="0"/>
    <d v="2016-04-27T00:00:00"/>
    <x v="1"/>
    <n v="10602"/>
    <n v="6.80999994277954"/>
    <n v="6.80999994277954"/>
    <n v="0"/>
    <n v="2.28999996185303"/>
    <n v="1.60000002384186"/>
    <n v="2.92000007629395"/>
    <n v="0"/>
    <n v="33"/>
    <n v="35"/>
    <n v="246"/>
    <n v="730"/>
    <n v="1820"/>
    <n v="1"/>
    <x v="15"/>
    <n v="396"/>
  </r>
  <r>
    <x v="0"/>
    <d v="2016-04-28T00:00:00"/>
    <x v="2"/>
    <n v="14727"/>
    <n v="9.71000003814697"/>
    <n v="9.71000003814697"/>
    <n v="0"/>
    <n v="3.21000003814697"/>
    <n v="0.569999992847443"/>
    <n v="5.92000007629395"/>
    <n v="0"/>
    <n v="41"/>
    <n v="15"/>
    <n v="277"/>
    <n v="798"/>
    <n v="2004"/>
    <n v="1"/>
    <x v="10"/>
    <n v="309"/>
  </r>
  <r>
    <x v="0"/>
    <d v="2016-04-29T00:00:00"/>
    <x v="3"/>
    <n v="15103"/>
    <n v="9.65999984741211"/>
    <n v="9.65999984741211"/>
    <n v="0"/>
    <n v="3.73000001907349"/>
    <n v="1.04999995231628"/>
    <n v="4.88000011444092"/>
    <n v="0"/>
    <n v="50"/>
    <n v="24"/>
    <n v="254"/>
    <n v="816"/>
    <n v="1990"/>
    <n v="1"/>
    <x v="16"/>
    <n v="296"/>
  </r>
  <r>
    <x v="0"/>
    <d v="2016-04-30T00:00:00"/>
    <x v="4"/>
    <n v="14070"/>
    <n v="8.89999961853027"/>
    <n v="8.89999961853027"/>
    <n v="0"/>
    <n v="2.92000007629395"/>
    <n v="1.08000004291534"/>
    <n v="4.88000011444092"/>
    <n v="0"/>
    <n v="45"/>
    <n v="24"/>
    <n v="250"/>
    <n v="857"/>
    <n v="1959"/>
    <n v="1"/>
    <x v="17"/>
    <n v="264"/>
  </r>
  <r>
    <x v="0"/>
    <d v="2016-05-01T00:00:00"/>
    <x v="5"/>
    <n v="12159"/>
    <n v="8.02999973297119"/>
    <n v="8.02999973297119"/>
    <n v="0"/>
    <n v="1.97000002861023"/>
    <n v="0.25"/>
    <n v="5.80999994277954"/>
    <n v="0"/>
    <n v="24"/>
    <n v="6"/>
    <n v="289"/>
    <n v="754"/>
    <n v="1896"/>
    <n v="1"/>
    <x v="18"/>
    <n v="367"/>
  </r>
  <r>
    <x v="0"/>
    <d v="2016-05-02T00:00:00"/>
    <x v="6"/>
    <n v="11992"/>
    <n v="7.71000003814697"/>
    <n v="7.71000003814697"/>
    <n v="0"/>
    <n v="2.46000003814697"/>
    <n v="2.11999988555908"/>
    <n v="3.13000011444092"/>
    <n v="0"/>
    <n v="37"/>
    <n v="46"/>
    <n v="175"/>
    <n v="833"/>
    <n v="1821"/>
    <n v="1"/>
    <x v="19"/>
    <n v="349"/>
  </r>
  <r>
    <x v="0"/>
    <d v="2016-05-03T00:00:00"/>
    <x v="0"/>
    <n v="10060"/>
    <n v="6.57999992370605"/>
    <n v="6.57999992370605"/>
    <n v="0"/>
    <n v="3.52999997138977"/>
    <n v="0.319999992847443"/>
    <n v="2.73000001907349"/>
    <n v="0"/>
    <n v="44"/>
    <n v="8"/>
    <n v="203"/>
    <n v="574"/>
    <n v="1740"/>
    <n v="1"/>
    <x v="20"/>
    <n v="611"/>
  </r>
  <r>
    <x v="0"/>
    <d v="2016-05-04T00:00:00"/>
    <x v="1"/>
    <n v="12022"/>
    <n v="7.71999979019165"/>
    <n v="7.71999979019165"/>
    <n v="0"/>
    <n v="3.45000004768372"/>
    <n v="0.529999971389771"/>
    <n v="3.74000000953674"/>
    <n v="0"/>
    <n v="46"/>
    <n v="11"/>
    <n v="206"/>
    <n v="835"/>
    <n v="1819"/>
    <n v="1"/>
    <x v="21"/>
    <n v="342"/>
  </r>
  <r>
    <x v="0"/>
    <d v="2016-05-05T00:00:00"/>
    <x v="2"/>
    <n v="12207"/>
    <n v="7.76999998092651"/>
    <n v="7.76999998092651"/>
    <n v="0"/>
    <n v="3.34999990463257"/>
    <n v="1.1599999666214"/>
    <n v="3.25999999046326"/>
    <n v="0"/>
    <n v="46"/>
    <n v="31"/>
    <n v="214"/>
    <n v="746"/>
    <n v="1859"/>
    <n v="1"/>
    <x v="22"/>
    <n v="403"/>
  </r>
  <r>
    <x v="0"/>
    <d v="2016-05-06T00:00:00"/>
    <x v="3"/>
    <n v="12770"/>
    <n v="8.13000011444092"/>
    <n v="8.13000011444092"/>
    <n v="0"/>
    <n v="2.55999994277954"/>
    <n v="1.00999999046326"/>
    <n v="4.55000019073486"/>
    <n v="0"/>
    <n v="36"/>
    <n v="23"/>
    <n v="251"/>
    <n v="669"/>
    <n v="1783"/>
    <n v="1"/>
    <x v="23"/>
    <n v="306"/>
  </r>
  <r>
    <x v="1"/>
    <d v="2016-05-07T00:00:00"/>
    <x v="4"/>
    <n v="3176"/>
    <n v="2.30999994277954"/>
    <n v="2.30999994277954"/>
    <n v="0"/>
    <n v="0"/>
    <n v="0"/>
    <n v="2.30999994277954"/>
    <n v="0"/>
    <n v="0"/>
    <n v="0"/>
    <n v="120"/>
    <n v="1193"/>
    <n v="2498"/>
    <n v="1"/>
    <x v="24"/>
    <n v="127"/>
  </r>
  <r>
    <x v="1"/>
    <d v="2016-05-08T00:00:00"/>
    <x v="5"/>
    <n v="18213"/>
    <n v="13.2399997711182"/>
    <n v="13.2399997711182"/>
    <n v="0"/>
    <n v="0.629999995231628"/>
    <n v="3.14000010490417"/>
    <n v="9.46000003814697"/>
    <n v="0"/>
    <n v="9"/>
    <n v="71"/>
    <n v="402"/>
    <n v="816"/>
    <n v="3846"/>
    <n v="1"/>
    <x v="25"/>
    <n v="142"/>
  </r>
  <r>
    <x v="1"/>
    <d v="2016-05-09T00:00:00"/>
    <x v="6"/>
    <n v="3758"/>
    <n v="2.73000001907349"/>
    <n v="2.73000001907349"/>
    <n v="0"/>
    <n v="0.0700000002980232"/>
    <n v="0.310000002384186"/>
    <n v="2.34999990463257"/>
    <n v="0"/>
    <n v="1"/>
    <n v="7"/>
    <n v="148"/>
    <n v="682"/>
    <n v="2580"/>
    <n v="1"/>
    <x v="26"/>
    <n v="961"/>
  </r>
  <r>
    <x v="1"/>
    <d v="2016-05-10T00:00:00"/>
    <x v="0"/>
    <n v="6724"/>
    <n v="4.8899998664856"/>
    <n v="4.8899998664856"/>
    <n v="0"/>
    <n v="0"/>
    <n v="0"/>
    <n v="4.88000011444092"/>
    <n v="0"/>
    <n v="0"/>
    <n v="0"/>
    <n v="295"/>
    <n v="991"/>
    <n v="2987"/>
    <n v="1"/>
    <x v="27"/>
    <n v="154"/>
  </r>
  <r>
    <x v="2"/>
    <d v="2016-05-11T00:00:00"/>
    <x v="1"/>
    <n v="3844"/>
    <n v="2.53999996185303"/>
    <n v="2.53999996185303"/>
    <n v="0"/>
    <n v="0"/>
    <n v="0"/>
    <n v="2.53999996185303"/>
    <n v="0"/>
    <n v="0"/>
    <n v="0"/>
    <n v="176"/>
    <n v="527"/>
    <n v="1725"/>
    <n v="1"/>
    <x v="28"/>
    <n v="961"/>
  </r>
  <r>
    <x v="2"/>
    <d v="2016-05-12T00:00:00"/>
    <x v="2"/>
    <n v="4014"/>
    <n v="2.67000007629395"/>
    <n v="2.67000007629395"/>
    <n v="0"/>
    <n v="0"/>
    <n v="0"/>
    <n v="2.65000009536743"/>
    <n v="0"/>
    <n v="0"/>
    <n v="0"/>
    <n v="184"/>
    <n v="218"/>
    <n v="1763"/>
    <n v="1"/>
    <x v="29"/>
    <n v="961"/>
  </r>
  <r>
    <x v="2"/>
    <d v="2016-05-13T00:00:00"/>
    <x v="3"/>
    <n v="2573"/>
    <n v="1.70000004768372"/>
    <n v="1.70000004768372"/>
    <n v="0"/>
    <n v="0"/>
    <n v="0.259999990463257"/>
    <n v="1.45000004768372"/>
    <n v="0"/>
    <n v="0"/>
    <n v="7"/>
    <n v="75"/>
    <n v="585"/>
    <n v="1541"/>
    <n v="1"/>
    <x v="30"/>
    <n v="961"/>
  </r>
  <r>
    <x v="3"/>
    <d v="2016-05-14T00:00:00"/>
    <x v="4"/>
    <n v="678"/>
    <n v="0.469999998807907"/>
    <n v="0.469999998807907"/>
    <n v="0"/>
    <n v="0"/>
    <n v="0"/>
    <n v="0.469999998807907"/>
    <n v="0"/>
    <n v="0"/>
    <n v="0"/>
    <n v="55"/>
    <n v="734"/>
    <n v="2220"/>
    <n v="3"/>
    <x v="31"/>
    <n v="775"/>
  </r>
  <r>
    <x v="3"/>
    <d v="2016-05-15T00:00:00"/>
    <x v="5"/>
    <n v="356"/>
    <n v="0.25"/>
    <n v="0.25"/>
    <n v="0"/>
    <n v="0"/>
    <n v="0"/>
    <n v="0.25"/>
    <n v="0"/>
    <n v="0"/>
    <n v="0"/>
    <n v="32"/>
    <n v="986"/>
    <n v="2151"/>
    <n v="1"/>
    <x v="32"/>
    <n v="422"/>
  </r>
  <r>
    <x v="3"/>
    <d v="2016-05-16T00:00:00"/>
    <x v="6"/>
    <n v="980"/>
    <n v="0.680000007152557"/>
    <n v="0.680000007152557"/>
    <n v="0"/>
    <n v="0"/>
    <n v="0"/>
    <n v="0.680000007152557"/>
    <n v="0"/>
    <n v="0"/>
    <n v="0"/>
    <n v="51"/>
    <n v="941"/>
    <n v="2221"/>
    <n v="2"/>
    <x v="33"/>
    <n v="499"/>
  </r>
  <r>
    <x v="3"/>
    <d v="2016-05-17T00:00:00"/>
    <x v="0"/>
    <n v="3761"/>
    <n v="2.59999990463257"/>
    <n v="2.59999990463257"/>
    <n v="0"/>
    <n v="0"/>
    <n v="0"/>
    <n v="2.59999990463257"/>
    <n v="0"/>
    <n v="0"/>
    <n v="0"/>
    <n v="192"/>
    <n v="1058"/>
    <n v="2638"/>
    <n v="1"/>
    <x v="34"/>
    <n v="315"/>
  </r>
  <r>
    <x v="3"/>
    <d v="2016-05-18T00:00:00"/>
    <x v="1"/>
    <n v="1675"/>
    <n v="1.1599999666214"/>
    <n v="1.1599999666214"/>
    <n v="0"/>
    <n v="0"/>
    <n v="0"/>
    <n v="1.1599999666214"/>
    <n v="0"/>
    <n v="0"/>
    <n v="0"/>
    <n v="95"/>
    <n v="1167"/>
    <n v="2351"/>
    <n v="1"/>
    <x v="35"/>
    <n v="178"/>
  </r>
  <r>
    <x v="4"/>
    <d v="2016-05-19T00:00:00"/>
    <x v="2"/>
    <n v="4414"/>
    <n v="2.74000000953674"/>
    <n v="2.74000000953674"/>
    <n v="0"/>
    <n v="0.189999997615814"/>
    <n v="0.349999994039536"/>
    <n v="2.20000004768372"/>
    <n v="0"/>
    <n v="3"/>
    <n v="8"/>
    <n v="181"/>
    <n v="706"/>
    <n v="1459"/>
    <n v="1"/>
    <x v="36"/>
    <n v="546"/>
  </r>
  <r>
    <x v="4"/>
    <d v="2016-05-20T00:00:00"/>
    <x v="3"/>
    <n v="4993"/>
    <n v="3.09999990463257"/>
    <n v="3.09999990463257"/>
    <n v="0"/>
    <n v="0"/>
    <n v="0"/>
    <n v="3.09999990463257"/>
    <n v="0"/>
    <n v="0"/>
    <n v="0"/>
    <n v="238"/>
    <n v="663"/>
    <n v="1521"/>
    <n v="1"/>
    <x v="37"/>
    <n v="565"/>
  </r>
  <r>
    <x v="4"/>
    <d v="2016-05-21T00:00:00"/>
    <x v="4"/>
    <n v="3335"/>
    <n v="2.0699999332428"/>
    <n v="2.0699999332428"/>
    <n v="0"/>
    <n v="0"/>
    <n v="0"/>
    <n v="2.04999995231628"/>
    <n v="0"/>
    <n v="0"/>
    <n v="0"/>
    <n v="197"/>
    <n v="653"/>
    <n v="1431"/>
    <n v="1"/>
    <x v="38"/>
    <n v="568"/>
  </r>
  <r>
    <x v="4"/>
    <d v="2016-05-22T00:00:00"/>
    <x v="5"/>
    <n v="3821"/>
    <n v="2.36999988555908"/>
    <n v="2.36999988555908"/>
    <n v="0"/>
    <n v="0"/>
    <n v="0"/>
    <n v="2.36999988555908"/>
    <n v="0"/>
    <n v="0"/>
    <n v="0"/>
    <n v="188"/>
    <n v="687"/>
    <n v="1444"/>
    <n v="1"/>
    <x v="39"/>
    <n v="573"/>
  </r>
  <r>
    <x v="4"/>
    <d v="2016-05-23T00:00:00"/>
    <x v="6"/>
    <n v="2547"/>
    <n v="1.58000004291534"/>
    <n v="1.58000004291534"/>
    <n v="0"/>
    <n v="0"/>
    <n v="0"/>
    <n v="1.58000004291534"/>
    <n v="0"/>
    <n v="0"/>
    <n v="0"/>
    <n v="150"/>
    <n v="728"/>
    <n v="1373"/>
    <n v="1"/>
    <x v="40"/>
    <n v="567"/>
  </r>
  <r>
    <x v="4"/>
    <d v="2016-05-24T00:00:00"/>
    <x v="0"/>
    <n v="838"/>
    <n v="0.519999980926514"/>
    <n v="0.519999980926514"/>
    <n v="0"/>
    <n v="0"/>
    <n v="0"/>
    <n v="0.519999980926514"/>
    <n v="0"/>
    <n v="0"/>
    <n v="0"/>
    <n v="60"/>
    <n v="1053"/>
    <n v="1214"/>
    <n v="1"/>
    <x v="41"/>
    <n v="498"/>
  </r>
  <r>
    <x v="4"/>
    <d v="2016-05-25T00:00:00"/>
    <x v="1"/>
    <n v="2424"/>
    <n v="1.5"/>
    <n v="1.5"/>
    <n v="0"/>
    <n v="0"/>
    <n v="0"/>
    <n v="1.5"/>
    <n v="0"/>
    <n v="0"/>
    <n v="0"/>
    <n v="141"/>
    <n v="785"/>
    <n v="1356"/>
    <n v="1"/>
    <x v="42"/>
    <n v="540"/>
  </r>
  <r>
    <x v="4"/>
    <d v="2016-05-26T00:00:00"/>
    <x v="2"/>
    <n v="7222"/>
    <n v="4.48000001907349"/>
    <n v="4.48000001907349"/>
    <n v="0"/>
    <n v="0"/>
    <n v="0"/>
    <n v="4.48000001907349"/>
    <n v="0"/>
    <n v="0"/>
    <n v="0"/>
    <n v="327"/>
    <n v="623"/>
    <n v="1667"/>
    <n v="1"/>
    <x v="43"/>
    <n v="510"/>
  </r>
  <r>
    <x v="4"/>
    <d v="2016-05-27T00:00:00"/>
    <x v="3"/>
    <n v="2467"/>
    <n v="1.52999997138977"/>
    <n v="1.52999997138977"/>
    <n v="0"/>
    <n v="0"/>
    <n v="0"/>
    <n v="1.52999997138977"/>
    <n v="0"/>
    <n v="0"/>
    <n v="0"/>
    <n v="153"/>
    <n v="749"/>
    <n v="1370"/>
    <n v="1"/>
    <x v="44"/>
    <n v="514"/>
  </r>
  <r>
    <x v="4"/>
    <d v="2016-05-28T00:00:00"/>
    <x v="4"/>
    <n v="2915"/>
    <n v="1.80999994277954"/>
    <n v="1.80999994277954"/>
    <n v="0"/>
    <n v="0"/>
    <n v="0"/>
    <n v="1.80999994277954"/>
    <n v="0"/>
    <n v="0"/>
    <n v="0"/>
    <n v="162"/>
    <n v="712"/>
    <n v="1399"/>
    <n v="1"/>
    <x v="45"/>
    <n v="545"/>
  </r>
  <r>
    <x v="4"/>
    <d v="2016-05-29T00:00:00"/>
    <x v="5"/>
    <n v="12357"/>
    <n v="7.71000003814697"/>
    <n v="7.71000003814697"/>
    <n v="0"/>
    <n v="0"/>
    <n v="0"/>
    <n v="7.71000003814697"/>
    <n v="0"/>
    <n v="0"/>
    <n v="0"/>
    <n v="432"/>
    <n v="458"/>
    <n v="1916"/>
    <n v="1"/>
    <x v="46"/>
    <n v="554"/>
  </r>
  <r>
    <x v="4"/>
    <d v="2016-05-30T00:00:00"/>
    <x v="6"/>
    <n v="3490"/>
    <n v="2.16000008583069"/>
    <n v="2.16000008583069"/>
    <n v="0"/>
    <n v="0"/>
    <n v="0"/>
    <n v="2.16000008583069"/>
    <n v="0"/>
    <n v="0"/>
    <n v="0"/>
    <n v="164"/>
    <n v="704"/>
    <n v="1401"/>
    <n v="1"/>
    <x v="47"/>
    <n v="591"/>
  </r>
  <r>
    <x v="4"/>
    <d v="2016-05-31T00:00:00"/>
    <x v="0"/>
    <n v="6017"/>
    <n v="3.73000001907349"/>
    <n v="3.73000001907349"/>
    <n v="0"/>
    <n v="0"/>
    <n v="0"/>
    <n v="3.73000001907349"/>
    <n v="0"/>
    <n v="0"/>
    <n v="0"/>
    <n v="260"/>
    <n v="821"/>
    <n v="1576"/>
    <n v="1"/>
    <x v="48"/>
    <n v="531"/>
  </r>
  <r>
    <x v="4"/>
    <d v="2016-06-01T00:00:00"/>
    <x v="1"/>
    <n v="6088"/>
    <n v="3.76999998092651"/>
    <n v="3.76999998092651"/>
    <n v="0"/>
    <n v="0"/>
    <n v="0"/>
    <n v="3.76999998092651"/>
    <n v="0"/>
    <n v="0"/>
    <n v="0"/>
    <n v="286"/>
    <n v="586"/>
    <n v="1593"/>
    <n v="1"/>
    <x v="49"/>
    <n v="545"/>
  </r>
  <r>
    <x v="4"/>
    <d v="2016-06-02T00:00:00"/>
    <x v="2"/>
    <n v="6375"/>
    <n v="3.95000004768372"/>
    <n v="3.95000004768372"/>
    <n v="0"/>
    <n v="0"/>
    <n v="0"/>
    <n v="3.95000004768372"/>
    <n v="0"/>
    <n v="0"/>
    <n v="0"/>
    <n v="331"/>
    <n v="626"/>
    <n v="1649"/>
    <n v="1"/>
    <x v="50"/>
    <n v="545"/>
  </r>
  <r>
    <x v="4"/>
    <d v="2016-06-03T00:00:00"/>
    <x v="3"/>
    <n v="7604"/>
    <n v="4.71000003814697"/>
    <n v="4.71000003814697"/>
    <n v="0"/>
    <n v="0"/>
    <n v="0"/>
    <n v="4.71000003814697"/>
    <n v="0"/>
    <n v="0"/>
    <n v="0"/>
    <n v="352"/>
    <n v="492"/>
    <n v="1692"/>
    <n v="1"/>
    <x v="51"/>
    <n v="510"/>
  </r>
  <r>
    <x v="4"/>
    <d v="2016-06-04T00:00:00"/>
    <x v="4"/>
    <n v="4729"/>
    <n v="2.9300000667572"/>
    <n v="2.9300000667572"/>
    <n v="0"/>
    <n v="0"/>
    <n v="0"/>
    <n v="2.9300000667572"/>
    <n v="0"/>
    <n v="0"/>
    <n v="0"/>
    <n v="233"/>
    <n v="594"/>
    <n v="1506"/>
    <n v="1"/>
    <x v="52"/>
    <n v="607"/>
  </r>
  <r>
    <x v="4"/>
    <d v="2016-06-05T00:00:00"/>
    <x v="5"/>
    <n v="3609"/>
    <n v="2.27999997138977"/>
    <n v="2.27999997138977"/>
    <n v="0"/>
    <n v="0"/>
    <n v="0"/>
    <n v="2.27999997138977"/>
    <n v="0"/>
    <n v="0"/>
    <n v="0"/>
    <n v="191"/>
    <n v="716"/>
    <n v="1447"/>
    <n v="1"/>
    <x v="53"/>
    <n v="546"/>
  </r>
  <r>
    <x v="4"/>
    <d v="2016-06-06T00:00:00"/>
    <x v="6"/>
    <n v="7018"/>
    <n v="4.34999990463257"/>
    <n v="4.34999990463257"/>
    <n v="0"/>
    <n v="0"/>
    <n v="0"/>
    <n v="4.34999990463257"/>
    <n v="0"/>
    <n v="0"/>
    <n v="0"/>
    <n v="355"/>
    <n v="716"/>
    <n v="1690"/>
    <n v="1"/>
    <x v="54"/>
    <n v="543"/>
  </r>
  <r>
    <x v="4"/>
    <d v="2016-06-07T00:00:00"/>
    <x v="0"/>
    <n v="6564"/>
    <n v="4.07000017166138"/>
    <n v="4.07000017166138"/>
    <n v="0"/>
    <n v="0"/>
    <n v="0"/>
    <n v="4.07000017166138"/>
    <n v="0"/>
    <n v="0"/>
    <n v="0"/>
    <n v="345"/>
    <n v="530"/>
    <n v="1658"/>
    <n v="1"/>
    <x v="55"/>
    <n v="560"/>
  </r>
  <r>
    <x v="4"/>
    <d v="2016-06-08T00:00:00"/>
    <x v="1"/>
    <n v="12167"/>
    <n v="7.53999996185303"/>
    <n v="7.53999996185303"/>
    <n v="0"/>
    <n v="0"/>
    <n v="0"/>
    <n v="7.53999996185303"/>
    <n v="0"/>
    <n v="0"/>
    <n v="0"/>
    <n v="475"/>
    <n v="479"/>
    <n v="1926"/>
    <n v="1"/>
    <x v="56"/>
    <n v="485"/>
  </r>
  <r>
    <x v="4"/>
    <d v="2016-06-09T00:00:00"/>
    <x v="2"/>
    <n v="8198"/>
    <n v="5.07999992370605"/>
    <n v="5.07999992370605"/>
    <n v="0"/>
    <n v="0"/>
    <n v="0"/>
    <n v="5.07999992370605"/>
    <n v="0"/>
    <n v="0"/>
    <n v="0"/>
    <n v="383"/>
    <n v="511"/>
    <n v="1736"/>
    <n v="1"/>
    <x v="40"/>
    <n v="548"/>
  </r>
  <r>
    <x v="4"/>
    <d v="2016-06-10T00:00:00"/>
    <x v="3"/>
    <n v="4193"/>
    <n v="2.59999990463257"/>
    <n v="2.59999990463257"/>
    <n v="0"/>
    <n v="0"/>
    <n v="0"/>
    <n v="2.59999990463257"/>
    <n v="0"/>
    <n v="0"/>
    <n v="0"/>
    <n v="229"/>
    <n v="665"/>
    <n v="1491"/>
    <n v="1"/>
    <x v="54"/>
    <n v="521"/>
  </r>
  <r>
    <x v="4"/>
    <d v="2016-06-11T00:00:00"/>
    <x v="4"/>
    <n v="5528"/>
    <n v="3.45000004768372"/>
    <n v="3.45000004768372"/>
    <n v="0"/>
    <n v="0"/>
    <n v="0"/>
    <n v="3.45000004768372"/>
    <n v="0"/>
    <n v="0"/>
    <n v="0"/>
    <n v="258"/>
    <n v="610"/>
    <n v="1555"/>
    <n v="1"/>
    <x v="57"/>
    <n v="568"/>
  </r>
  <r>
    <x v="4"/>
    <d v="2016-06-12T00:00:00"/>
    <x v="5"/>
    <n v="10685"/>
    <n v="6.61999988555908"/>
    <n v="6.61999988555908"/>
    <n v="0"/>
    <n v="0"/>
    <n v="0"/>
    <n v="6.59999990463257"/>
    <n v="0"/>
    <n v="0"/>
    <n v="0"/>
    <n v="401"/>
    <n v="543"/>
    <n v="1869"/>
    <n v="1"/>
    <x v="37"/>
    <n v="556"/>
  </r>
  <r>
    <x v="4"/>
    <d v="2016-06-13T00:00:00"/>
    <x v="6"/>
    <n v="254"/>
    <n v="0.159999996423721"/>
    <n v="0.159999996423721"/>
    <n v="0"/>
    <n v="0"/>
    <n v="0"/>
    <n v="0.159999996423721"/>
    <n v="0"/>
    <n v="0"/>
    <n v="0"/>
    <n v="17"/>
    <n v="1002"/>
    <n v="1141"/>
    <n v="1"/>
    <x v="58"/>
    <n v="380"/>
  </r>
  <r>
    <x v="4"/>
    <d v="2016-06-14T00:00:00"/>
    <x v="0"/>
    <n v="8580"/>
    <n v="5.32000017166138"/>
    <n v="5.32000017166138"/>
    <n v="0"/>
    <n v="0"/>
    <n v="0"/>
    <n v="5.32000017166138"/>
    <n v="0"/>
    <n v="0"/>
    <n v="0"/>
    <n v="330"/>
    <n v="569"/>
    <n v="1698"/>
    <n v="1"/>
    <x v="39"/>
    <n v="553"/>
  </r>
  <r>
    <x v="4"/>
    <d v="2016-06-15T00:00:00"/>
    <x v="1"/>
    <n v="8891"/>
    <n v="5.51000022888184"/>
    <n v="5.51000022888184"/>
    <n v="0"/>
    <n v="0"/>
    <n v="0"/>
    <n v="5.51000022888184"/>
    <n v="0"/>
    <n v="0"/>
    <n v="0"/>
    <n v="343"/>
    <n v="330"/>
    <n v="1364"/>
    <n v="1"/>
    <x v="59"/>
    <n v="485"/>
  </r>
  <r>
    <x v="5"/>
    <d v="2016-06-16T00:00:00"/>
    <x v="2"/>
    <n v="5079"/>
    <n v="3.42000007629395"/>
    <n v="3.42000007629395"/>
    <n v="0"/>
    <n v="0"/>
    <n v="0"/>
    <n v="3.42000007629395"/>
    <n v="0"/>
    <n v="0"/>
    <n v="0"/>
    <n v="242"/>
    <n v="1129"/>
    <n v="1804"/>
    <n v="1"/>
    <x v="60"/>
    <n v="69"/>
  </r>
  <r>
    <x v="6"/>
    <d v="2016-06-17T00:00:00"/>
    <x v="3"/>
    <n v="10352"/>
    <n v="7.01000022888184"/>
    <n v="7.01000022888184"/>
    <n v="0"/>
    <n v="1.6599999666214"/>
    <n v="1.94000005722046"/>
    <n v="3.41000008583069"/>
    <n v="0"/>
    <n v="19"/>
    <n v="32"/>
    <n v="195"/>
    <n v="676"/>
    <n v="2038"/>
    <n v="1"/>
    <x v="61"/>
    <n v="531"/>
  </r>
  <r>
    <x v="6"/>
    <d v="2016-06-18T00:00:00"/>
    <x v="4"/>
    <n v="10129"/>
    <n v="6.69999980926514"/>
    <n v="6.69999980926514"/>
    <n v="0"/>
    <n v="0.0199999995529652"/>
    <n v="2.74000000953674"/>
    <n v="3.94000005722046"/>
    <n v="0"/>
    <n v="1"/>
    <n v="48"/>
    <n v="206"/>
    <n v="705"/>
    <n v="2010"/>
    <n v="1"/>
    <x v="62"/>
    <n v="489"/>
  </r>
  <r>
    <x v="6"/>
    <d v="2016-06-19T00:00:00"/>
    <x v="5"/>
    <n v="10465"/>
    <n v="6.92000007629395"/>
    <n v="6.92000007629395"/>
    <n v="0"/>
    <n v="0.0700000002980232"/>
    <n v="1.41999995708466"/>
    <n v="5.42999982833862"/>
    <n v="0"/>
    <n v="1"/>
    <n v="24"/>
    <n v="284"/>
    <n v="720"/>
    <n v="2133"/>
    <n v="1"/>
    <x v="63"/>
    <n v="504"/>
  </r>
  <r>
    <x v="6"/>
    <d v="2016-06-20T00:00:00"/>
    <x v="6"/>
    <n v="5472"/>
    <n v="3.61999988555908"/>
    <n v="3.61999988555908"/>
    <n v="0"/>
    <n v="0.0799999982118607"/>
    <n v="0.280000001192093"/>
    <n v="3.25999999046326"/>
    <n v="0"/>
    <n v="1"/>
    <n v="7"/>
    <n v="249"/>
    <n v="508"/>
    <n v="1882"/>
    <n v="1"/>
    <x v="64"/>
    <n v="602"/>
  </r>
  <r>
    <x v="6"/>
    <d v="2016-06-21T00:00:00"/>
    <x v="0"/>
    <n v="8247"/>
    <n v="5.44999980926514"/>
    <n v="5.44999980926514"/>
    <n v="0"/>
    <n v="0.790000021457672"/>
    <n v="0.860000014305115"/>
    <n v="3.78999996185303"/>
    <n v="0"/>
    <n v="11"/>
    <n v="16"/>
    <n v="206"/>
    <n v="678"/>
    <n v="1944"/>
    <n v="1"/>
    <x v="65"/>
    <n v="557"/>
  </r>
  <r>
    <x v="6"/>
    <d v="2016-06-22T00:00:00"/>
    <x v="1"/>
    <n v="6711"/>
    <n v="4.44000005722046"/>
    <n v="4.44000005722046"/>
    <n v="0"/>
    <n v="0"/>
    <n v="0"/>
    <n v="4.44000005722046"/>
    <n v="0"/>
    <n v="0"/>
    <n v="7"/>
    <n v="382"/>
    <n v="648"/>
    <n v="2346"/>
    <n v="1"/>
    <x v="66"/>
    <n v="514"/>
  </r>
  <r>
    <x v="6"/>
    <d v="2016-06-23T00:00:00"/>
    <x v="2"/>
    <n v="10080"/>
    <n v="6.75"/>
    <n v="6.75"/>
    <n v="0"/>
    <n v="1.85000002384186"/>
    <n v="1.52999997138977"/>
    <n v="3.38000011444092"/>
    <n v="0"/>
    <n v="23"/>
    <n v="26"/>
    <n v="208"/>
    <n v="761"/>
    <n v="2048"/>
    <n v="1"/>
    <x v="67"/>
    <n v="484"/>
  </r>
  <r>
    <x v="6"/>
    <d v="2016-06-24T00:00:00"/>
    <x v="3"/>
    <n v="7804"/>
    <n v="5.15999984741211"/>
    <n v="5.15999984741211"/>
    <n v="0"/>
    <n v="0.560000002384186"/>
    <n v="1.67999994754791"/>
    <n v="2.92000007629395"/>
    <n v="0"/>
    <n v="9"/>
    <n v="27"/>
    <n v="206"/>
    <n v="781"/>
    <n v="1946"/>
    <n v="1"/>
    <x v="68"/>
    <n v="461"/>
  </r>
  <r>
    <x v="6"/>
    <d v="2016-06-25T00:00:00"/>
    <x v="4"/>
    <n v="16901"/>
    <n v="11.3699998855591"/>
    <n v="11.3699998855591"/>
    <n v="0"/>
    <n v="2.77999997138977"/>
    <n v="1.45000004768372"/>
    <n v="7.15000009536743"/>
    <n v="0"/>
    <n v="32"/>
    <n v="35"/>
    <n v="360"/>
    <n v="591"/>
    <n v="2629"/>
    <n v="1"/>
    <x v="69"/>
    <n v="386"/>
  </r>
  <r>
    <x v="6"/>
    <d v="2016-06-26T00:00:00"/>
    <x v="5"/>
    <n v="9471"/>
    <n v="6.26000022888184"/>
    <n v="6.26000022888184"/>
    <n v="0"/>
    <n v="0"/>
    <n v="0"/>
    <n v="6.26000022888184"/>
    <n v="0"/>
    <n v="0"/>
    <n v="0"/>
    <n v="360"/>
    <n v="584"/>
    <n v="2187"/>
    <n v="1"/>
    <x v="70"/>
    <n v="459"/>
  </r>
  <r>
    <x v="6"/>
    <d v="2016-06-27T00:00:00"/>
    <x v="6"/>
    <n v="9482"/>
    <n v="6.38000011444092"/>
    <n v="6.38000011444092"/>
    <n v="0"/>
    <n v="1.26999998092651"/>
    <n v="0.519999980926514"/>
    <n v="4.59999990463257"/>
    <n v="0"/>
    <n v="15"/>
    <n v="11"/>
    <n v="277"/>
    <n v="653"/>
    <n v="2095"/>
    <n v="1"/>
    <x v="71"/>
    <n v="471"/>
  </r>
  <r>
    <x v="6"/>
    <d v="2016-06-28T00:00:00"/>
    <x v="0"/>
    <n v="5980"/>
    <n v="3.95000004768372"/>
    <n v="3.95000004768372"/>
    <n v="0"/>
    <n v="0"/>
    <n v="0"/>
    <n v="3.95000004768372"/>
    <n v="0"/>
    <n v="0"/>
    <n v="0"/>
    <n v="227"/>
    <n v="732"/>
    <n v="1861"/>
    <n v="1"/>
    <x v="72"/>
    <n v="490"/>
  </r>
  <r>
    <x v="6"/>
    <d v="2016-06-29T00:00:00"/>
    <x v="1"/>
    <n v="11423"/>
    <n v="7.57999992370605"/>
    <n v="7.57999992370605"/>
    <n v="0"/>
    <n v="1.86000001430511"/>
    <n v="0.400000005960464"/>
    <n v="5.32000017166138"/>
    <n v="0"/>
    <n v="26"/>
    <n v="9"/>
    <n v="295"/>
    <n v="623"/>
    <n v="2194"/>
    <n v="1"/>
    <x v="73"/>
    <n v="499"/>
  </r>
  <r>
    <x v="6"/>
    <d v="2016-06-30T00:00:00"/>
    <x v="2"/>
    <n v="5439"/>
    <n v="3.59999990463257"/>
    <n v="3.59999990463257"/>
    <n v="0"/>
    <n v="0"/>
    <n v="0"/>
    <n v="3.59999990463257"/>
    <n v="0"/>
    <n v="0"/>
    <n v="0"/>
    <n v="229"/>
    <n v="764"/>
    <n v="1854"/>
    <n v="1"/>
    <x v="74"/>
    <n v="450"/>
  </r>
  <r>
    <x v="6"/>
    <d v="2016-07-01T00:00:00"/>
    <x v="3"/>
    <n v="42"/>
    <n v="0.0299999993294477"/>
    <n v="0.0299999993294477"/>
    <n v="0"/>
    <n v="0"/>
    <n v="0"/>
    <n v="0.0299999993294477"/>
    <n v="0"/>
    <n v="0"/>
    <n v="0"/>
    <n v="4"/>
    <n v="2"/>
    <n v="403"/>
    <n v="1"/>
    <x v="75"/>
    <n v="473"/>
  </r>
  <r>
    <x v="7"/>
    <d v="2016-07-02T00:00:00"/>
    <x v="4"/>
    <n v="8856"/>
    <n v="5.98000001907349"/>
    <n v="5.98000001907349"/>
    <n v="0"/>
    <n v="3.05999994277954"/>
    <n v="0.910000026226044"/>
    <n v="2.00999999046326"/>
    <n v="0"/>
    <n v="44"/>
    <n v="19"/>
    <n v="131"/>
    <n v="777"/>
    <n v="1450"/>
    <n v="1"/>
    <x v="76"/>
    <n v="469"/>
  </r>
  <r>
    <x v="7"/>
    <d v="2016-07-03T00:00:00"/>
    <x v="5"/>
    <n v="10035"/>
    <n v="6.71000003814697"/>
    <n v="6.71000003814697"/>
    <n v="0"/>
    <n v="2.02999997138977"/>
    <n v="2.13000011444092"/>
    <n v="2.54999995231628"/>
    <n v="0"/>
    <n v="31"/>
    <n v="46"/>
    <n v="153"/>
    <n v="754"/>
    <n v="1495"/>
    <n v="2"/>
    <x v="77"/>
    <n v="456"/>
  </r>
  <r>
    <x v="7"/>
    <d v="2016-07-04T00:00:00"/>
    <x v="6"/>
    <n v="7641"/>
    <n v="5.1100001335144"/>
    <n v="5.1100001335144"/>
    <n v="0"/>
    <n v="0.319999992847443"/>
    <n v="0.970000028610229"/>
    <n v="3.8199999332428"/>
    <n v="0"/>
    <n v="5"/>
    <n v="23"/>
    <n v="214"/>
    <n v="801"/>
    <n v="1433"/>
    <n v="1"/>
    <x v="78"/>
    <n v="397"/>
  </r>
  <r>
    <x v="7"/>
    <d v="2016-07-05T00:00:00"/>
    <x v="0"/>
    <n v="9010"/>
    <n v="6.05999994277954"/>
    <n v="6.05999994277954"/>
    <n v="0"/>
    <n v="1.04999995231628"/>
    <n v="1.75"/>
    <n v="3.25999999046326"/>
    <n v="0"/>
    <n v="15"/>
    <n v="42"/>
    <n v="183"/>
    <n v="644"/>
    <n v="1468"/>
    <n v="1"/>
    <x v="79"/>
    <n v="556"/>
  </r>
  <r>
    <x v="7"/>
    <d v="2016-07-06T00:00:00"/>
    <x v="1"/>
    <n v="13459"/>
    <n v="9"/>
    <n v="9"/>
    <n v="0"/>
    <n v="2.02999997138977"/>
    <n v="4"/>
    <n v="2.97000002861023"/>
    <n v="0"/>
    <n v="31"/>
    <n v="83"/>
    <n v="153"/>
    <n v="663"/>
    <n v="1625"/>
    <n v="1"/>
    <x v="80"/>
    <n v="510"/>
  </r>
  <r>
    <x v="7"/>
    <d v="2016-07-07T00:00:00"/>
    <x v="2"/>
    <n v="10415"/>
    <n v="6.96999979019165"/>
    <n v="6.96999979019165"/>
    <n v="0"/>
    <n v="0.699999988079071"/>
    <n v="2.34999990463257"/>
    <n v="3.92000007629395"/>
    <n v="0"/>
    <n v="11"/>
    <n v="58"/>
    <n v="205"/>
    <n v="600"/>
    <n v="1529"/>
    <n v="1"/>
    <x v="81"/>
    <n v="566"/>
  </r>
  <r>
    <x v="7"/>
    <d v="2016-07-08T00:00:00"/>
    <x v="3"/>
    <n v="11663"/>
    <n v="7.80000019073486"/>
    <n v="7.80000019073486"/>
    <n v="0"/>
    <n v="0.25"/>
    <n v="3.73000001907349"/>
    <n v="3.8199999332428"/>
    <n v="0"/>
    <n v="4"/>
    <n v="95"/>
    <n v="214"/>
    <n v="605"/>
    <n v="1584"/>
    <n v="2"/>
    <x v="2"/>
    <n v="522"/>
  </r>
  <r>
    <x v="7"/>
    <d v="2016-07-09T00:00:00"/>
    <x v="4"/>
    <n v="12414"/>
    <n v="8.77999973297119"/>
    <n v="8.77999973297119"/>
    <n v="0"/>
    <n v="2.24000000953674"/>
    <n v="2.45000004768372"/>
    <n v="3.96000003814697"/>
    <n v="0"/>
    <n v="19"/>
    <n v="67"/>
    <n v="221"/>
    <n v="738"/>
    <n v="1638"/>
    <n v="1"/>
    <x v="82"/>
    <n v="395"/>
  </r>
  <r>
    <x v="7"/>
    <d v="2016-07-10T00:00:00"/>
    <x v="5"/>
    <n v="11658"/>
    <n v="7.82999992370605"/>
    <n v="7.82999992370605"/>
    <n v="0"/>
    <n v="0.200000002980232"/>
    <n v="4.34999990463257"/>
    <n v="3.27999997138977"/>
    <n v="0"/>
    <n v="2"/>
    <n v="98"/>
    <n v="164"/>
    <n v="845"/>
    <n v="1554"/>
    <n v="2"/>
    <x v="83"/>
    <n v="305"/>
  </r>
  <r>
    <x v="7"/>
    <d v="2016-07-11T00:00:00"/>
    <x v="6"/>
    <n v="6093"/>
    <n v="4.07999992370605"/>
    <n v="4.07999992370605"/>
    <n v="0"/>
    <n v="0"/>
    <n v="0"/>
    <n v="4.05999994277954"/>
    <n v="0"/>
    <n v="0"/>
    <n v="0"/>
    <n v="242"/>
    <n v="712"/>
    <n v="1397"/>
    <n v="1"/>
    <x v="84"/>
    <n v="512"/>
  </r>
  <r>
    <x v="7"/>
    <d v="2016-07-12T00:00:00"/>
    <x v="0"/>
    <n v="8911"/>
    <n v="5.96000003814697"/>
    <n v="5.96000003814697"/>
    <n v="0"/>
    <n v="2.32999992370605"/>
    <n v="0.579999983310699"/>
    <n v="3.05999994277954"/>
    <n v="0"/>
    <n v="33"/>
    <n v="12"/>
    <n v="188"/>
    <n v="731"/>
    <n v="1481"/>
    <n v="1"/>
    <x v="85"/>
    <n v="476"/>
  </r>
  <r>
    <x v="7"/>
    <d v="2016-07-13T00:00:00"/>
    <x v="1"/>
    <n v="12058"/>
    <n v="8.06999969482422"/>
    <n v="8.06999969482422"/>
    <n v="0"/>
    <n v="0"/>
    <n v="4.21999979019165"/>
    <n v="3.84999990463257"/>
    <n v="0"/>
    <n v="0"/>
    <n v="92"/>
    <n v="252"/>
    <n v="724"/>
    <n v="1638"/>
    <n v="1"/>
    <x v="86"/>
    <n v="372"/>
  </r>
  <r>
    <x v="7"/>
    <d v="2016-07-14T00:00:00"/>
    <x v="2"/>
    <n v="14112"/>
    <n v="10"/>
    <n v="10"/>
    <n v="0"/>
    <n v="3.26999998092651"/>
    <n v="4.55999994277954"/>
    <n v="2.17000007629395"/>
    <n v="0"/>
    <n v="30"/>
    <n v="95"/>
    <n v="129"/>
    <n v="660"/>
    <n v="1655"/>
    <n v="1"/>
    <x v="87"/>
    <n v="526"/>
  </r>
  <r>
    <x v="7"/>
    <d v="2016-07-15T00:00:00"/>
    <x v="3"/>
    <n v="11177"/>
    <n v="8.47999954223633"/>
    <n v="8.47999954223633"/>
    <n v="0"/>
    <n v="5.61999988555908"/>
    <n v="0.430000007152557"/>
    <n v="2.41000008583069"/>
    <n v="0"/>
    <n v="50"/>
    <n v="9"/>
    <n v="133"/>
    <n v="781"/>
    <n v="1570"/>
    <n v="1"/>
    <x v="88"/>
    <n v="467"/>
  </r>
  <r>
    <x v="7"/>
    <d v="2016-07-16T00:00:00"/>
    <x v="4"/>
    <n v="11388"/>
    <n v="7.61999988555908"/>
    <n v="7.61999988555908"/>
    <n v="0"/>
    <n v="0.449999988079071"/>
    <n v="4.21999979019165"/>
    <n v="2.95000004768372"/>
    <n v="0"/>
    <n v="7"/>
    <n v="95"/>
    <n v="170"/>
    <n v="797"/>
    <n v="1551"/>
    <n v="1"/>
    <x v="89"/>
    <n v="371"/>
  </r>
  <r>
    <x v="7"/>
    <d v="2016-07-17T00:00:00"/>
    <x v="5"/>
    <n v="7193"/>
    <n v="5.03999996185303"/>
    <n v="5.03999996185303"/>
    <n v="0"/>
    <n v="0"/>
    <n v="0.419999986886978"/>
    <n v="4.61999988555908"/>
    <n v="0"/>
    <n v="0"/>
    <n v="10"/>
    <n v="176"/>
    <n v="714"/>
    <n v="1377"/>
    <n v="1"/>
    <x v="90"/>
    <n v="540"/>
  </r>
  <r>
    <x v="7"/>
    <d v="2016-07-18T00:00:00"/>
    <x v="6"/>
    <n v="7114"/>
    <n v="4.88000011444092"/>
    <n v="4.88000011444092"/>
    <n v="0"/>
    <n v="1.37000000476837"/>
    <n v="0.28999999165535"/>
    <n v="3.22000002861023"/>
    <n v="0"/>
    <n v="15"/>
    <n v="8"/>
    <n v="190"/>
    <n v="804"/>
    <n v="1407"/>
    <n v="1"/>
    <x v="91"/>
    <n v="423"/>
  </r>
  <r>
    <x v="7"/>
    <d v="2016-07-19T00:00:00"/>
    <x v="0"/>
    <n v="10645"/>
    <n v="7.75"/>
    <n v="7.75"/>
    <n v="0"/>
    <n v="3.74000000953674"/>
    <n v="1.29999995231628"/>
    <n v="2.71000003814697"/>
    <n v="0"/>
    <n v="36"/>
    <n v="32"/>
    <n v="150"/>
    <n v="744"/>
    <n v="1545"/>
    <n v="1"/>
    <x v="92"/>
    <n v="478"/>
  </r>
  <r>
    <x v="7"/>
    <d v="2016-07-20T00:00:00"/>
    <x v="1"/>
    <n v="13238"/>
    <n v="9.19999980926514"/>
    <n v="9.19999980926514"/>
    <n v="0"/>
    <n v="3.69000005722046"/>
    <n v="2.09999990463257"/>
    <n v="3.41000008583069"/>
    <n v="0"/>
    <n v="43"/>
    <n v="52"/>
    <n v="194"/>
    <n v="687"/>
    <n v="1650"/>
    <n v="1"/>
    <x v="93"/>
    <n v="382"/>
  </r>
  <r>
    <x v="7"/>
    <d v="2016-07-21T00:00:00"/>
    <x v="2"/>
    <n v="10414"/>
    <n v="7.07000017166138"/>
    <n v="7.07000017166138"/>
    <n v="0"/>
    <n v="2.67000007629395"/>
    <n v="1.98000001907349"/>
    <n v="2.41000008583069"/>
    <n v="0"/>
    <n v="41"/>
    <n v="40"/>
    <n v="124"/>
    <n v="691"/>
    <n v="1501"/>
    <n v="1"/>
    <x v="22"/>
    <n v="626"/>
  </r>
  <r>
    <x v="7"/>
    <d v="2016-07-22T00:00:00"/>
    <x v="3"/>
    <n v="16520"/>
    <n v="11.0500001907349"/>
    <n v="11.0500001907349"/>
    <n v="0"/>
    <n v="1.53999996185303"/>
    <n v="6.48000001907349"/>
    <n v="3.01999998092651"/>
    <n v="0"/>
    <n v="24"/>
    <n v="143"/>
    <n v="176"/>
    <n v="713"/>
    <n v="1760"/>
    <n v="1"/>
    <x v="94"/>
    <n v="384"/>
  </r>
  <r>
    <x v="7"/>
    <d v="2016-07-23T00:00:00"/>
    <x v="4"/>
    <n v="14335"/>
    <n v="9.59000015258789"/>
    <n v="9.59000015258789"/>
    <n v="0"/>
    <n v="3.3199999332428"/>
    <n v="1.74000000953674"/>
    <n v="4.53000020980835"/>
    <n v="0"/>
    <n v="47"/>
    <n v="41"/>
    <n v="258"/>
    <n v="594"/>
    <n v="1710"/>
    <n v="1"/>
    <x v="95"/>
    <n v="500"/>
  </r>
  <r>
    <x v="7"/>
    <d v="2016-07-24T00:00:00"/>
    <x v="5"/>
    <n v="13559"/>
    <n v="9.4399995803833"/>
    <n v="9.4399995803833"/>
    <n v="0"/>
    <n v="1.80999994277954"/>
    <n v="4.57999992370605"/>
    <n v="2.89000010490417"/>
    <n v="0"/>
    <n v="14"/>
    <n v="96"/>
    <n v="142"/>
    <n v="852"/>
    <n v="1628"/>
    <n v="1"/>
    <x v="96"/>
    <n v="336"/>
  </r>
  <r>
    <x v="7"/>
    <d v="2016-07-25T00:00:00"/>
    <x v="6"/>
    <n v="12312"/>
    <n v="8.57999992370605"/>
    <n v="8.57999992370605"/>
    <n v="0"/>
    <n v="1.75999999046326"/>
    <n v="4.1100001335144"/>
    <n v="2.71000003814697"/>
    <n v="0"/>
    <n v="14"/>
    <n v="88"/>
    <n v="178"/>
    <n v="680"/>
    <n v="1618"/>
    <n v="1"/>
    <x v="97"/>
    <n v="480"/>
  </r>
  <r>
    <x v="7"/>
    <d v="2016-07-26T00:00:00"/>
    <x v="0"/>
    <n v="11677"/>
    <n v="8.27999973297119"/>
    <n v="8.27999973297119"/>
    <n v="0"/>
    <n v="3.10999989509583"/>
    <n v="2.50999999046326"/>
    <n v="2.67000007629395"/>
    <n v="0"/>
    <n v="29"/>
    <n v="55"/>
    <n v="168"/>
    <n v="676"/>
    <n v="1590"/>
    <n v="1"/>
    <x v="98"/>
    <n v="512"/>
  </r>
  <r>
    <x v="7"/>
    <d v="2016-07-27T00:00:00"/>
    <x v="1"/>
    <n v="11550"/>
    <n v="7.73000001907349"/>
    <n v="7.73000001907349"/>
    <n v="0"/>
    <n v="0"/>
    <n v="4.13000011444092"/>
    <n v="3.58999991416931"/>
    <n v="0"/>
    <n v="0"/>
    <n v="86"/>
    <n v="208"/>
    <n v="703"/>
    <n v="1574"/>
    <n v="1"/>
    <x v="93"/>
    <n v="443"/>
  </r>
  <r>
    <x v="7"/>
    <d v="2016-07-28T00:00:00"/>
    <x v="2"/>
    <n v="13585"/>
    <n v="9.09000015258789"/>
    <n v="9.09000015258789"/>
    <n v="0"/>
    <n v="0.680000007152557"/>
    <n v="5.23999977111816"/>
    <n v="3.17000007629395"/>
    <n v="0"/>
    <n v="9"/>
    <n v="116"/>
    <n v="171"/>
    <n v="688"/>
    <n v="1633"/>
    <n v="2"/>
    <x v="99"/>
    <n v="456"/>
  </r>
  <r>
    <x v="7"/>
    <d v="2016-07-29T00:00:00"/>
    <x v="3"/>
    <n v="13072"/>
    <n v="8.77999973297119"/>
    <n v="8.77999973297119"/>
    <n v="0"/>
    <n v="0.0700000002980232"/>
    <n v="5.40000009536743"/>
    <n v="3.30999994277954"/>
    <n v="0"/>
    <n v="1"/>
    <n v="115"/>
    <n v="196"/>
    <n v="676"/>
    <n v="1630"/>
    <n v="1"/>
    <x v="100"/>
    <n v="452"/>
  </r>
  <r>
    <x v="8"/>
    <d v="2016-07-30T00:00:00"/>
    <x v="4"/>
    <n v="8539"/>
    <n v="6.11999988555908"/>
    <n v="6.11999988555908"/>
    <n v="0"/>
    <n v="0.150000005960464"/>
    <n v="0.239999994635582"/>
    <n v="5.67999982833862"/>
    <n v="0"/>
    <n v="4"/>
    <n v="15"/>
    <n v="331"/>
    <n v="712"/>
    <n v="3654"/>
    <n v="1"/>
    <x v="101"/>
    <n v="541"/>
  </r>
  <r>
    <x v="8"/>
    <d v="2016-07-31T00:00:00"/>
    <x v="5"/>
    <n v="1982"/>
    <n v="1.41999995708466"/>
    <n v="1.41999995708466"/>
    <n v="0"/>
    <n v="0.449999988079071"/>
    <n v="0.370000004768372"/>
    <n v="0.589999973773956"/>
    <n v="0"/>
    <n v="65"/>
    <n v="21"/>
    <n v="55"/>
    <n v="1222"/>
    <n v="3051"/>
    <n v="1"/>
    <x v="102"/>
    <n v="77"/>
  </r>
  <r>
    <x v="8"/>
    <d v="2016-08-01T00:00:00"/>
    <x v="6"/>
    <n v="4496"/>
    <n v="3.22000002861023"/>
    <n v="3.22000002861023"/>
    <n v="0"/>
    <n v="0"/>
    <n v="0"/>
    <n v="3.15000009536743"/>
    <n v="0.0500000007450581"/>
    <n v="0"/>
    <n v="0"/>
    <n v="174"/>
    <n v="950"/>
    <n v="2828"/>
    <n v="1"/>
    <x v="103"/>
    <n v="332"/>
  </r>
  <r>
    <x v="8"/>
    <d v="2016-08-02T00:00:00"/>
    <x v="0"/>
    <n v="10252"/>
    <n v="7.34999990463257"/>
    <n v="7.34999990463257"/>
    <n v="0"/>
    <n v="0.670000016689301"/>
    <n v="1.03999996185303"/>
    <n v="5.57999992370605"/>
    <n v="0"/>
    <n v="13"/>
    <n v="46"/>
    <n v="346"/>
    <n v="531"/>
    <n v="3879"/>
    <n v="1"/>
    <x v="104"/>
    <n v="536"/>
  </r>
  <r>
    <x v="8"/>
    <d v="2016-08-03T00:00:00"/>
    <x v="1"/>
    <n v="11728"/>
    <n v="8.43000030517578"/>
    <n v="8.43000030517578"/>
    <n v="0"/>
    <n v="2.61999988555908"/>
    <n v="1.67999994754791"/>
    <n v="4.03999996185303"/>
    <n v="0.0700000002980232"/>
    <n v="38"/>
    <n v="42"/>
    <n v="196"/>
    <n v="916"/>
    <n v="3429"/>
    <n v="1"/>
    <x v="105"/>
    <n v="248"/>
  </r>
  <r>
    <x v="8"/>
    <d v="2016-08-04T00:00:00"/>
    <x v="2"/>
    <n v="4369"/>
    <n v="3.13000011444092"/>
    <n v="3.13000011444092"/>
    <n v="0"/>
    <n v="0"/>
    <n v="0"/>
    <n v="3.09999990463257"/>
    <n v="0.00999999977648258"/>
    <n v="0"/>
    <n v="0"/>
    <n v="177"/>
    <n v="855"/>
    <n v="2704"/>
    <n v="1"/>
    <x v="106"/>
    <n v="408"/>
  </r>
  <r>
    <x v="8"/>
    <d v="2016-08-05T00:00:00"/>
    <x v="3"/>
    <n v="5862"/>
    <n v="4.19999980926514"/>
    <n v="4.19999980926514"/>
    <n v="0"/>
    <n v="0"/>
    <n v="0"/>
    <n v="4.15000009536743"/>
    <n v="0"/>
    <n v="0"/>
    <n v="0"/>
    <n v="263"/>
    <n v="775"/>
    <n v="3089"/>
    <n v="1"/>
    <x v="107"/>
    <n v="402"/>
  </r>
  <r>
    <x v="8"/>
    <d v="2016-08-06T00:00:00"/>
    <x v="4"/>
    <n v="5546"/>
    <n v="3.98000001907349"/>
    <n v="3.98000001907349"/>
    <n v="0"/>
    <n v="0"/>
    <n v="0"/>
    <n v="3.86999988555908"/>
    <n v="0.0399999991059303"/>
    <n v="0"/>
    <n v="0"/>
    <n v="206"/>
    <n v="774"/>
    <n v="2926"/>
    <n v="1"/>
    <x v="70"/>
    <n v="494"/>
  </r>
  <r>
    <x v="9"/>
    <d v="2016-08-07T00:00:00"/>
    <x v="5"/>
    <n v="10210"/>
    <n v="6.88000011444092"/>
    <n v="6.88000011444092"/>
    <n v="0"/>
    <n v="0.109999999403954"/>
    <n v="0.330000013113022"/>
    <n v="6.44000005722046"/>
    <n v="0"/>
    <n v="1"/>
    <n v="9"/>
    <n v="339"/>
    <n v="589"/>
    <n v="2302"/>
    <n v="1"/>
    <x v="108"/>
    <n v="557"/>
  </r>
  <r>
    <x v="9"/>
    <d v="2016-08-08T00:00:00"/>
    <x v="6"/>
    <n v="5664"/>
    <n v="3.79999995231628"/>
    <n v="3.79999995231628"/>
    <n v="0"/>
    <n v="0"/>
    <n v="0"/>
    <n v="3.79999995231628"/>
    <n v="0"/>
    <n v="0"/>
    <n v="0"/>
    <n v="228"/>
    <n v="752"/>
    <n v="1985"/>
    <n v="1"/>
    <x v="66"/>
    <n v="491"/>
  </r>
  <r>
    <x v="9"/>
    <d v="2016-08-09T00:00:00"/>
    <x v="0"/>
    <n v="4744"/>
    <n v="3.1800000667572"/>
    <n v="3.1800000667572"/>
    <n v="0"/>
    <n v="0"/>
    <n v="0"/>
    <n v="3.1800000667572"/>
    <n v="0"/>
    <n v="0"/>
    <n v="0"/>
    <n v="194"/>
    <n v="724"/>
    <n v="1884"/>
    <n v="1"/>
    <x v="48"/>
    <n v="522"/>
  </r>
  <r>
    <x v="9"/>
    <d v="2016-08-10T00:00:00"/>
    <x v="1"/>
    <n v="2276"/>
    <n v="1.54999995231628"/>
    <n v="1.54999995231628"/>
    <n v="0"/>
    <n v="0.0700000002980232"/>
    <n v="0.330000013113022"/>
    <n v="1.12000000476837"/>
    <n v="0"/>
    <n v="1"/>
    <n v="9"/>
    <n v="58"/>
    <n v="824"/>
    <n v="1632"/>
    <n v="1"/>
    <x v="109"/>
    <n v="551"/>
  </r>
  <r>
    <x v="9"/>
    <d v="2016-08-11T00:00:00"/>
    <x v="2"/>
    <n v="8925"/>
    <n v="5.98999977111816"/>
    <n v="5.98999977111816"/>
    <n v="0"/>
    <n v="0"/>
    <n v="0"/>
    <n v="5.98999977111816"/>
    <n v="0"/>
    <n v="0"/>
    <n v="0"/>
    <n v="311"/>
    <n v="604"/>
    <n v="2200"/>
    <n v="2"/>
    <x v="43"/>
    <n v="498"/>
  </r>
  <r>
    <x v="9"/>
    <d v="2016-08-12T00:00:00"/>
    <x v="3"/>
    <n v="8954"/>
    <n v="6.01000022888184"/>
    <n v="6.01000022888184"/>
    <n v="0"/>
    <n v="0"/>
    <n v="0.680000007152557"/>
    <n v="5.30999994277954"/>
    <n v="0"/>
    <n v="0"/>
    <n v="18"/>
    <n v="306"/>
    <n v="671"/>
    <n v="2220"/>
    <n v="1"/>
    <x v="39"/>
    <n v="543"/>
  </r>
  <r>
    <x v="9"/>
    <d v="2016-08-13T00:00:00"/>
    <x v="4"/>
    <n v="3702"/>
    <n v="2.48000001907349"/>
    <n v="2.48000001907349"/>
    <n v="0"/>
    <n v="0"/>
    <n v="0"/>
    <n v="0.349999994039536"/>
    <n v="0"/>
    <n v="0"/>
    <n v="0"/>
    <n v="34"/>
    <n v="1265"/>
    <n v="1792"/>
    <n v="1"/>
    <x v="110"/>
    <n v="65"/>
  </r>
  <r>
    <x v="9"/>
    <d v="2016-08-14T00:00:00"/>
    <x v="5"/>
    <n v="4500"/>
    <n v="3.01999998092651"/>
    <n v="3.01999998092651"/>
    <n v="0"/>
    <n v="0.0599999986588955"/>
    <n v="0.810000002384186"/>
    <n v="2.15000009536743"/>
    <n v="0"/>
    <n v="1"/>
    <n v="19"/>
    <n v="176"/>
    <n v="709"/>
    <n v="1886"/>
    <n v="1"/>
    <x v="111"/>
    <n v="550"/>
  </r>
  <r>
    <x v="9"/>
    <d v="2016-08-15T00:00:00"/>
    <x v="6"/>
    <n v="4935"/>
    <n v="3.30999994277954"/>
    <n v="3.30999994277954"/>
    <n v="0"/>
    <n v="0"/>
    <n v="0"/>
    <n v="3.30999994277954"/>
    <n v="0"/>
    <n v="0"/>
    <n v="0"/>
    <n v="233"/>
    <n v="546"/>
    <n v="1945"/>
    <n v="1"/>
    <x v="112"/>
    <n v="722"/>
  </r>
  <r>
    <x v="9"/>
    <d v="2016-08-16T00:00:00"/>
    <x v="0"/>
    <n v="4081"/>
    <n v="2.74000000953674"/>
    <n v="2.74000000953674"/>
    <n v="0"/>
    <n v="0.0599999986588955"/>
    <n v="0.200000002980232"/>
    <n v="2.47000002861023"/>
    <n v="0"/>
    <n v="1"/>
    <n v="5"/>
    <n v="191"/>
    <n v="692"/>
    <n v="1880"/>
    <n v="1"/>
    <x v="61"/>
    <n v="501"/>
  </r>
  <r>
    <x v="9"/>
    <d v="2016-08-17T00:00:00"/>
    <x v="1"/>
    <n v="9259"/>
    <n v="6.21000003814697"/>
    <n v="6.21000003814697"/>
    <n v="0"/>
    <n v="0"/>
    <n v="0.280000001192093"/>
    <n v="5.92999982833862"/>
    <n v="0"/>
    <n v="0"/>
    <n v="8"/>
    <n v="390"/>
    <n v="544"/>
    <n v="2314"/>
    <n v="1"/>
    <x v="113"/>
    <n v="506"/>
  </r>
  <r>
    <x v="9"/>
    <d v="2016-08-18T00:00:00"/>
    <x v="2"/>
    <n v="9899"/>
    <n v="6.6399998664856"/>
    <n v="6.6399998664856"/>
    <n v="0"/>
    <n v="0.569999992847443"/>
    <n v="0.920000016689301"/>
    <n v="5.15000009536743"/>
    <n v="0"/>
    <n v="8"/>
    <n v="21"/>
    <n v="288"/>
    <n v="649"/>
    <n v="2236"/>
    <n v="1"/>
    <x v="114"/>
    <n v="516"/>
  </r>
  <r>
    <x v="9"/>
    <d v="2016-08-19T00:00:00"/>
    <x v="3"/>
    <n v="10780"/>
    <n v="7.23000001907349"/>
    <n v="7.23000001907349"/>
    <n v="0"/>
    <n v="0.409999996423721"/>
    <n v="1.91999995708466"/>
    <n v="4.90999984741211"/>
    <n v="0"/>
    <n v="6"/>
    <n v="47"/>
    <n v="300"/>
    <n v="680"/>
    <n v="2324"/>
    <n v="1"/>
    <x v="115"/>
    <n v="307"/>
  </r>
  <r>
    <x v="9"/>
    <d v="2016-08-20T00:00:00"/>
    <x v="4"/>
    <n v="10817"/>
    <n v="7.28000020980835"/>
    <n v="7.28000020980835"/>
    <n v="0"/>
    <n v="1.00999999046326"/>
    <n v="0.330000013113022"/>
    <n v="5.94000005722046"/>
    <n v="0"/>
    <n v="13"/>
    <n v="8"/>
    <n v="359"/>
    <n v="552"/>
    <n v="2367"/>
    <n v="1"/>
    <x v="116"/>
    <n v="522"/>
  </r>
  <r>
    <x v="9"/>
    <d v="2016-08-21T00:00:00"/>
    <x v="5"/>
    <n v="7990"/>
    <n v="5.3600001335144"/>
    <n v="5.3600001335144"/>
    <n v="0"/>
    <n v="0.449999988079071"/>
    <n v="0.790000021457672"/>
    <n v="4.11999988555908"/>
    <n v="0"/>
    <n v="6"/>
    <n v="18"/>
    <n v="289"/>
    <n v="624"/>
    <n v="2175"/>
    <n v="1"/>
    <x v="39"/>
    <n v="546"/>
  </r>
  <r>
    <x v="9"/>
    <d v="2016-08-22T00:00:00"/>
    <x v="6"/>
    <n v="8221"/>
    <n v="5.51999998092651"/>
    <n v="5.51999998092651"/>
    <n v="0"/>
    <n v="0.400000005960464"/>
    <n v="1.61000001430511"/>
    <n v="3.50999999046326"/>
    <n v="0"/>
    <n v="6"/>
    <n v="38"/>
    <n v="196"/>
    <n v="695"/>
    <n v="2092"/>
    <n v="1"/>
    <x v="51"/>
    <n v="516"/>
  </r>
  <r>
    <x v="9"/>
    <d v="2016-08-23T00:00:00"/>
    <x v="0"/>
    <n v="1251"/>
    <n v="0.839999973773956"/>
    <n v="0.839999973773956"/>
    <n v="0"/>
    <n v="0"/>
    <n v="0"/>
    <n v="0.839999973773956"/>
    <n v="0"/>
    <n v="0"/>
    <n v="0"/>
    <n v="67"/>
    <n v="836"/>
    <n v="1593"/>
    <n v="1"/>
    <x v="117"/>
    <n v="500"/>
  </r>
  <r>
    <x v="9"/>
    <d v="2016-08-24T00:00:00"/>
    <x v="1"/>
    <n v="9261"/>
    <n v="6.23999977111816"/>
    <n v="6.23999977111816"/>
    <n v="0"/>
    <n v="0"/>
    <n v="0.439999997615814"/>
    <n v="5.71000003814697"/>
    <n v="0"/>
    <n v="0"/>
    <n v="11"/>
    <n v="344"/>
    <n v="585"/>
    <n v="2270"/>
    <n v="1"/>
    <x v="104"/>
    <n v="506"/>
  </r>
  <r>
    <x v="9"/>
    <d v="2016-08-25T00:00:00"/>
    <x v="2"/>
    <n v="9648"/>
    <n v="6.46999979019165"/>
    <n v="6.46999979019165"/>
    <n v="0"/>
    <n v="0.579999983310699"/>
    <n v="1.07000005245209"/>
    <n v="4.82999992370605"/>
    <n v="0"/>
    <n v="8"/>
    <n v="26"/>
    <n v="287"/>
    <n v="669"/>
    <n v="2235"/>
    <n v="1"/>
    <x v="118"/>
    <n v="512"/>
  </r>
  <r>
    <x v="9"/>
    <d v="2016-08-26T00:00:00"/>
    <x v="3"/>
    <n v="9524"/>
    <n v="6.42000007629395"/>
    <n v="6.42000007629395"/>
    <n v="0"/>
    <n v="0.409999996423721"/>
    <n v="0.469999998807907"/>
    <n v="5.46000003814697"/>
    <n v="0"/>
    <n v="6"/>
    <n v="11"/>
    <n v="314"/>
    <n v="692"/>
    <n v="2266"/>
    <n v="1"/>
    <x v="119"/>
    <n v="491"/>
  </r>
  <r>
    <x v="9"/>
    <d v="2016-08-27T00:00:00"/>
    <x v="4"/>
    <n v="7937"/>
    <n v="5.32999992370605"/>
    <n v="5.32999992370605"/>
    <n v="0"/>
    <n v="0.189999997615814"/>
    <n v="1.04999995231628"/>
    <n v="4.07999992370605"/>
    <n v="0"/>
    <n v="3"/>
    <n v="28"/>
    <n v="279"/>
    <n v="586"/>
    <n v="2158"/>
    <n v="1"/>
    <x v="120"/>
    <n v="530"/>
  </r>
  <r>
    <x v="9"/>
    <d v="2016-08-28T00:00:00"/>
    <x v="5"/>
    <n v="3672"/>
    <n v="2.46000003814697"/>
    <n v="2.46000003814697"/>
    <n v="0"/>
    <n v="0"/>
    <n v="0"/>
    <n v="2.46000003814697"/>
    <n v="0"/>
    <n v="0"/>
    <n v="0"/>
    <n v="153"/>
    <n v="603"/>
    <n v="1792"/>
    <n v="1"/>
    <x v="121"/>
    <n v="638"/>
  </r>
  <r>
    <x v="9"/>
    <d v="2016-08-29T00:00:00"/>
    <x v="6"/>
    <n v="10378"/>
    <n v="6.96000003814697"/>
    <n v="6.96000003814697"/>
    <n v="0"/>
    <n v="0.140000000596046"/>
    <n v="0.560000002384186"/>
    <n v="6.25"/>
    <n v="0"/>
    <n v="2"/>
    <n v="14"/>
    <n v="374"/>
    <n v="490"/>
    <n v="2345"/>
    <n v="1"/>
    <x v="108"/>
    <n v="565"/>
  </r>
  <r>
    <x v="9"/>
    <d v="2016-08-30T00:00:00"/>
    <x v="0"/>
    <n v="9487"/>
    <n v="6.36999988555908"/>
    <n v="6.36999988555908"/>
    <n v="0"/>
    <n v="0.209999993443489"/>
    <n v="0.46000000834465"/>
    <n v="5.69999980926514"/>
    <n v="0"/>
    <n v="3"/>
    <n v="12"/>
    <n v="329"/>
    <n v="555"/>
    <n v="2260"/>
    <n v="1"/>
    <x v="122"/>
    <n v="517"/>
  </r>
  <r>
    <x v="9"/>
    <d v="2016-08-31T00:00:00"/>
    <x v="1"/>
    <n v="9129"/>
    <n v="6.13000011444092"/>
    <n v="6.13000011444092"/>
    <n v="0"/>
    <n v="0.200000002980232"/>
    <n v="0.740000009536743"/>
    <n v="5.17999982833862"/>
    <n v="0"/>
    <n v="3"/>
    <n v="18"/>
    <n v="311"/>
    <n v="574"/>
    <n v="2232"/>
    <n v="1"/>
    <x v="123"/>
    <n v="558"/>
  </r>
  <r>
    <x v="9"/>
    <d v="2016-09-01T00:00:00"/>
    <x v="2"/>
    <n v="17"/>
    <n v="0.00999999977648258"/>
    <n v="0.00999999977648258"/>
    <n v="0"/>
    <n v="0"/>
    <n v="0"/>
    <n v="0.00999999977648258"/>
    <n v="0"/>
    <n v="0"/>
    <n v="0"/>
    <n v="2"/>
    <n v="0"/>
    <n v="257"/>
    <n v="1"/>
    <x v="124"/>
    <n v="321"/>
  </r>
  <r>
    <x v="10"/>
    <d v="2016-09-02T00:00:00"/>
    <x v="3"/>
    <n v="8758"/>
    <n v="6.73000001907349"/>
    <n v="6.73000001907349"/>
    <n v="0"/>
    <n v="0"/>
    <n v="0"/>
    <n v="6.73000001907349"/>
    <n v="0"/>
    <n v="0"/>
    <n v="0"/>
    <n v="299"/>
    <n v="837"/>
    <n v="3066"/>
    <n v="1"/>
    <x v="125"/>
    <n v="526"/>
  </r>
  <r>
    <x v="10"/>
    <d v="2016-09-03T00:00:00"/>
    <x v="4"/>
    <n v="6580"/>
    <n v="5.05999994277954"/>
    <n v="5.05999994277954"/>
    <n v="0"/>
    <n v="0.209999993443489"/>
    <n v="0.400000005960464"/>
    <n v="4.44999980926514"/>
    <n v="0"/>
    <n v="6"/>
    <n v="9"/>
    <n v="253"/>
    <n v="609"/>
    <n v="3073"/>
    <n v="2"/>
    <x v="126"/>
    <n v="448"/>
  </r>
  <r>
    <x v="10"/>
    <d v="2016-09-04T00:00:00"/>
    <x v="5"/>
    <n v="4660"/>
    <n v="3.57999992370605"/>
    <n v="3.57999992370605"/>
    <n v="0"/>
    <n v="0"/>
    <n v="0"/>
    <n v="3.57999992370605"/>
    <n v="0"/>
    <n v="0"/>
    <n v="0"/>
    <n v="201"/>
    <n v="721"/>
    <n v="2572"/>
    <n v="2"/>
    <x v="127"/>
    <n v="641"/>
  </r>
  <r>
    <x v="10"/>
    <d v="2016-09-05T00:00:00"/>
    <x v="6"/>
    <n v="11009"/>
    <n v="9.10000038146973"/>
    <n v="9.10000038146973"/>
    <n v="0"/>
    <n v="3.55999994277954"/>
    <n v="0.400000005960464"/>
    <n v="5.1399998664856"/>
    <n v="0"/>
    <n v="27"/>
    <n v="8"/>
    <n v="239"/>
    <n v="1017"/>
    <n v="3274"/>
    <n v="1"/>
    <x v="128"/>
    <n v="104"/>
  </r>
  <r>
    <x v="10"/>
    <d v="2016-09-06T00:00:00"/>
    <x v="0"/>
    <n v="10181"/>
    <n v="7.82999992370605"/>
    <n v="7.82999992370605"/>
    <n v="0"/>
    <n v="1.37000000476837"/>
    <n v="0.689999997615814"/>
    <n v="5.76999998092651"/>
    <n v="0"/>
    <n v="20"/>
    <n v="16"/>
    <n v="249"/>
    <n v="704"/>
    <n v="3015"/>
    <n v="1"/>
    <x v="129"/>
    <n v="338"/>
  </r>
  <r>
    <x v="10"/>
    <d v="2016-09-07T00:00:00"/>
    <x v="1"/>
    <n v="10553"/>
    <n v="8.11999988555908"/>
    <n v="8.11999988555908"/>
    <n v="0"/>
    <n v="1.10000002384186"/>
    <n v="1.72000002861023"/>
    <n v="5.28999996185303"/>
    <n v="0"/>
    <n v="19"/>
    <n v="42"/>
    <n v="228"/>
    <n v="696"/>
    <n v="3083"/>
    <n v="1"/>
    <x v="130"/>
    <n v="451"/>
  </r>
  <r>
    <x v="10"/>
    <d v="2016-09-08T00:00:00"/>
    <x v="2"/>
    <n v="10055"/>
    <n v="7.73000001907349"/>
    <n v="7.73000001907349"/>
    <n v="0"/>
    <n v="0.370000004768372"/>
    <n v="0.389999985694885"/>
    <n v="6.98000001907349"/>
    <n v="0"/>
    <n v="7"/>
    <n v="12"/>
    <n v="272"/>
    <n v="853"/>
    <n v="3069"/>
    <n v="1"/>
    <x v="70"/>
    <n v="458"/>
  </r>
  <r>
    <x v="10"/>
    <d v="2016-09-09T00:00:00"/>
    <x v="3"/>
    <n v="12139"/>
    <n v="9.34000015258789"/>
    <n v="9.34000015258789"/>
    <n v="0"/>
    <n v="3.29999995231628"/>
    <n v="1.11000001430511"/>
    <n v="4.92000007629395"/>
    <n v="0"/>
    <n v="77"/>
    <n v="25"/>
    <n v="220"/>
    <n v="945"/>
    <n v="3544"/>
    <n v="1"/>
    <x v="131"/>
    <n v="85"/>
  </r>
  <r>
    <x v="10"/>
    <d v="2016-09-10T00:00:00"/>
    <x v="4"/>
    <n v="13236"/>
    <n v="10.1800003051758"/>
    <n v="10.1800003051758"/>
    <n v="0"/>
    <n v="4.5"/>
    <n v="0.319999992847443"/>
    <n v="5.34999990463257"/>
    <n v="0"/>
    <n v="58"/>
    <n v="5"/>
    <n v="215"/>
    <n v="749"/>
    <n v="3306"/>
    <n v="1"/>
    <x v="104"/>
    <n v="501"/>
  </r>
  <r>
    <x v="10"/>
    <d v="2016-09-11T00:00:00"/>
    <x v="5"/>
    <n v="10243"/>
    <n v="7.88000011444092"/>
    <n v="7.88000011444092"/>
    <n v="0"/>
    <n v="1.08000004291534"/>
    <n v="0.509999990463257"/>
    <n v="6.30000019073486"/>
    <n v="0"/>
    <n v="14"/>
    <n v="8"/>
    <n v="239"/>
    <n v="584"/>
    <n v="2885"/>
    <n v="3"/>
    <x v="132"/>
    <n v="595"/>
  </r>
  <r>
    <x v="10"/>
    <d v="2016-09-12T00:00:00"/>
    <x v="6"/>
    <n v="9461"/>
    <n v="7.28000020980835"/>
    <n v="7.28000020980835"/>
    <n v="0"/>
    <n v="0.939999997615814"/>
    <n v="1.05999994277954"/>
    <n v="5.26999998092651"/>
    <n v="0"/>
    <n v="14"/>
    <n v="23"/>
    <n v="224"/>
    <n v="673"/>
    <n v="2929"/>
    <n v="1"/>
    <x v="133"/>
    <n v="346"/>
  </r>
  <r>
    <x v="10"/>
    <d v="2016-09-13T00:00:00"/>
    <x v="0"/>
    <n v="11193"/>
    <n v="8.60999965667725"/>
    <n v="8.60999965667725"/>
    <n v="0"/>
    <n v="0.699999988079071"/>
    <n v="2.50999999046326"/>
    <n v="5.3899998664856"/>
    <n v="0"/>
    <n v="11"/>
    <n v="48"/>
    <n v="241"/>
    <n v="684"/>
    <n v="3074"/>
    <n v="1"/>
    <x v="134"/>
    <n v="500"/>
  </r>
  <r>
    <x v="10"/>
    <d v="2016-09-14T00:00:00"/>
    <x v="1"/>
    <n v="10074"/>
    <n v="7.75"/>
    <n v="7.75"/>
    <n v="0"/>
    <n v="1.28999996185303"/>
    <n v="0.430000007152557"/>
    <n v="6.03000020980835"/>
    <n v="0"/>
    <n v="19"/>
    <n v="9"/>
    <n v="234"/>
    <n v="878"/>
    <n v="2969"/>
    <n v="1"/>
    <x v="135"/>
    <n v="458"/>
  </r>
  <r>
    <x v="10"/>
    <d v="2016-09-15T00:00:00"/>
    <x v="2"/>
    <n v="12533"/>
    <n v="9.64000034332275"/>
    <n v="9.64000034332275"/>
    <n v="0"/>
    <n v="0.699999988079071"/>
    <n v="2"/>
    <n v="6.94000005722046"/>
    <n v="0"/>
    <n v="14"/>
    <n v="43"/>
    <n v="300"/>
    <n v="537"/>
    <n v="3283"/>
    <n v="2"/>
    <x v="136"/>
    <n v="430"/>
  </r>
  <r>
    <x v="10"/>
    <d v="2016-09-16T00:00:00"/>
    <x v="3"/>
    <n v="10255"/>
    <n v="7.8899998664856"/>
    <n v="7.8899998664856"/>
    <n v="0"/>
    <n v="1.00999999046326"/>
    <n v="0.680000007152557"/>
    <n v="6.19999980926514"/>
    <n v="0"/>
    <n v="12"/>
    <n v="15"/>
    <n v="241"/>
    <n v="579"/>
    <n v="2926"/>
    <n v="1"/>
    <x v="137"/>
    <n v="597"/>
  </r>
  <r>
    <x v="10"/>
    <d v="2016-09-17T00:00:00"/>
    <x v="4"/>
    <n v="10096"/>
    <n v="8.39999961853027"/>
    <n v="8.39999961853027"/>
    <n v="0"/>
    <n v="3.76999998092651"/>
    <n v="0.0799999982118607"/>
    <n v="4.55000019073486"/>
    <n v="0"/>
    <n v="33"/>
    <n v="4"/>
    <n v="204"/>
    <n v="935"/>
    <n v="3147"/>
    <n v="2"/>
    <x v="138"/>
    <n v="376"/>
  </r>
  <r>
    <x v="10"/>
    <d v="2016-09-18T00:00:00"/>
    <x v="5"/>
    <n v="12375"/>
    <n v="9.52000045776367"/>
    <n v="9.52000045776367"/>
    <n v="0"/>
    <n v="2.78999996185303"/>
    <n v="0.930000007152557"/>
    <n v="5.80000019073486"/>
    <n v="0"/>
    <n v="35"/>
    <n v="21"/>
    <n v="251"/>
    <n v="632"/>
    <n v="3162"/>
    <n v="1"/>
    <x v="139"/>
    <n v="414"/>
  </r>
  <r>
    <x v="10"/>
    <d v="2016-09-19T00:00:00"/>
    <x v="6"/>
    <n v="9603"/>
    <n v="7.38000011444092"/>
    <n v="7.38000011444092"/>
    <n v="0"/>
    <n v="0.629999995231628"/>
    <n v="1.66999995708466"/>
    <n v="5.09000015258789"/>
    <n v="0"/>
    <n v="12"/>
    <n v="39"/>
    <n v="199"/>
    <n v="896"/>
    <n v="2899"/>
    <n v="1"/>
    <x v="140"/>
    <n v="495"/>
  </r>
  <r>
    <x v="10"/>
    <d v="2016-09-20T00:00:00"/>
    <x v="0"/>
    <n v="22770"/>
    <n v="17.5400009155273"/>
    <n v="17.5400009155273"/>
    <n v="0"/>
    <n v="9.44999980926514"/>
    <n v="2.76999998092651"/>
    <n v="5.32999992370605"/>
    <n v="0"/>
    <n v="120"/>
    <n v="56"/>
    <n v="260"/>
    <n v="508"/>
    <n v="4022"/>
    <n v="1"/>
    <x v="141"/>
    <n v="496"/>
  </r>
  <r>
    <x v="10"/>
    <d v="2016-09-21T00:00:00"/>
    <x v="1"/>
    <n v="17298"/>
    <n v="14.3800001144409"/>
    <n v="14.3800001144409"/>
    <n v="0"/>
    <n v="9.89000034332275"/>
    <n v="1.25999999046326"/>
    <n v="3.23000001907349"/>
    <n v="0"/>
    <n v="107"/>
    <n v="38"/>
    <n v="178"/>
    <n v="576"/>
    <n v="3934"/>
    <n v="2"/>
    <x v="123"/>
    <n v="541"/>
  </r>
  <r>
    <x v="10"/>
    <d v="2016-09-22T00:00:00"/>
    <x v="2"/>
    <n v="10218"/>
    <n v="7.8600001335144"/>
    <n v="7.8600001335144"/>
    <n v="0"/>
    <n v="0.340000003576279"/>
    <n v="0.730000019073486"/>
    <n v="6.78999996185303"/>
    <n v="0"/>
    <n v="6"/>
    <n v="19"/>
    <n v="258"/>
    <n v="1020"/>
    <n v="3013"/>
    <n v="1"/>
    <x v="142"/>
    <n v="65"/>
  </r>
  <r>
    <x v="10"/>
    <d v="2016-09-23T00:00:00"/>
    <x v="3"/>
    <n v="10299"/>
    <n v="7.92000007629395"/>
    <n v="7.92000007629395"/>
    <n v="0"/>
    <n v="0.810000002384186"/>
    <n v="0.649999976158142"/>
    <n v="6.46000003814697"/>
    <n v="0"/>
    <n v="13"/>
    <n v="14"/>
    <n v="267"/>
    <n v="648"/>
    <n v="3061"/>
    <n v="1"/>
    <x v="143"/>
    <n v="375"/>
  </r>
  <r>
    <x v="10"/>
    <d v="2016-09-24T00:00:00"/>
    <x v="4"/>
    <n v="10201"/>
    <n v="7.84000015258789"/>
    <n v="7.84000015258789"/>
    <n v="0"/>
    <n v="0.529999971389771"/>
    <n v="0.790000021457672"/>
    <n v="6.53000020980835"/>
    <n v="0"/>
    <n v="8"/>
    <n v="18"/>
    <n v="256"/>
    <n v="858"/>
    <n v="2954"/>
    <n v="1"/>
    <x v="144"/>
    <n v="494"/>
  </r>
  <r>
    <x v="11"/>
    <d v="2016-09-25T00:00:00"/>
    <x v="5"/>
    <n v="3276"/>
    <n v="2.20000004768372"/>
    <n v="2.20000004768372"/>
    <n v="0"/>
    <n v="0"/>
    <n v="0"/>
    <n v="2.20000004768372"/>
    <n v="0"/>
    <n v="0"/>
    <n v="0"/>
    <n v="196"/>
    <n v="787"/>
    <n v="2113"/>
    <n v="2"/>
    <x v="145"/>
    <n v="457"/>
  </r>
  <r>
    <x v="11"/>
    <d v="2016-09-26T00:00:00"/>
    <x v="6"/>
    <n v="2961"/>
    <n v="1.99000000953674"/>
    <n v="1.99000000953674"/>
    <n v="0"/>
    <n v="0"/>
    <n v="0"/>
    <n v="1.99000000953674"/>
    <n v="0"/>
    <n v="0"/>
    <n v="0"/>
    <n v="194"/>
    <n v="840"/>
    <n v="2095"/>
    <n v="2"/>
    <x v="146"/>
    <n v="406"/>
  </r>
  <r>
    <x v="11"/>
    <d v="2016-09-27T00:00:00"/>
    <x v="0"/>
    <n v="3974"/>
    <n v="2.67000007629395"/>
    <n v="2.67000007629395"/>
    <n v="0"/>
    <n v="0"/>
    <n v="0"/>
    <n v="2.67000007629395"/>
    <n v="0"/>
    <n v="0"/>
    <n v="0"/>
    <n v="231"/>
    <n v="717"/>
    <n v="2194"/>
    <n v="1"/>
    <x v="147"/>
    <n v="492"/>
  </r>
  <r>
    <x v="11"/>
    <d v="2016-09-28T00:00:00"/>
    <x v="1"/>
    <n v="7198"/>
    <n v="4.82999992370605"/>
    <n v="4.82999992370605"/>
    <n v="0"/>
    <n v="0"/>
    <n v="0"/>
    <n v="4.82999992370605"/>
    <n v="0"/>
    <n v="0"/>
    <n v="0"/>
    <n v="350"/>
    <n v="711"/>
    <n v="2496"/>
    <n v="2"/>
    <x v="148"/>
    <n v="379"/>
  </r>
  <r>
    <x v="11"/>
    <d v="2016-09-29T00:00:00"/>
    <x v="2"/>
    <n v="3945"/>
    <n v="2.65000009536743"/>
    <n v="2.65000009536743"/>
    <n v="0"/>
    <n v="0"/>
    <n v="0"/>
    <n v="2.65000009536743"/>
    <n v="0"/>
    <n v="0"/>
    <n v="0"/>
    <n v="225"/>
    <n v="716"/>
    <n v="2180"/>
    <n v="1"/>
    <x v="149"/>
    <n v="499"/>
  </r>
  <r>
    <x v="11"/>
    <d v="2016-09-30T00:00:00"/>
    <x v="3"/>
    <n v="2268"/>
    <n v="1.51999998092651"/>
    <n v="1.51999998092651"/>
    <n v="0"/>
    <n v="0"/>
    <n v="0"/>
    <n v="1.51999998092651"/>
    <n v="0"/>
    <n v="0"/>
    <n v="0"/>
    <n v="114"/>
    <n v="1219"/>
    <n v="1933"/>
    <n v="1"/>
    <x v="150"/>
    <n v="107"/>
  </r>
  <r>
    <x v="11"/>
    <d v="2016-10-01T00:00:00"/>
    <x v="4"/>
    <n v="2064"/>
    <n v="1.38999998569489"/>
    <n v="1.38999998569489"/>
    <n v="0"/>
    <n v="0"/>
    <n v="0"/>
    <n v="1.38999998569489"/>
    <n v="0"/>
    <n v="0"/>
    <n v="0"/>
    <n v="121"/>
    <n v="895"/>
    <n v="1954"/>
    <n v="2"/>
    <x v="151"/>
    <n v="424"/>
  </r>
  <r>
    <x v="11"/>
    <d v="2016-10-02T00:00:00"/>
    <x v="5"/>
    <n v="2072"/>
    <n v="1.38999998569489"/>
    <n v="1.38999998569489"/>
    <n v="0"/>
    <n v="0"/>
    <n v="0"/>
    <n v="1.38999998569489"/>
    <n v="0"/>
    <n v="0"/>
    <n v="0"/>
    <n v="137"/>
    <n v="841"/>
    <n v="1974"/>
    <n v="1"/>
    <x v="134"/>
    <n v="462"/>
  </r>
  <r>
    <x v="11"/>
    <d v="2016-10-03T00:00:00"/>
    <x v="6"/>
    <n v="3809"/>
    <n v="2.55999994277954"/>
    <n v="2.55999994277954"/>
    <n v="0"/>
    <n v="0"/>
    <n v="0"/>
    <n v="2.53999996185303"/>
    <n v="0"/>
    <n v="0"/>
    <n v="0"/>
    <n v="215"/>
    <n v="756"/>
    <n v="2150"/>
    <n v="1"/>
    <x v="72"/>
    <n v="469"/>
  </r>
  <r>
    <x v="11"/>
    <d v="2016-10-04T00:00:00"/>
    <x v="0"/>
    <n v="6831"/>
    <n v="4.57999992370605"/>
    <n v="4.57999992370605"/>
    <n v="0"/>
    <n v="0"/>
    <n v="0"/>
    <n v="4.57999992370605"/>
    <n v="0"/>
    <n v="0"/>
    <n v="0"/>
    <n v="317"/>
    <n v="706"/>
    <n v="2432"/>
    <n v="1"/>
    <x v="151"/>
    <n v="417"/>
  </r>
  <r>
    <x v="11"/>
    <d v="2016-10-05T00:00:00"/>
    <x v="1"/>
    <n v="3385"/>
    <n v="2.26999998092651"/>
    <n v="2.26999998092651"/>
    <n v="0"/>
    <n v="0"/>
    <n v="0"/>
    <n v="2.26999998092651"/>
    <n v="0"/>
    <n v="0"/>
    <n v="0"/>
    <n v="179"/>
    <n v="916"/>
    <n v="2070"/>
    <n v="1"/>
    <x v="152"/>
    <n v="345"/>
  </r>
  <r>
    <x v="11"/>
    <d v="2016-10-06T00:00:00"/>
    <x v="2"/>
    <n v="6326"/>
    <n v="4.40999984741211"/>
    <n v="4.40999984741211"/>
    <n v="0"/>
    <n v="2.41000008583069"/>
    <n v="0.0399999991059303"/>
    <n v="1.96000003814697"/>
    <n v="0"/>
    <n v="29"/>
    <n v="1"/>
    <n v="180"/>
    <n v="839"/>
    <n v="2291"/>
    <n v="2"/>
    <x v="153"/>
    <n v="391"/>
  </r>
  <r>
    <x v="11"/>
    <d v="2016-10-07T00:00:00"/>
    <x v="3"/>
    <n v="7243"/>
    <n v="5.03000020980835"/>
    <n v="5.03000020980835"/>
    <n v="0"/>
    <n v="2.61999988555908"/>
    <n v="0.0299999993294477"/>
    <n v="2.38000011444092"/>
    <n v="0"/>
    <n v="32"/>
    <n v="1"/>
    <n v="194"/>
    <n v="839"/>
    <n v="2361"/>
    <n v="1"/>
    <x v="84"/>
    <n v="374"/>
  </r>
  <r>
    <x v="11"/>
    <d v="2016-10-08T00:00:00"/>
    <x v="4"/>
    <n v="4493"/>
    <n v="3.00999999046326"/>
    <n v="3.00999999046326"/>
    <n v="0"/>
    <n v="0"/>
    <n v="0"/>
    <n v="3.00999999046326"/>
    <n v="0"/>
    <n v="0"/>
    <n v="0"/>
    <n v="236"/>
    <n v="762"/>
    <n v="2203"/>
    <n v="1"/>
    <x v="154"/>
    <n v="442"/>
  </r>
  <r>
    <x v="11"/>
    <d v="2016-10-09T00:00:00"/>
    <x v="5"/>
    <n v="4676"/>
    <n v="3.14000010490417"/>
    <n v="3.14000010490417"/>
    <n v="0"/>
    <n v="0"/>
    <n v="0"/>
    <n v="3.13000011444092"/>
    <n v="0"/>
    <n v="0"/>
    <n v="0"/>
    <n v="226"/>
    <n v="1106"/>
    <n v="2196"/>
    <n v="1"/>
    <x v="155"/>
    <n v="108"/>
  </r>
  <r>
    <x v="11"/>
    <d v="2016-10-10T00:00:00"/>
    <x v="6"/>
    <n v="6222"/>
    <n v="4.17999982833862"/>
    <n v="4.17999982833862"/>
    <n v="0"/>
    <n v="0"/>
    <n v="0"/>
    <n v="4.17999982833862"/>
    <n v="0"/>
    <n v="0"/>
    <n v="0"/>
    <n v="290"/>
    <n v="797"/>
    <n v="2363"/>
    <n v="1"/>
    <x v="103"/>
    <n v="353"/>
  </r>
  <r>
    <x v="11"/>
    <d v="2016-10-11T00:00:00"/>
    <x v="0"/>
    <n v="5232"/>
    <n v="3.50999999046326"/>
    <n v="3.50999999046326"/>
    <n v="0"/>
    <n v="0"/>
    <n v="0"/>
    <n v="3.50999999046326"/>
    <n v="0"/>
    <n v="0"/>
    <n v="0"/>
    <n v="240"/>
    <n v="741"/>
    <n v="2246"/>
    <n v="2"/>
    <x v="134"/>
    <n v="459"/>
  </r>
  <r>
    <x v="11"/>
    <d v="2016-10-12T00:00:00"/>
    <x v="1"/>
    <n v="6910"/>
    <n v="4.75"/>
    <n v="4.75"/>
    <n v="0"/>
    <n v="2.21000003814697"/>
    <n v="0.189999997615814"/>
    <n v="2.34999990463257"/>
    <n v="0"/>
    <n v="27"/>
    <n v="4"/>
    <n v="200"/>
    <n v="667"/>
    <n v="2336"/>
    <n v="1"/>
    <x v="156"/>
    <n v="542"/>
  </r>
  <r>
    <x v="11"/>
    <d v="2016-10-13T00:00:00"/>
    <x v="2"/>
    <n v="7502"/>
    <n v="5.17999982833862"/>
    <n v="5.17999982833862"/>
    <n v="0"/>
    <n v="2.48000001907349"/>
    <n v="0.109999999403954"/>
    <n v="2.57999992370605"/>
    <n v="0"/>
    <n v="30"/>
    <n v="2"/>
    <n v="233"/>
    <n v="725"/>
    <n v="2421"/>
    <n v="2"/>
    <x v="157"/>
    <n v="450"/>
  </r>
  <r>
    <x v="11"/>
    <d v="2016-10-14T00:00:00"/>
    <x v="3"/>
    <n v="2923"/>
    <n v="1.96000003814697"/>
    <n v="1.96000003814697"/>
    <n v="0"/>
    <n v="0"/>
    <n v="0"/>
    <n v="1.96000003814697"/>
    <n v="0"/>
    <n v="0"/>
    <n v="0"/>
    <n v="180"/>
    <n v="897"/>
    <n v="2070"/>
    <n v="2"/>
    <x v="148"/>
    <n v="363"/>
  </r>
  <r>
    <x v="11"/>
    <d v="2016-10-15T00:00:00"/>
    <x v="4"/>
    <n v="3800"/>
    <n v="2.54999995231628"/>
    <n v="2.54999995231628"/>
    <n v="0"/>
    <n v="0.119999997317791"/>
    <n v="0.239999994635582"/>
    <n v="2.1800000667572"/>
    <n v="0"/>
    <n v="2"/>
    <n v="6"/>
    <n v="185"/>
    <n v="734"/>
    <n v="2120"/>
    <n v="2"/>
    <x v="149"/>
    <n v="513"/>
  </r>
  <r>
    <x v="11"/>
    <d v="2016-10-16T00:00:00"/>
    <x v="5"/>
    <n v="4514"/>
    <n v="3.02999997138977"/>
    <n v="3.02999997138977"/>
    <n v="0"/>
    <n v="0"/>
    <n v="0"/>
    <n v="3.02999997138977"/>
    <n v="0"/>
    <n v="0"/>
    <n v="0"/>
    <n v="229"/>
    <n v="809"/>
    <n v="2211"/>
    <n v="2"/>
    <x v="69"/>
    <n v="402"/>
  </r>
  <r>
    <x v="11"/>
    <d v="2016-10-17T00:00:00"/>
    <x v="6"/>
    <n v="5183"/>
    <n v="3.58999991416931"/>
    <n v="3.58999991416931"/>
    <n v="0"/>
    <n v="2.13000011444092"/>
    <n v="0.189999997615814"/>
    <n v="1.25"/>
    <n v="0"/>
    <n v="26"/>
    <n v="4"/>
    <n v="108"/>
    <n v="866"/>
    <n v="2123"/>
    <n v="2"/>
    <x v="158"/>
    <n v="436"/>
  </r>
  <r>
    <x v="11"/>
    <d v="2016-10-18T00:00:00"/>
    <x v="0"/>
    <n v="7303"/>
    <n v="4.90000009536743"/>
    <n v="4.90000009536743"/>
    <n v="0"/>
    <n v="0"/>
    <n v="0.25"/>
    <n v="4.65000009536743"/>
    <n v="0"/>
    <n v="0"/>
    <n v="8"/>
    <n v="308"/>
    <n v="733"/>
    <n v="2423"/>
    <n v="1"/>
    <x v="8"/>
    <n v="391"/>
  </r>
  <r>
    <x v="11"/>
    <d v="2016-10-19T00:00:00"/>
    <x v="1"/>
    <n v="5275"/>
    <n v="3.53999996185303"/>
    <n v="3.53999996185303"/>
    <n v="0"/>
    <n v="0"/>
    <n v="0"/>
    <n v="3.53999996185303"/>
    <n v="0"/>
    <n v="0"/>
    <n v="0"/>
    <n v="266"/>
    <n v="641"/>
    <n v="2281"/>
    <n v="1"/>
    <x v="159"/>
    <n v="533"/>
  </r>
  <r>
    <x v="11"/>
    <d v="2016-10-20T00:00:00"/>
    <x v="2"/>
    <n v="3915"/>
    <n v="2.63000011444092"/>
    <n v="2.63000011444092"/>
    <n v="0"/>
    <n v="0"/>
    <n v="0"/>
    <n v="2.63000011444092"/>
    <n v="0"/>
    <n v="0"/>
    <n v="0"/>
    <n v="231"/>
    <n v="783"/>
    <n v="2181"/>
    <n v="1"/>
    <x v="68"/>
    <n v="426"/>
  </r>
  <r>
    <x v="11"/>
    <d v="2016-10-21T00:00:00"/>
    <x v="3"/>
    <n v="9105"/>
    <n v="6.1100001335144"/>
    <n v="6.1100001335144"/>
    <n v="0"/>
    <n v="2.25"/>
    <n v="1"/>
    <n v="2.85999989509583"/>
    <n v="0"/>
    <n v="34"/>
    <n v="22"/>
    <n v="232"/>
    <n v="622"/>
    <n v="2499"/>
    <n v="1"/>
    <x v="125"/>
    <n v="530"/>
  </r>
  <r>
    <x v="11"/>
    <d v="2016-10-22T00:00:00"/>
    <x v="4"/>
    <n v="768"/>
    <n v="0.519999980926514"/>
    <n v="0.519999980926514"/>
    <n v="0"/>
    <n v="0"/>
    <n v="0"/>
    <n v="0.519999980926514"/>
    <n v="0"/>
    <n v="0"/>
    <n v="0"/>
    <n v="58"/>
    <n v="380"/>
    <n v="1212"/>
    <n v="1"/>
    <x v="160"/>
    <n v="501"/>
  </r>
  <r>
    <x v="12"/>
    <d v="2016-10-23T00:00:00"/>
    <x v="5"/>
    <n v="13743"/>
    <n v="9.07999992370605"/>
    <n v="9.07999992370605"/>
    <n v="0"/>
    <n v="0.419999986886978"/>
    <n v="0.970000028610229"/>
    <n v="7.69999980926514"/>
    <n v="0"/>
    <n v="6"/>
    <n v="21"/>
    <n v="432"/>
    <n v="844"/>
    <n v="2486"/>
    <n v="1"/>
    <x v="161"/>
    <n v="137"/>
  </r>
  <r>
    <x v="12"/>
    <d v="2016-10-24T00:00:00"/>
    <x v="6"/>
    <n v="9148"/>
    <n v="6.05000019073486"/>
    <n v="6.05000019073486"/>
    <n v="0"/>
    <n v="0.430000007152557"/>
    <n v="2.02999997138977"/>
    <n v="3.58999991416931"/>
    <n v="0"/>
    <n v="12"/>
    <n v="41"/>
    <n v="283"/>
    <n v="1062"/>
    <n v="2223"/>
    <n v="1"/>
    <x v="162"/>
    <n v="121"/>
  </r>
  <r>
    <x v="12"/>
    <d v="2016-10-25T00:00:00"/>
    <x v="0"/>
    <n v="7833"/>
    <n v="5.17999982833862"/>
    <n v="5.17999982833862"/>
    <n v="0"/>
    <n v="1.01999998092651"/>
    <n v="1.85000002384186"/>
    <n v="2.30999994277954"/>
    <n v="0"/>
    <n v="15"/>
    <n v="29"/>
    <n v="197"/>
    <n v="1096"/>
    <n v="1918"/>
    <n v="1"/>
    <x v="163"/>
    <n v="179"/>
  </r>
  <r>
    <x v="12"/>
    <d v="2016-10-26T00:00:00"/>
    <x v="1"/>
    <n v="3428"/>
    <n v="2.26999998092651"/>
    <n v="2.26999998092651"/>
    <n v="0"/>
    <n v="0"/>
    <n v="0"/>
    <n v="2.26999998092651"/>
    <n v="0"/>
    <n v="0"/>
    <n v="0"/>
    <n v="190"/>
    <n v="1121"/>
    <n v="1692"/>
    <n v="1"/>
    <x v="164"/>
    <n v="129"/>
  </r>
  <r>
    <x v="12"/>
    <d v="2016-10-27T00:00:00"/>
    <x v="2"/>
    <n v="6543"/>
    <n v="4.32999992370605"/>
    <n v="4.32999992370605"/>
    <n v="0"/>
    <n v="1.79999995231628"/>
    <n v="0.5"/>
    <n v="2.01999998092651"/>
    <n v="0"/>
    <n v="66"/>
    <n v="35"/>
    <n v="238"/>
    <n v="1019"/>
    <n v="2666"/>
    <n v="1"/>
    <x v="165"/>
    <n v="134"/>
  </r>
  <r>
    <x v="13"/>
    <d v="2016-10-28T00:00:00"/>
    <x v="3"/>
    <n v="7213"/>
    <n v="5.88000011444092"/>
    <n v="5.88000011444092"/>
    <n v="0"/>
    <n v="0"/>
    <n v="0"/>
    <n v="5.84999990463257"/>
    <n v="0"/>
    <n v="0"/>
    <n v="0"/>
    <n v="263"/>
    <n v="718"/>
    <n v="2947"/>
    <n v="1"/>
    <x v="166"/>
    <n v="439"/>
  </r>
  <r>
    <x v="13"/>
    <d v="2016-10-29T00:00:00"/>
    <x v="4"/>
    <n v="6877"/>
    <n v="5.57999992370605"/>
    <n v="5.57999992370605"/>
    <n v="0"/>
    <n v="0"/>
    <n v="0"/>
    <n v="5.57999992370605"/>
    <n v="0"/>
    <n v="0"/>
    <n v="0"/>
    <n v="258"/>
    <n v="777"/>
    <n v="2898"/>
    <n v="2"/>
    <x v="167"/>
    <n v="430"/>
  </r>
  <r>
    <x v="13"/>
    <d v="2016-10-30T00:00:00"/>
    <x v="5"/>
    <n v="7860"/>
    <n v="6.36999988555908"/>
    <n v="6.36999988555908"/>
    <n v="0"/>
    <n v="0"/>
    <n v="0"/>
    <n v="6.36999988555908"/>
    <n v="0"/>
    <n v="0"/>
    <n v="0"/>
    <n v="271"/>
    <n v="772"/>
    <n v="2984"/>
    <n v="1"/>
    <x v="1"/>
    <n v="415"/>
  </r>
  <r>
    <x v="13"/>
    <d v="2016-10-31T00:00:00"/>
    <x v="6"/>
    <n v="6506"/>
    <n v="5.28000020980835"/>
    <n v="5.28000020980835"/>
    <n v="0"/>
    <n v="0.0700000002980232"/>
    <n v="0.419999986886978"/>
    <n v="4.78999996185303"/>
    <n v="0"/>
    <n v="1"/>
    <n v="8"/>
    <n v="256"/>
    <n v="944"/>
    <n v="2896"/>
    <n v="1"/>
    <x v="168"/>
    <n v="257"/>
  </r>
  <r>
    <x v="13"/>
    <d v="2016-11-01T00:00:00"/>
    <x v="0"/>
    <n v="11140"/>
    <n v="9.02999973297119"/>
    <n v="9.02999973297119"/>
    <n v="0"/>
    <n v="0.239999994635582"/>
    <n v="1.25"/>
    <n v="7.53999996185303"/>
    <n v="0"/>
    <n v="3"/>
    <n v="24"/>
    <n v="335"/>
    <n v="556"/>
    <n v="3328"/>
    <n v="2"/>
    <x v="169"/>
    <n v="406"/>
  </r>
  <r>
    <x v="13"/>
    <d v="2016-11-02T00:00:00"/>
    <x v="1"/>
    <n v="12692"/>
    <n v="10.289999961853"/>
    <n v="10.289999961853"/>
    <n v="0"/>
    <n v="0.959999978542328"/>
    <n v="3.46000003814697"/>
    <n v="5.88000011444092"/>
    <n v="0"/>
    <n v="12"/>
    <n v="66"/>
    <n v="302"/>
    <n v="437"/>
    <n v="3394"/>
    <n v="1"/>
    <x v="170"/>
    <n v="612"/>
  </r>
  <r>
    <x v="13"/>
    <d v="2016-11-03T00:00:00"/>
    <x v="2"/>
    <n v="9105"/>
    <n v="7.38000011444092"/>
    <n v="7.38000011444092"/>
    <n v="0"/>
    <n v="1.82000005245209"/>
    <n v="1.49000000953674"/>
    <n v="4.07000017166138"/>
    <n v="0"/>
    <n v="22"/>
    <n v="30"/>
    <n v="191"/>
    <n v="890"/>
    <n v="3013"/>
    <n v="1"/>
    <x v="171"/>
    <n v="312"/>
  </r>
  <r>
    <x v="13"/>
    <d v="2016-11-04T00:00:00"/>
    <x v="3"/>
    <n v="6708"/>
    <n v="5.44000005722046"/>
    <n v="5.44000005722046"/>
    <n v="0"/>
    <n v="0.879999995231628"/>
    <n v="0.370000004768372"/>
    <n v="4.19000005722046"/>
    <n v="0"/>
    <n v="10"/>
    <n v="8"/>
    <n v="179"/>
    <n v="757"/>
    <n v="2812"/>
    <n v="1"/>
    <x v="159"/>
    <n v="487"/>
  </r>
  <r>
    <x v="13"/>
    <d v="2016-11-05T00:00:00"/>
    <x v="4"/>
    <n v="8793"/>
    <n v="7.13000011444092"/>
    <n v="7.13000011444092"/>
    <n v="0"/>
    <n v="0.159999996423721"/>
    <n v="1.23000001907349"/>
    <n v="5.73000001907349"/>
    <n v="0"/>
    <n v="2"/>
    <n v="29"/>
    <n v="260"/>
    <n v="717"/>
    <n v="3061"/>
    <n v="1"/>
    <x v="172"/>
    <n v="468"/>
  </r>
  <r>
    <x v="13"/>
    <d v="2016-11-06T00:00:00"/>
    <x v="5"/>
    <n v="6530"/>
    <n v="5.30000019073486"/>
    <n v="5.30000019073486"/>
    <n v="0"/>
    <n v="0.310000002384186"/>
    <n v="2.04999995231628"/>
    <n v="2.94000005722046"/>
    <n v="0"/>
    <n v="4"/>
    <n v="41"/>
    <n v="144"/>
    <n v="901"/>
    <n v="2729"/>
    <n v="1"/>
    <x v="166"/>
    <n v="434"/>
  </r>
  <r>
    <x v="13"/>
    <d v="2016-11-07T00:00:00"/>
    <x v="6"/>
    <n v="15126"/>
    <n v="12.2700004577637"/>
    <n v="12.2700004577637"/>
    <n v="0"/>
    <n v="0.759999990463257"/>
    <n v="3.24000000953674"/>
    <n v="8.27000045776367"/>
    <n v="0"/>
    <n v="9"/>
    <n v="66"/>
    <n v="408"/>
    <n v="469"/>
    <n v="3691"/>
    <n v="1"/>
    <x v="66"/>
    <n v="475"/>
  </r>
  <r>
    <x v="13"/>
    <d v="2016-11-08T00:00:00"/>
    <x v="0"/>
    <n v="15050"/>
    <n v="12.2200002670288"/>
    <n v="12.2200002670288"/>
    <n v="0"/>
    <n v="1.20000004768372"/>
    <n v="5.11999988555908"/>
    <n v="5.88000011444092"/>
    <n v="0"/>
    <n v="15"/>
    <n v="95"/>
    <n v="281"/>
    <n v="542"/>
    <n v="3538"/>
    <n v="1"/>
    <x v="173"/>
    <n v="506"/>
  </r>
  <r>
    <x v="13"/>
    <d v="2016-11-09T00:00:00"/>
    <x v="1"/>
    <n v="9167"/>
    <n v="7.42999982833862"/>
    <n v="7.42999982833862"/>
    <n v="0"/>
    <n v="0.490000009536743"/>
    <n v="0.819999992847443"/>
    <n v="6.1100001335144"/>
    <n v="0"/>
    <n v="6"/>
    <n v="15"/>
    <n v="270"/>
    <n v="730"/>
    <n v="3064"/>
    <n v="1"/>
    <x v="146"/>
    <n v="380"/>
  </r>
  <r>
    <x v="13"/>
    <d v="2016-11-10T00:00:00"/>
    <x v="2"/>
    <n v="6108"/>
    <n v="4.94999980926514"/>
    <n v="4.94999980926514"/>
    <n v="0"/>
    <n v="0.0700000002980232"/>
    <n v="0.349999994039536"/>
    <n v="4.53999996185303"/>
    <n v="0"/>
    <n v="1"/>
    <n v="8"/>
    <n v="216"/>
    <n v="765"/>
    <n v="2784"/>
    <n v="1"/>
    <x v="130"/>
    <n v="429"/>
  </r>
  <r>
    <x v="13"/>
    <d v="2016-11-11T00:00:00"/>
    <x v="3"/>
    <n v="7047"/>
    <n v="5.71999979019165"/>
    <n v="5.71999979019165"/>
    <n v="0"/>
    <n v="0.0900000035762787"/>
    <n v="0.800000011920929"/>
    <n v="4.78000020980835"/>
    <n v="0"/>
    <n v="1"/>
    <n v="16"/>
    <n v="238"/>
    <n v="733"/>
    <n v="2908"/>
    <n v="1"/>
    <x v="174"/>
    <n v="449"/>
  </r>
  <r>
    <x v="13"/>
    <d v="2016-11-12T00:00:00"/>
    <x v="4"/>
    <n v="9023"/>
    <n v="7.32000017166138"/>
    <n v="7.32000017166138"/>
    <n v="0"/>
    <n v="1.12999999523163"/>
    <n v="0.419999986886978"/>
    <n v="5.76999998092651"/>
    <n v="0"/>
    <n v="14"/>
    <n v="9"/>
    <n v="232"/>
    <n v="738"/>
    <n v="3033"/>
    <n v="1"/>
    <x v="70"/>
    <n v="461"/>
  </r>
  <r>
    <x v="13"/>
    <d v="2016-11-13T00:00:00"/>
    <x v="5"/>
    <n v="9930"/>
    <n v="8.05000019073486"/>
    <n v="8.05000019073486"/>
    <n v="0"/>
    <n v="1.05999994277954"/>
    <n v="0.920000016689301"/>
    <n v="6.07000017166138"/>
    <n v="0"/>
    <n v="12"/>
    <n v="19"/>
    <n v="267"/>
    <n v="692"/>
    <n v="3165"/>
    <n v="1"/>
    <x v="71"/>
    <n v="447"/>
  </r>
  <r>
    <x v="13"/>
    <d v="2016-11-14T00:00:00"/>
    <x v="6"/>
    <n v="10144"/>
    <n v="8.22999954223633"/>
    <n v="8.22999954223633"/>
    <n v="0"/>
    <n v="0.319999992847443"/>
    <n v="2.02999997138977"/>
    <n v="5.88000011444092"/>
    <n v="0"/>
    <n v="4"/>
    <n v="36"/>
    <n v="263"/>
    <n v="728"/>
    <n v="3115"/>
    <n v="1"/>
    <x v="175"/>
    <n v="501"/>
  </r>
  <r>
    <x v="13"/>
    <d v="2016-11-15T00:00:00"/>
    <x v="0"/>
    <n v="9454"/>
    <n v="7.67000007629395"/>
    <n v="7.67000007629395"/>
    <n v="0"/>
    <n v="0"/>
    <n v="0"/>
    <n v="7.67000007629395"/>
    <n v="0"/>
    <n v="0"/>
    <n v="0"/>
    <n v="313"/>
    <n v="729"/>
    <n v="3145"/>
    <n v="1"/>
    <x v="0"/>
    <n v="373"/>
  </r>
  <r>
    <x v="13"/>
    <d v="2016-11-16T00:00:00"/>
    <x v="1"/>
    <n v="8161"/>
    <n v="6.61999988555908"/>
    <n v="6.61999988555908"/>
    <n v="0"/>
    <n v="0.340000003576279"/>
    <n v="0.730000019073486"/>
    <n v="5.53999996185303"/>
    <n v="0"/>
    <n v="4"/>
    <n v="15"/>
    <n v="251"/>
    <n v="757"/>
    <n v="3004"/>
    <n v="1"/>
    <x v="2"/>
    <n v="434"/>
  </r>
  <r>
    <x v="13"/>
    <d v="2016-11-17T00:00:00"/>
    <x v="2"/>
    <n v="8614"/>
    <n v="6.98999977111816"/>
    <n v="6.98999977111816"/>
    <n v="0"/>
    <n v="0.670000016689301"/>
    <n v="0.219999998807907"/>
    <n v="6.09000015258789"/>
    <n v="0"/>
    <n v="8"/>
    <n v="5"/>
    <n v="241"/>
    <n v="745"/>
    <n v="3006"/>
    <n v="1"/>
    <x v="176"/>
    <n v="428"/>
  </r>
  <r>
    <x v="13"/>
    <d v="2016-11-18T00:00:00"/>
    <x v="3"/>
    <n v="6943"/>
    <n v="5.63000011444092"/>
    <n v="5.63000011444092"/>
    <n v="0"/>
    <n v="0.0799999982118607"/>
    <n v="0.660000026226044"/>
    <n v="4.86999988555908"/>
    <n v="0"/>
    <n v="1"/>
    <n v="16"/>
    <n v="207"/>
    <n v="682"/>
    <n v="2859"/>
    <n v="1"/>
    <x v="14"/>
    <n v="449"/>
  </r>
  <r>
    <x v="13"/>
    <d v="2016-11-19T00:00:00"/>
    <x v="4"/>
    <n v="14370"/>
    <n v="11.6499996185303"/>
    <n v="11.6499996185303"/>
    <n v="0"/>
    <n v="0.370000004768372"/>
    <n v="2.30999994277954"/>
    <n v="8.97000026702881"/>
    <n v="0"/>
    <n v="5"/>
    <n v="46"/>
    <n v="439"/>
    <n v="577"/>
    <n v="3683"/>
    <n v="1"/>
    <x v="45"/>
    <n v="543"/>
  </r>
  <r>
    <x v="13"/>
    <d v="2016-11-20T00:00:00"/>
    <x v="5"/>
    <n v="8232"/>
    <n v="6.67999982833862"/>
    <n v="6.67999982833862"/>
    <n v="0"/>
    <n v="0"/>
    <n v="0.569999992847443"/>
    <n v="6.09999990463257"/>
    <n v="0"/>
    <n v="0"/>
    <n v="12"/>
    <n v="253"/>
    <n v="746"/>
    <n v="2990"/>
    <n v="1"/>
    <x v="177"/>
    <n v="458"/>
  </r>
  <r>
    <x v="13"/>
    <d v="2016-11-21T00:00:00"/>
    <x v="6"/>
    <n v="10613"/>
    <n v="8.60999965667725"/>
    <n v="8.60999965667725"/>
    <n v="0"/>
    <n v="0.0799999982118607"/>
    <n v="1.87999999523163"/>
    <n v="6.65000009536743"/>
    <n v="0"/>
    <n v="1"/>
    <n v="37"/>
    <n v="262"/>
    <n v="701"/>
    <n v="3172"/>
    <n v="1"/>
    <x v="178"/>
    <n v="431"/>
  </r>
  <r>
    <x v="13"/>
    <d v="2016-11-22T00:00:00"/>
    <x v="0"/>
    <n v="9810"/>
    <n v="7.96000003814697"/>
    <n v="7.96000003814697"/>
    <n v="0"/>
    <n v="0.779999971389771"/>
    <n v="2.16000008583069"/>
    <n v="4.98000001907349"/>
    <n v="0"/>
    <n v="10"/>
    <n v="41"/>
    <n v="235"/>
    <n v="784"/>
    <n v="3069"/>
    <n v="1"/>
    <x v="143"/>
    <n v="366"/>
  </r>
  <r>
    <x v="13"/>
    <d v="2016-11-23T00:00:00"/>
    <x v="1"/>
    <n v="2752"/>
    <n v="2.23000001907349"/>
    <n v="2.23000001907349"/>
    <n v="0"/>
    <n v="0"/>
    <n v="0"/>
    <n v="2.23000001907349"/>
    <n v="0"/>
    <n v="0"/>
    <n v="0"/>
    <n v="68"/>
    <n v="241"/>
    <n v="1240"/>
    <n v="1"/>
    <x v="14"/>
    <n v="442"/>
  </r>
  <r>
    <x v="14"/>
    <d v="2016-11-24T00:00:00"/>
    <x v="2"/>
    <n v="11596"/>
    <n v="7.57000017166138"/>
    <n v="7.57000017166138"/>
    <n v="0"/>
    <n v="1.37000000476837"/>
    <n v="0.790000021457672"/>
    <n v="5.40999984741211"/>
    <n v="0"/>
    <n v="19"/>
    <n v="13"/>
    <n v="277"/>
    <n v="767"/>
    <n v="2026"/>
    <n v="1"/>
    <x v="147"/>
    <n v="464"/>
  </r>
  <r>
    <x v="14"/>
    <d v="2016-11-25T00:00:00"/>
    <x v="3"/>
    <n v="4832"/>
    <n v="3.16000008583069"/>
    <n v="3.16000008583069"/>
    <n v="0"/>
    <n v="0"/>
    <n v="0"/>
    <n v="3.16000008583069"/>
    <n v="0"/>
    <n v="0"/>
    <n v="0"/>
    <n v="226"/>
    <n v="647"/>
    <n v="1718"/>
    <n v="2"/>
    <x v="179"/>
    <n v="488"/>
  </r>
  <r>
    <x v="14"/>
    <d v="2016-11-26T00:00:00"/>
    <x v="4"/>
    <n v="17022"/>
    <n v="11.1199998855591"/>
    <n v="11.1199998855591"/>
    <n v="0"/>
    <n v="4"/>
    <n v="2.45000004768372"/>
    <n v="4.67000007629395"/>
    <n v="0"/>
    <n v="61"/>
    <n v="41"/>
    <n v="256"/>
    <n v="693"/>
    <n v="2324"/>
    <n v="1"/>
    <x v="58"/>
    <n v="418"/>
  </r>
  <r>
    <x v="14"/>
    <d v="2016-11-27T00:00:00"/>
    <x v="5"/>
    <n v="16556"/>
    <n v="10.8599996566772"/>
    <n v="10.8599996566772"/>
    <n v="0"/>
    <n v="4.15999984741211"/>
    <n v="1.98000001907349"/>
    <n v="4.71000003814697"/>
    <n v="0"/>
    <n v="58"/>
    <n v="38"/>
    <n v="239"/>
    <n v="689"/>
    <n v="2254"/>
    <n v="1"/>
    <x v="180"/>
    <n v="409"/>
  </r>
  <r>
    <x v="14"/>
    <d v="2016-11-28T00:00:00"/>
    <x v="6"/>
    <n v="5771"/>
    <n v="3.76999998092651"/>
    <n v="3.76999998092651"/>
    <n v="0"/>
    <n v="0"/>
    <n v="0"/>
    <n v="3.76999998092651"/>
    <n v="0"/>
    <n v="0"/>
    <n v="0"/>
    <n v="288"/>
    <n v="521"/>
    <n v="1831"/>
    <n v="2"/>
    <x v="181"/>
    <n v="686"/>
  </r>
  <r>
    <x v="14"/>
    <d v="2016-11-29T00:00:00"/>
    <x v="0"/>
    <n v="655"/>
    <n v="0.430000007152557"/>
    <n v="0.430000007152557"/>
    <n v="0"/>
    <n v="0"/>
    <n v="0"/>
    <n v="0.430000007152557"/>
    <n v="0"/>
    <n v="0"/>
    <n v="0"/>
    <n v="46"/>
    <n v="943"/>
    <n v="1397"/>
    <n v="1"/>
    <x v="182"/>
    <n v="402"/>
  </r>
  <r>
    <x v="14"/>
    <d v="2016-11-30T00:00:00"/>
    <x v="1"/>
    <n v="3727"/>
    <n v="2.4300000667572"/>
    <n v="2.4300000667572"/>
    <n v="0"/>
    <n v="0"/>
    <n v="0"/>
    <n v="2.4300000667572"/>
    <n v="0"/>
    <n v="0"/>
    <n v="0"/>
    <n v="206"/>
    <n v="622"/>
    <n v="1683"/>
    <n v="2"/>
    <x v="45"/>
    <n v="541"/>
  </r>
  <r>
    <x v="14"/>
    <d v="2016-12-01T00:00:00"/>
    <x v="2"/>
    <n v="15482"/>
    <n v="10.1099996566772"/>
    <n v="10.1099996566772"/>
    <n v="0"/>
    <n v="4.28000020980835"/>
    <n v="1.6599999666214"/>
    <n v="4.17999982833862"/>
    <n v="0"/>
    <n v="69"/>
    <n v="28"/>
    <n v="249"/>
    <n v="756"/>
    <n v="2284"/>
    <n v="1"/>
    <x v="58"/>
    <n v="410"/>
  </r>
  <r>
    <x v="14"/>
    <d v="2016-12-02T00:00:00"/>
    <x v="3"/>
    <n v="2713"/>
    <n v="1.76999998092651"/>
    <n v="1.76999998092651"/>
    <n v="0"/>
    <n v="0"/>
    <n v="0"/>
    <n v="1.76999998092651"/>
    <n v="0"/>
    <n v="0"/>
    <n v="0"/>
    <n v="148"/>
    <n v="598"/>
    <n v="1570"/>
    <n v="1"/>
    <x v="183"/>
    <n v="678"/>
  </r>
  <r>
    <x v="14"/>
    <d v="2016-12-03T00:00:00"/>
    <x v="4"/>
    <n v="12346"/>
    <n v="8.0600004196167"/>
    <n v="8.0600004196167"/>
    <n v="0"/>
    <n v="2.95000004768372"/>
    <n v="2.16000008583069"/>
    <n v="2.96000003814697"/>
    <n v="0"/>
    <n v="47"/>
    <n v="42"/>
    <n v="177"/>
    <n v="801"/>
    <n v="2066"/>
    <n v="1"/>
    <x v="184"/>
    <n v="431"/>
  </r>
  <r>
    <x v="14"/>
    <d v="2016-12-04T00:00:00"/>
    <x v="5"/>
    <n v="11682"/>
    <n v="7.63000011444092"/>
    <n v="7.63000011444092"/>
    <n v="0"/>
    <n v="1.37999999523163"/>
    <n v="0.629999995231628"/>
    <n v="5.59999990463257"/>
    <n v="0"/>
    <n v="25"/>
    <n v="16"/>
    <n v="270"/>
    <n v="781"/>
    <n v="2105"/>
    <n v="1"/>
    <x v="103"/>
    <n v="353"/>
  </r>
  <r>
    <x v="14"/>
    <d v="2016-12-05T00:00:00"/>
    <x v="6"/>
    <n v="4112"/>
    <n v="2.69000005722046"/>
    <n v="2.69000005722046"/>
    <n v="0"/>
    <n v="0"/>
    <n v="0"/>
    <n v="2.6800000667572"/>
    <n v="0"/>
    <n v="0"/>
    <n v="0"/>
    <n v="272"/>
    <n v="443"/>
    <n v="1776"/>
    <n v="2"/>
    <x v="185"/>
    <n v="725"/>
  </r>
  <r>
    <x v="14"/>
    <d v="2016-12-06T00:00:00"/>
    <x v="0"/>
    <n v="1807"/>
    <n v="1.17999994754791"/>
    <n v="1.17999994754791"/>
    <n v="0"/>
    <n v="0"/>
    <n v="0"/>
    <n v="1.17999994754791"/>
    <n v="0"/>
    <n v="0"/>
    <n v="0"/>
    <n v="104"/>
    <n v="582"/>
    <n v="1507"/>
    <n v="2"/>
    <x v="186"/>
    <n v="640"/>
  </r>
  <r>
    <x v="14"/>
    <d v="2016-12-07T00:00:00"/>
    <x v="1"/>
    <n v="10946"/>
    <n v="7.19000005722046"/>
    <n v="7.19000005722046"/>
    <n v="0"/>
    <n v="2.9300000667572"/>
    <n v="0.569999992847443"/>
    <n v="3.69000005722046"/>
    <n v="0"/>
    <n v="51"/>
    <n v="11"/>
    <n v="201"/>
    <n v="732"/>
    <n v="2033"/>
    <n v="1"/>
    <x v="71"/>
    <n v="468"/>
  </r>
  <r>
    <x v="14"/>
    <d v="2016-12-08T00:00:00"/>
    <x v="2"/>
    <n v="11886"/>
    <n v="7.76000022888184"/>
    <n v="7.76000022888184"/>
    <n v="0"/>
    <n v="2.36999988555908"/>
    <n v="0.930000007152557"/>
    <n v="4.46000003814697"/>
    <n v="0"/>
    <n v="40"/>
    <n v="18"/>
    <n v="238"/>
    <n v="750"/>
    <n v="2093"/>
    <n v="1"/>
    <x v="2"/>
    <n v="453"/>
  </r>
  <r>
    <x v="14"/>
    <d v="2016-12-09T00:00:00"/>
    <x v="3"/>
    <n v="10538"/>
    <n v="6.88000011444092"/>
    <n v="6.88000011444092"/>
    <n v="0"/>
    <n v="1.13999998569489"/>
    <n v="1"/>
    <n v="4.73999977111816"/>
    <n v="0"/>
    <n v="16"/>
    <n v="16"/>
    <n v="206"/>
    <n v="745"/>
    <n v="1922"/>
    <n v="1"/>
    <x v="187"/>
    <n v="391"/>
  </r>
  <r>
    <x v="14"/>
    <d v="2016-12-10T00:00:00"/>
    <x v="4"/>
    <n v="11393"/>
    <n v="7.63000011444092"/>
    <n v="7.63000011444092"/>
    <n v="0"/>
    <n v="3.71000003814697"/>
    <n v="0.75"/>
    <n v="3.17000007629395"/>
    <n v="0"/>
    <n v="49"/>
    <n v="13"/>
    <n v="165"/>
    <n v="727"/>
    <n v="1999"/>
    <n v="1"/>
    <x v="130"/>
    <n v="457"/>
  </r>
  <r>
    <x v="14"/>
    <d v="2016-12-11T00:00:00"/>
    <x v="5"/>
    <n v="12764"/>
    <n v="8.32999992370605"/>
    <n v="8.32999992370605"/>
    <n v="0"/>
    <n v="2.78999996185303"/>
    <n v="0.639999985694885"/>
    <n v="4.90999984741211"/>
    <n v="0"/>
    <n v="46"/>
    <n v="15"/>
    <n v="270"/>
    <n v="709"/>
    <n v="2169"/>
    <n v="1"/>
    <x v="119"/>
    <n v="495"/>
  </r>
  <r>
    <x v="14"/>
    <d v="2016-12-12T00:00:00"/>
    <x v="6"/>
    <n v="1202"/>
    <n v="0.779999971389771"/>
    <n v="0.779999971389771"/>
    <n v="0"/>
    <n v="0"/>
    <n v="0"/>
    <n v="0.779999971389771"/>
    <n v="0"/>
    <n v="0"/>
    <n v="0"/>
    <n v="84"/>
    <n v="506"/>
    <n v="1463"/>
    <n v="2"/>
    <x v="188"/>
    <n v="843"/>
  </r>
  <r>
    <x v="14"/>
    <d v="2016-12-13T00:00:00"/>
    <x v="0"/>
    <n v="5164"/>
    <n v="3.36999988555908"/>
    <n v="3.36999988555908"/>
    <n v="0"/>
    <n v="0"/>
    <n v="0"/>
    <n v="3.36999988555908"/>
    <n v="0"/>
    <n v="0"/>
    <n v="0"/>
    <n v="237"/>
    <n v="436"/>
    <n v="1747"/>
    <n v="2"/>
    <x v="189"/>
    <n v="686"/>
  </r>
  <r>
    <x v="14"/>
    <d v="2016-12-14T00:00:00"/>
    <x v="1"/>
    <n v="9769"/>
    <n v="6.38000011444092"/>
    <n v="6.38000011444092"/>
    <n v="0"/>
    <n v="1.05999994277954"/>
    <n v="0.409999996423721"/>
    <n v="4.90000009536743"/>
    <n v="0"/>
    <n v="23"/>
    <n v="9"/>
    <n v="227"/>
    <n v="724"/>
    <n v="1996"/>
    <n v="1"/>
    <x v="136"/>
    <n v="471"/>
  </r>
  <r>
    <x v="14"/>
    <d v="2016-12-15T00:00:00"/>
    <x v="2"/>
    <n v="12848"/>
    <n v="8.39000034332275"/>
    <n v="8.39000034332275"/>
    <n v="0"/>
    <n v="1.5"/>
    <n v="1.20000004768372"/>
    <n v="5.67999982833862"/>
    <n v="0"/>
    <n v="26"/>
    <n v="29"/>
    <n v="247"/>
    <n v="812"/>
    <n v="2116"/>
    <n v="1"/>
    <x v="190"/>
    <n v="429"/>
  </r>
  <r>
    <x v="14"/>
    <d v="2016-12-16T00:00:00"/>
    <x v="3"/>
    <n v="4249"/>
    <n v="2.76999998092651"/>
    <n v="2.76999998092651"/>
    <n v="0"/>
    <n v="0"/>
    <n v="0"/>
    <n v="2.76999998092651"/>
    <n v="0"/>
    <n v="0"/>
    <n v="0"/>
    <n v="224"/>
    <n v="651"/>
    <n v="1698"/>
    <n v="1"/>
    <x v="191"/>
    <n v="470"/>
  </r>
  <r>
    <x v="14"/>
    <d v="2016-12-17T00:00:00"/>
    <x v="4"/>
    <n v="14331"/>
    <n v="9.51000022888184"/>
    <n v="9.51000022888184"/>
    <n v="0"/>
    <n v="3.4300000667572"/>
    <n v="1.6599999666214"/>
    <n v="4.42999982833862"/>
    <n v="0"/>
    <n v="44"/>
    <n v="29"/>
    <n v="241"/>
    <n v="692"/>
    <n v="2156"/>
    <n v="1"/>
    <x v="154"/>
    <n v="464"/>
  </r>
  <r>
    <x v="14"/>
    <d v="2016-12-18T00:00:00"/>
    <x v="5"/>
    <n v="9632"/>
    <n v="6.28999996185303"/>
    <n v="6.28999996185303"/>
    <n v="0"/>
    <n v="1.51999998092651"/>
    <n v="0.540000021457672"/>
    <n v="4.23000001907349"/>
    <n v="0"/>
    <n v="21"/>
    <n v="9"/>
    <n v="229"/>
    <n v="761"/>
    <n v="1916"/>
    <n v="1"/>
    <x v="167"/>
    <n v="434"/>
  </r>
  <r>
    <x v="14"/>
    <d v="2016-12-19T00:00:00"/>
    <x v="6"/>
    <n v="1868"/>
    <n v="1.22000002861023"/>
    <n v="1.22000002861023"/>
    <n v="0"/>
    <n v="0"/>
    <n v="0"/>
    <n v="1.22000002861023"/>
    <n v="0"/>
    <n v="0"/>
    <n v="0"/>
    <n v="96"/>
    <n v="902"/>
    <n v="1494"/>
    <n v="1"/>
    <x v="70"/>
    <n v="470"/>
  </r>
  <r>
    <x v="14"/>
    <d v="2016-12-20T00:00:00"/>
    <x v="0"/>
    <n v="6083"/>
    <n v="4"/>
    <n v="4"/>
    <n v="0"/>
    <n v="0.219999998807907"/>
    <n v="0.469999998807907"/>
    <n v="3.29999995231628"/>
    <n v="0"/>
    <n v="3"/>
    <n v="8"/>
    <n v="210"/>
    <n v="505"/>
    <n v="1762"/>
    <n v="1"/>
    <x v="192"/>
    <n v="608"/>
  </r>
  <r>
    <x v="14"/>
    <d v="2016-12-21T00:00:00"/>
    <x v="1"/>
    <n v="11611"/>
    <n v="7.57999992370605"/>
    <n v="7.57999992370605"/>
    <n v="0"/>
    <n v="2.13000011444092"/>
    <n v="0.889999985694885"/>
    <n v="4.55999994277954"/>
    <n v="0"/>
    <n v="59"/>
    <n v="22"/>
    <n v="251"/>
    <n v="667"/>
    <n v="2272"/>
    <n v="1"/>
    <x v="193"/>
    <n v="494"/>
  </r>
  <r>
    <x v="14"/>
    <d v="2016-12-22T00:00:00"/>
    <x v="2"/>
    <n v="16358"/>
    <n v="10.710000038147"/>
    <n v="10.710000038147"/>
    <n v="0"/>
    <n v="3.86999988555908"/>
    <n v="1.61000001430511"/>
    <n v="5.19999980926514"/>
    <n v="0"/>
    <n v="61"/>
    <n v="40"/>
    <n v="265"/>
    <n v="707"/>
    <n v="2335"/>
    <n v="1"/>
    <x v="194"/>
    <n v="443"/>
  </r>
  <r>
    <x v="14"/>
    <d v="2016-12-23T00:00:00"/>
    <x v="3"/>
    <n v="4926"/>
    <n v="3.22000002861023"/>
    <n v="3.22000002861023"/>
    <n v="0"/>
    <n v="0"/>
    <n v="0"/>
    <n v="3.22000002861023"/>
    <n v="0"/>
    <n v="0"/>
    <n v="0"/>
    <n v="195"/>
    <n v="628"/>
    <n v="1693"/>
    <n v="1"/>
    <x v="195"/>
    <n v="486"/>
  </r>
  <r>
    <x v="14"/>
    <d v="2016-12-24T00:00:00"/>
    <x v="4"/>
    <n v="3121"/>
    <n v="2.03999996185303"/>
    <n v="2.03999996185303"/>
    <n v="0"/>
    <n v="0.579999983310699"/>
    <n v="0.400000005960464"/>
    <n v="1.05999994277954"/>
    <n v="0"/>
    <n v="8"/>
    <n v="6"/>
    <n v="48"/>
    <n v="222"/>
    <n v="741"/>
    <n v="1"/>
    <x v="196"/>
    <n v="475"/>
  </r>
  <r>
    <x v="15"/>
    <d v="2016-12-25T00:00:00"/>
    <x v="5"/>
    <n v="8135"/>
    <n v="6.07999992370605"/>
    <n v="6.07999992370605"/>
    <n v="0"/>
    <n v="3.59999990463257"/>
    <n v="0.379999995231628"/>
    <n v="2.09999990463257"/>
    <n v="0"/>
    <n v="86"/>
    <n v="16"/>
    <n v="140"/>
    <n v="728"/>
    <n v="3405"/>
    <n v="1"/>
    <x v="154"/>
    <n v="438"/>
  </r>
  <r>
    <x v="15"/>
    <d v="2016-12-26T00:00:00"/>
    <x v="6"/>
    <n v="5077"/>
    <n v="3.78999996185303"/>
    <n v="3.78999996185303"/>
    <n v="0"/>
    <n v="0.319999992847443"/>
    <n v="0.219999998807907"/>
    <n v="3.25"/>
    <n v="0"/>
    <n v="15"/>
    <n v="11"/>
    <n v="144"/>
    <n v="776"/>
    <n v="2551"/>
    <n v="1"/>
    <x v="174"/>
    <n v="458"/>
  </r>
  <r>
    <x v="15"/>
    <d v="2016-12-27T00:00:00"/>
    <x v="0"/>
    <n v="8596"/>
    <n v="6.42000007629395"/>
    <n v="6.42000007629395"/>
    <n v="0"/>
    <n v="3.32999992370605"/>
    <n v="0.310000002384186"/>
    <n v="2.77999997138977"/>
    <n v="0"/>
    <n v="118"/>
    <n v="30"/>
    <n v="176"/>
    <n v="662"/>
    <n v="4022"/>
    <n v="1"/>
    <x v="44"/>
    <n v="497"/>
  </r>
  <r>
    <x v="15"/>
    <d v="2016-12-28T00:00:00"/>
    <x v="1"/>
    <n v="12087"/>
    <n v="9.07999992370605"/>
    <n v="9.07999992370605"/>
    <n v="0"/>
    <n v="3.92000007629395"/>
    <n v="1.60000002384186"/>
    <n v="3.55999994277954"/>
    <n v="0"/>
    <n v="115"/>
    <n v="54"/>
    <n v="199"/>
    <n v="695"/>
    <n v="4005"/>
    <n v="1"/>
    <x v="197"/>
    <n v="413"/>
  </r>
  <r>
    <x v="15"/>
    <d v="2016-12-29T00:00:00"/>
    <x v="2"/>
    <n v="14269"/>
    <n v="10.6599998474121"/>
    <n v="10.6599998474121"/>
    <n v="0"/>
    <n v="6.6399998664856"/>
    <n v="1.27999997138977"/>
    <n v="2.73000001907349"/>
    <n v="0"/>
    <n v="184"/>
    <n v="56"/>
    <n v="158"/>
    <n v="472"/>
    <n v="4274"/>
    <n v="1"/>
    <x v="198"/>
    <n v="445"/>
  </r>
  <r>
    <x v="15"/>
    <d v="2016-12-30T00:00:00"/>
    <x v="3"/>
    <n v="12231"/>
    <n v="9.14000034332275"/>
    <n v="9.14000034332275"/>
    <n v="0"/>
    <n v="5.98000001907349"/>
    <n v="0.829999983310699"/>
    <n v="2.3199999332428"/>
    <n v="0"/>
    <n v="200"/>
    <n v="37"/>
    <n v="159"/>
    <n v="525"/>
    <n v="4552"/>
    <n v="1"/>
    <x v="199"/>
    <n v="583"/>
  </r>
  <r>
    <x v="15"/>
    <d v="2016-12-31T00:00:00"/>
    <x v="4"/>
    <n v="9893"/>
    <n v="7.3899998664856"/>
    <n v="7.3899998664856"/>
    <n v="0"/>
    <n v="4.8600001335144"/>
    <n v="0.720000028610229"/>
    <n v="1.82000005245209"/>
    <n v="0"/>
    <n v="114"/>
    <n v="32"/>
    <n v="130"/>
    <n v="623"/>
    <n v="3625"/>
    <n v="1"/>
    <x v="53"/>
    <n v="553"/>
  </r>
  <r>
    <x v="15"/>
    <d v="2017-01-01T00:00:00"/>
    <x v="5"/>
    <n v="12574"/>
    <n v="9.42000007629395"/>
    <n v="9.42000007629395"/>
    <n v="0"/>
    <n v="7.01999998092651"/>
    <n v="0.639999985694885"/>
    <n v="1.75999999046326"/>
    <n v="0"/>
    <n v="108"/>
    <n v="23"/>
    <n v="111"/>
    <n v="733"/>
    <n v="3501"/>
    <n v="1"/>
    <x v="200"/>
    <n v="465"/>
  </r>
  <r>
    <x v="15"/>
    <d v="2017-01-02T00:00:00"/>
    <x v="6"/>
    <n v="8330"/>
    <n v="6.21999979019165"/>
    <n v="6.21999979019165"/>
    <n v="0"/>
    <n v="4.11999988555908"/>
    <n v="0.340000003576279"/>
    <n v="1.75999999046326"/>
    <n v="0"/>
    <n v="87"/>
    <n v="16"/>
    <n v="113"/>
    <n v="773"/>
    <n v="3192"/>
    <n v="1"/>
    <x v="191"/>
    <n v="480"/>
  </r>
  <r>
    <x v="15"/>
    <d v="2017-01-03T00:00:00"/>
    <x v="0"/>
    <n v="10830"/>
    <n v="8.09000015258789"/>
    <n v="8.09000015258789"/>
    <n v="0"/>
    <n v="3.65000009536743"/>
    <n v="1.6599999666214"/>
    <n v="2.77999997138977"/>
    <n v="0"/>
    <n v="110"/>
    <n v="74"/>
    <n v="175"/>
    <n v="670"/>
    <n v="4018"/>
    <n v="1"/>
    <x v="176"/>
    <n v="437"/>
  </r>
  <r>
    <x v="15"/>
    <d v="2017-01-04T00:00:00"/>
    <x v="1"/>
    <n v="9172"/>
    <n v="6.84999990463257"/>
    <n v="6.84999990463257"/>
    <n v="0"/>
    <n v="2.42000007629395"/>
    <n v="0.790000021457672"/>
    <n v="3.29999995231628"/>
    <n v="0"/>
    <n v="62"/>
    <n v="30"/>
    <n v="200"/>
    <n v="823"/>
    <n v="3329"/>
    <n v="1"/>
    <x v="21"/>
    <n v="366"/>
  </r>
  <r>
    <x v="15"/>
    <d v="2017-01-05T00:00:00"/>
    <x v="2"/>
    <n v="7638"/>
    <n v="5.71000003814697"/>
    <n v="5.71000003814697"/>
    <n v="0"/>
    <n v="1.21000003814697"/>
    <n v="0.360000014305115"/>
    <n v="4.1399998664856"/>
    <n v="0"/>
    <n v="24"/>
    <n v="24"/>
    <n v="223"/>
    <n v="627"/>
    <n v="3152"/>
    <n v="1"/>
    <x v="1"/>
    <n v="402"/>
  </r>
  <r>
    <x v="15"/>
    <d v="2017-01-06T00:00:00"/>
    <x v="3"/>
    <n v="15764"/>
    <n v="11.7799997329712"/>
    <n v="11.7799997329712"/>
    <n v="0"/>
    <n v="7.65000009536743"/>
    <n v="2.15000009536743"/>
    <n v="1.98000001907349"/>
    <n v="0"/>
    <n v="210"/>
    <n v="65"/>
    <n v="141"/>
    <n v="425"/>
    <n v="4392"/>
    <n v="1"/>
    <x v="201"/>
    <n v="615"/>
  </r>
  <r>
    <x v="15"/>
    <d v="2017-01-07T00:00:00"/>
    <x v="4"/>
    <n v="6393"/>
    <n v="4.78000020980835"/>
    <n v="4.78000020980835"/>
    <n v="0"/>
    <n v="1.35000002384186"/>
    <n v="0.670000016689301"/>
    <n v="2.75999999046326"/>
    <n v="0"/>
    <n v="61"/>
    <n v="38"/>
    <n v="214"/>
    <n v="743"/>
    <n v="3374"/>
    <n v="1"/>
    <x v="130"/>
    <n v="461"/>
  </r>
  <r>
    <x v="15"/>
    <d v="2017-01-08T00:00:00"/>
    <x v="5"/>
    <n v="5325"/>
    <n v="3.98000001907349"/>
    <n v="3.98000001907349"/>
    <n v="0"/>
    <n v="0.850000023841858"/>
    <n v="0.649999976158142"/>
    <n v="2.47000002861023"/>
    <n v="0"/>
    <n v="38"/>
    <n v="32"/>
    <n v="181"/>
    <n v="759"/>
    <n v="3088"/>
    <n v="1"/>
    <x v="143"/>
    <n v="377"/>
  </r>
  <r>
    <x v="15"/>
    <d v="2017-01-09T00:00:00"/>
    <x v="6"/>
    <n v="6805"/>
    <n v="5.1399998664856"/>
    <n v="5.1399998664856"/>
    <n v="0"/>
    <n v="1.80999994277954"/>
    <n v="0.400000005960464"/>
    <n v="2.9300000667572"/>
    <n v="0"/>
    <n v="63"/>
    <n v="16"/>
    <n v="190"/>
    <n v="773"/>
    <n v="3294"/>
    <n v="1"/>
    <x v="79"/>
    <n v="452"/>
  </r>
  <r>
    <x v="15"/>
    <d v="2017-01-10T00:00:00"/>
    <x v="0"/>
    <n v="9841"/>
    <n v="7.42999982833862"/>
    <n v="7.42999982833862"/>
    <n v="0"/>
    <n v="3.25"/>
    <n v="1.16999995708466"/>
    <n v="3.00999999046326"/>
    <n v="0"/>
    <n v="99"/>
    <n v="51"/>
    <n v="141"/>
    <n v="692"/>
    <n v="3580"/>
    <n v="1"/>
    <x v="8"/>
    <n v="372"/>
  </r>
  <r>
    <x v="15"/>
    <d v="2017-01-11T00:00:00"/>
    <x v="1"/>
    <n v="7924"/>
    <n v="5.92000007629395"/>
    <n v="5.92000007629395"/>
    <n v="0"/>
    <n v="2.83999991416931"/>
    <n v="0.610000014305115"/>
    <n v="2.47000002861023"/>
    <n v="0"/>
    <n v="97"/>
    <n v="36"/>
    <n v="165"/>
    <n v="739"/>
    <n v="3544"/>
    <n v="1"/>
    <x v="202"/>
    <n v="485"/>
  </r>
  <r>
    <x v="15"/>
    <d v="2017-01-12T00:00:00"/>
    <x v="2"/>
    <n v="12363"/>
    <n v="9.23999977111816"/>
    <n v="9.23999977111816"/>
    <n v="0"/>
    <n v="5.82999992370605"/>
    <n v="0.790000021457672"/>
    <n v="2.60999989509583"/>
    <n v="0"/>
    <n v="207"/>
    <n v="45"/>
    <n v="163"/>
    <n v="621"/>
    <n v="4501"/>
    <n v="1"/>
    <x v="2"/>
    <n v="433"/>
  </r>
  <r>
    <x v="15"/>
    <d v="2017-01-13T00:00:00"/>
    <x v="3"/>
    <n v="13368"/>
    <n v="9.98999977111816"/>
    <n v="9.98999977111816"/>
    <n v="0"/>
    <n v="5.30999994277954"/>
    <n v="1.44000005722046"/>
    <n v="3.24000000953674"/>
    <n v="0"/>
    <n v="194"/>
    <n v="72"/>
    <n v="178"/>
    <n v="499"/>
    <n v="4546"/>
    <n v="1"/>
    <x v="203"/>
    <n v="398"/>
  </r>
  <r>
    <x v="15"/>
    <d v="2017-01-14T00:00:00"/>
    <x v="4"/>
    <n v="7439"/>
    <n v="5.55999994277954"/>
    <n v="5.55999994277954"/>
    <n v="0"/>
    <n v="1.12000000476837"/>
    <n v="0.349999994039536"/>
    <n v="4.07000017166138"/>
    <n v="0"/>
    <n v="37"/>
    <n v="20"/>
    <n v="235"/>
    <n v="732"/>
    <n v="3014"/>
    <n v="2"/>
    <x v="204"/>
    <n v="553"/>
  </r>
  <r>
    <x v="15"/>
    <d v="2017-01-15T00:00:00"/>
    <x v="5"/>
    <n v="11045"/>
    <n v="8.25"/>
    <n v="8.25"/>
    <n v="0"/>
    <n v="4.51999998092651"/>
    <n v="0.150000005960464"/>
    <n v="3.5699999332428"/>
    <n v="0"/>
    <n v="97"/>
    <n v="8"/>
    <n v="212"/>
    <n v="580"/>
    <n v="3795"/>
    <n v="1"/>
    <x v="49"/>
    <n v="543"/>
  </r>
  <r>
    <x v="15"/>
    <d v="2017-01-16T00:00:00"/>
    <x v="6"/>
    <n v="5206"/>
    <n v="3.89000010490417"/>
    <n v="3.89000010490417"/>
    <n v="0"/>
    <n v="1.55999994277954"/>
    <n v="0.25"/>
    <n v="2.07999992370605"/>
    <n v="0"/>
    <n v="25"/>
    <n v="9"/>
    <n v="141"/>
    <n v="631"/>
    <n v="2755"/>
    <n v="1"/>
    <x v="205"/>
    <n v="634"/>
  </r>
  <r>
    <x v="15"/>
    <d v="2017-01-17T00:00:00"/>
    <x v="0"/>
    <n v="7550"/>
    <n v="5.6399998664856"/>
    <n v="5.6399998664856"/>
    <n v="0"/>
    <n v="2.5"/>
    <n v="0.469999998807907"/>
    <n v="2.67000007629395"/>
    <n v="0"/>
    <n v="45"/>
    <n v="21"/>
    <n v="143"/>
    <n v="1153"/>
    <n v="3004"/>
    <n v="1"/>
    <x v="206"/>
    <n v="78"/>
  </r>
  <r>
    <x v="15"/>
    <d v="2017-01-18T00:00:00"/>
    <x v="1"/>
    <n v="8869"/>
    <n v="6.65000009536743"/>
    <n v="6.65000009536743"/>
    <n v="0"/>
    <n v="2.55999994277954"/>
    <n v="0.75"/>
    <n v="3.34999990463257"/>
    <n v="0"/>
    <n v="104"/>
    <n v="37"/>
    <n v="194"/>
    <n v="639"/>
    <n v="3841"/>
    <n v="1"/>
    <x v="207"/>
    <n v="562"/>
  </r>
  <r>
    <x v="15"/>
    <d v="2017-01-19T00:00:00"/>
    <x v="2"/>
    <n v="4038"/>
    <n v="3.03999996185303"/>
    <n v="3.03999996185303"/>
    <n v="0"/>
    <n v="1.83000004291534"/>
    <n v="0.300000011920929"/>
    <n v="0.889999985694885"/>
    <n v="0"/>
    <n v="45"/>
    <n v="15"/>
    <n v="63"/>
    <n v="257"/>
    <n v="1665"/>
    <n v="1"/>
    <x v="208"/>
    <n v="476"/>
  </r>
  <r>
    <x v="16"/>
    <d v="2017-01-20T00:00:00"/>
    <x v="3"/>
    <n v="14450"/>
    <n v="10.9099998474121"/>
    <n v="10.9099998474121"/>
    <n v="0"/>
    <n v="0.579999983310699"/>
    <n v="0.850000023841858"/>
    <n v="9.47999954223633"/>
    <n v="0"/>
    <n v="7"/>
    <n v="15"/>
    <n v="518"/>
    <n v="502"/>
    <n v="2828"/>
    <n v="1"/>
    <x v="190"/>
    <n v="398"/>
  </r>
  <r>
    <x v="16"/>
    <d v="2017-01-21T00:00:00"/>
    <x v="4"/>
    <n v="7150"/>
    <n v="5.40000009536743"/>
    <n v="5.40000009536743"/>
    <n v="0"/>
    <n v="0"/>
    <n v="0"/>
    <n v="5.40000009536743"/>
    <n v="0"/>
    <n v="0"/>
    <n v="0"/>
    <n v="312"/>
    <n v="702"/>
    <n v="2225"/>
    <n v="2"/>
    <x v="209"/>
    <n v="350"/>
  </r>
  <r>
    <x v="16"/>
    <d v="2017-01-22T00:00:00"/>
    <x v="5"/>
    <n v="5153"/>
    <n v="3.91000008583069"/>
    <n v="3.91000008583069"/>
    <n v="0"/>
    <n v="0"/>
    <n v="0"/>
    <n v="3.89000010490417"/>
    <n v="0"/>
    <n v="0"/>
    <n v="0"/>
    <n v="241"/>
    <n v="759"/>
    <n v="2018"/>
    <n v="2"/>
    <x v="210"/>
    <n v="510"/>
  </r>
  <r>
    <x v="16"/>
    <d v="2017-01-23T00:00:00"/>
    <x v="6"/>
    <n v="11135"/>
    <n v="8.40999984741211"/>
    <n v="8.40999984741211"/>
    <n v="0"/>
    <n v="0"/>
    <n v="0"/>
    <n v="8.40999984741211"/>
    <n v="0"/>
    <n v="0"/>
    <n v="0"/>
    <n v="480"/>
    <n v="425"/>
    <n v="2606"/>
    <n v="1"/>
    <x v="66"/>
    <n v="492"/>
  </r>
  <r>
    <x v="16"/>
    <d v="2017-01-24T00:00:00"/>
    <x v="0"/>
    <n v="10449"/>
    <n v="8.02000045776367"/>
    <n v="8.02000045776367"/>
    <n v="0"/>
    <n v="2.02999997138977"/>
    <n v="0.479999989271164"/>
    <n v="5.51999998092651"/>
    <n v="0"/>
    <n v="26"/>
    <n v="10"/>
    <n v="349"/>
    <n v="587"/>
    <n v="2536"/>
    <n v="1"/>
    <x v="118"/>
    <n v="502"/>
  </r>
  <r>
    <x v="16"/>
    <d v="2017-01-25T00:00:00"/>
    <x v="1"/>
    <n v="19542"/>
    <n v="15.0100002288818"/>
    <n v="15.0100002288818"/>
    <n v="0"/>
    <n v="0.980000019073486"/>
    <n v="0.400000005960464"/>
    <n v="5.61999988555908"/>
    <n v="0"/>
    <n v="11"/>
    <n v="19"/>
    <n v="294"/>
    <n v="579"/>
    <n v="4900"/>
    <n v="1"/>
    <x v="49"/>
    <n v="550"/>
  </r>
  <r>
    <x v="16"/>
    <d v="2017-01-26T00:00:00"/>
    <x v="2"/>
    <n v="8206"/>
    <n v="6.19999980926514"/>
    <n v="6.19999980926514"/>
    <n v="0"/>
    <n v="0"/>
    <n v="0"/>
    <n v="6.19999980926514"/>
    <n v="0"/>
    <n v="0"/>
    <n v="0"/>
    <n v="402"/>
    <n v="413"/>
    <n v="2409"/>
    <n v="1"/>
    <x v="173"/>
    <n v="546"/>
  </r>
  <r>
    <x v="16"/>
    <d v="2017-01-27T00:00:00"/>
    <x v="3"/>
    <n v="11495"/>
    <n v="8.68000030517578"/>
    <n v="8.68000030517578"/>
    <n v="0"/>
    <n v="0"/>
    <n v="0"/>
    <n v="8.68000030517578"/>
    <n v="0"/>
    <n v="0"/>
    <n v="0"/>
    <n v="512"/>
    <n v="468"/>
    <n v="2651"/>
    <n v="1"/>
    <x v="211"/>
    <n v="539"/>
  </r>
  <r>
    <x v="16"/>
    <d v="2017-01-28T00:00:00"/>
    <x v="4"/>
    <n v="7623"/>
    <n v="5.76000022888184"/>
    <n v="5.76000022888184"/>
    <n v="0"/>
    <n v="0"/>
    <n v="0"/>
    <n v="5.76000022888184"/>
    <n v="0"/>
    <n v="0"/>
    <n v="0"/>
    <n v="362"/>
    <n v="711"/>
    <n v="2305"/>
    <n v="1"/>
    <x v="153"/>
    <n v="367"/>
  </r>
  <r>
    <x v="16"/>
    <d v="2017-01-29T00:00:00"/>
    <x v="5"/>
    <n v="9411"/>
    <n v="7.1100001335144"/>
    <n v="7.1100001335144"/>
    <n v="0"/>
    <n v="0"/>
    <n v="0"/>
    <n v="7.1100001335144"/>
    <n v="0"/>
    <n v="0"/>
    <n v="0"/>
    <n v="458"/>
    <n v="417"/>
    <n v="2576"/>
    <n v="1"/>
    <x v="212"/>
    <n v="557"/>
  </r>
  <r>
    <x v="16"/>
    <d v="2017-01-30T00:00:00"/>
    <x v="6"/>
    <n v="3403"/>
    <n v="2.59999990463257"/>
    <n v="2.59999990463257"/>
    <n v="0"/>
    <n v="0"/>
    <n v="0"/>
    <n v="2.59999990463257"/>
    <n v="0"/>
    <n v="0"/>
    <n v="0"/>
    <n v="141"/>
    <n v="758"/>
    <n v="1879"/>
    <n v="1"/>
    <x v="213"/>
    <n v="416"/>
  </r>
  <r>
    <x v="16"/>
    <d v="2017-01-31T00:00:00"/>
    <x v="0"/>
    <n v="9592"/>
    <n v="7.23999977111816"/>
    <n v="7.23999977111816"/>
    <n v="0"/>
    <n v="0"/>
    <n v="0"/>
    <n v="7.23999977111816"/>
    <n v="0"/>
    <n v="0"/>
    <n v="0"/>
    <n v="461"/>
    <n v="479"/>
    <n v="2560"/>
    <n v="1"/>
    <x v="214"/>
    <n v="636"/>
  </r>
  <r>
    <x v="16"/>
    <d v="2017-02-01T00:00:00"/>
    <x v="1"/>
    <n v="8915"/>
    <n v="6.73000001907349"/>
    <n v="6.73000001907349"/>
    <n v="0"/>
    <n v="0"/>
    <n v="0"/>
    <n v="6.73000001907349"/>
    <n v="0"/>
    <n v="0"/>
    <n v="0"/>
    <n v="397"/>
    <n v="525"/>
    <n v="2361"/>
    <n v="1"/>
    <x v="120"/>
    <n v="575"/>
  </r>
  <r>
    <x v="16"/>
    <d v="2017-02-02T00:00:00"/>
    <x v="2"/>
    <n v="9799"/>
    <n v="7.40000009536743"/>
    <n v="7.40000009536743"/>
    <n v="0"/>
    <n v="0"/>
    <n v="0"/>
    <n v="7.40000009536743"/>
    <n v="0"/>
    <n v="0"/>
    <n v="0"/>
    <n v="487"/>
    <n v="479"/>
    <n v="2636"/>
    <n v="1"/>
    <x v="197"/>
    <n v="415"/>
  </r>
  <r>
    <x v="16"/>
    <d v="2017-02-03T00:00:00"/>
    <x v="3"/>
    <n v="3365"/>
    <n v="2.6800000667572"/>
    <n v="2.6800000667572"/>
    <n v="0"/>
    <n v="0"/>
    <n v="0"/>
    <n v="2.6800000667572"/>
    <n v="0"/>
    <n v="0"/>
    <n v="0"/>
    <n v="133"/>
    <n v="673"/>
    <n v="1838"/>
    <n v="2"/>
    <x v="183"/>
    <n v="698"/>
  </r>
  <r>
    <x v="16"/>
    <d v="2017-02-04T00:00:00"/>
    <x v="4"/>
    <n v="7336"/>
    <n v="5.53999996185303"/>
    <n v="5.53999996185303"/>
    <n v="0"/>
    <n v="0"/>
    <n v="0"/>
    <n v="5.53999996185303"/>
    <n v="0"/>
    <n v="0"/>
    <n v="0"/>
    <n v="412"/>
    <n v="456"/>
    <n v="2469"/>
    <n v="2"/>
    <x v="42"/>
    <n v="507"/>
  </r>
  <r>
    <x v="16"/>
    <d v="2017-02-05T00:00:00"/>
    <x v="5"/>
    <n v="7328"/>
    <n v="5.53000020980835"/>
    <n v="5.53000020980835"/>
    <n v="0"/>
    <n v="0"/>
    <n v="0"/>
    <n v="5.53000020980835"/>
    <n v="0"/>
    <n v="0"/>
    <n v="0"/>
    <n v="318"/>
    <n v="517"/>
    <n v="2250"/>
    <n v="1"/>
    <x v="47"/>
    <n v="603"/>
  </r>
  <r>
    <x v="16"/>
    <d v="2017-02-06T00:00:00"/>
    <x v="6"/>
    <n v="4477"/>
    <n v="3.38000011444092"/>
    <n v="3.38000011444092"/>
    <n v="0"/>
    <n v="0"/>
    <n v="0"/>
    <n v="3.38000011444092"/>
    <n v="0"/>
    <n v="0"/>
    <n v="0"/>
    <n v="197"/>
    <n v="125"/>
    <n v="1248"/>
    <n v="1"/>
    <x v="211"/>
    <n v="522"/>
  </r>
  <r>
    <x v="17"/>
    <d v="2017-02-07T00:00:00"/>
    <x v="0"/>
    <n v="4053"/>
    <n v="2.91000008583069"/>
    <n v="2.91000008583069"/>
    <n v="0"/>
    <n v="1.11000001430511"/>
    <n v="0.579999983310699"/>
    <n v="1.22000002861023"/>
    <n v="0"/>
    <n v="17"/>
    <n v="18"/>
    <n v="85"/>
    <n v="1053"/>
    <n v="2400"/>
    <n v="1"/>
    <x v="86"/>
    <n v="260"/>
  </r>
  <r>
    <x v="17"/>
    <d v="2017-02-08T00:00:00"/>
    <x v="1"/>
    <n v="5162"/>
    <n v="3.70000004768372"/>
    <n v="3.70000004768372"/>
    <n v="0"/>
    <n v="0.870000004768372"/>
    <n v="0.860000014305115"/>
    <n v="1.97000002861023"/>
    <n v="0"/>
    <n v="14"/>
    <n v="24"/>
    <n v="105"/>
    <n v="863"/>
    <n v="2507"/>
    <n v="1"/>
    <x v="215"/>
    <n v="441"/>
  </r>
  <r>
    <x v="17"/>
    <d v="2017-02-09T00:00:00"/>
    <x v="2"/>
    <n v="1282"/>
    <n v="0.920000016689301"/>
    <n v="0.920000016689301"/>
    <n v="0"/>
    <n v="0"/>
    <n v="0"/>
    <n v="0.920000016689301"/>
    <n v="0"/>
    <n v="0"/>
    <n v="0"/>
    <n v="58"/>
    <n v="976"/>
    <n v="2127"/>
    <n v="1"/>
    <x v="216"/>
    <n v="406"/>
  </r>
  <r>
    <x v="18"/>
    <d v="2017-02-10T00:00:00"/>
    <x v="3"/>
    <n v="10199"/>
    <n v="6.73999977111816"/>
    <n v="6.73999977111816"/>
    <n v="0"/>
    <n v="3.40000009536743"/>
    <n v="0.829999983310699"/>
    <n v="2.50999999046326"/>
    <n v="0"/>
    <n v="50"/>
    <n v="14"/>
    <n v="189"/>
    <n v="796"/>
    <n v="1994"/>
    <n v="1"/>
    <x v="12"/>
    <n v="387"/>
  </r>
  <r>
    <x v="18"/>
    <d v="2017-02-11T00:00:00"/>
    <x v="4"/>
    <n v="5652"/>
    <n v="3.74000000953674"/>
    <n v="3.74000000953674"/>
    <n v="0"/>
    <n v="0.569999992847443"/>
    <n v="1.21000003814697"/>
    <n v="1.96000003814697"/>
    <n v="0"/>
    <n v="8"/>
    <n v="24"/>
    <n v="142"/>
    <n v="548"/>
    <n v="1718"/>
    <n v="3"/>
    <x v="217"/>
    <n v="679"/>
  </r>
  <r>
    <x v="18"/>
    <d v="2017-02-12T00:00:00"/>
    <x v="5"/>
    <n v="1551"/>
    <n v="1.02999997138977"/>
    <n v="1.02999997138977"/>
    <n v="0"/>
    <n v="0"/>
    <n v="0"/>
    <n v="1.02999997138977"/>
    <n v="0"/>
    <n v="0"/>
    <n v="0"/>
    <n v="86"/>
    <n v="862"/>
    <n v="1466"/>
    <n v="2"/>
    <x v="49"/>
    <n v="535"/>
  </r>
  <r>
    <x v="18"/>
    <d v="2017-02-13T00:00:00"/>
    <x v="6"/>
    <n v="5563"/>
    <n v="3.6800000667572"/>
    <n v="3.6800000667572"/>
    <n v="0"/>
    <n v="0"/>
    <n v="0"/>
    <n v="3.6800000667572"/>
    <n v="0"/>
    <n v="0"/>
    <n v="0"/>
    <n v="217"/>
    <n v="837"/>
    <n v="1756"/>
    <n v="1"/>
    <x v="146"/>
    <n v="386"/>
  </r>
  <r>
    <x v="18"/>
    <d v="2017-02-14T00:00:00"/>
    <x v="0"/>
    <n v="13217"/>
    <n v="8.73999977111816"/>
    <n v="8.73999977111816"/>
    <n v="0"/>
    <n v="3.66000008583069"/>
    <n v="0.189999997615814"/>
    <n v="4.88000011444092"/>
    <n v="0"/>
    <n v="50"/>
    <n v="3"/>
    <n v="280"/>
    <n v="741"/>
    <n v="2173"/>
    <n v="1"/>
    <x v="58"/>
    <n v="366"/>
  </r>
  <r>
    <x v="18"/>
    <d v="2017-02-15T00:00:00"/>
    <x v="1"/>
    <n v="10145"/>
    <n v="6.71000003814697"/>
    <n v="6.71000003814697"/>
    <n v="0"/>
    <n v="0.330000013113022"/>
    <n v="0.680000007152557"/>
    <n v="5.69000005722046"/>
    <n v="0"/>
    <n v="5"/>
    <n v="13"/>
    <n v="295"/>
    <n v="634"/>
    <n v="2027"/>
    <n v="1"/>
    <x v="218"/>
    <n v="446"/>
  </r>
  <r>
    <x v="18"/>
    <d v="2017-02-16T00:00:00"/>
    <x v="2"/>
    <n v="11404"/>
    <n v="7.53999996185303"/>
    <n v="7.53999996185303"/>
    <n v="0"/>
    <n v="0.829999983310699"/>
    <n v="2.39000010490417"/>
    <n v="4.32000017166138"/>
    <n v="0"/>
    <n v="13"/>
    <n v="42"/>
    <n v="238"/>
    <n v="689"/>
    <n v="2039"/>
    <n v="1"/>
    <x v="70"/>
    <n v="458"/>
  </r>
  <r>
    <x v="18"/>
    <d v="2017-02-17T00:00:00"/>
    <x v="3"/>
    <n v="10742"/>
    <n v="7.09999990463257"/>
    <n v="7.09999990463257"/>
    <n v="0"/>
    <n v="2.09999990463257"/>
    <n v="2.13000011444092"/>
    <n v="2.86999988555908"/>
    <n v="0"/>
    <n v="35"/>
    <n v="41"/>
    <n v="195"/>
    <n v="659"/>
    <n v="2046"/>
    <n v="1"/>
    <x v="219"/>
    <n v="535"/>
  </r>
  <r>
    <x v="18"/>
    <d v="2017-02-18T00:00:00"/>
    <x v="4"/>
    <n v="13928"/>
    <n v="9.55000019073486"/>
    <n v="9.55000019073486"/>
    <n v="0"/>
    <n v="4.28000020980835"/>
    <n v="0.189999997615814"/>
    <n v="5.09000015258789"/>
    <n v="0"/>
    <n v="48"/>
    <n v="4"/>
    <n v="297"/>
    <n v="639"/>
    <n v="2174"/>
    <n v="1"/>
    <x v="194"/>
    <n v="424"/>
  </r>
  <r>
    <x v="18"/>
    <d v="2017-02-19T00:00:00"/>
    <x v="5"/>
    <n v="11835"/>
    <n v="9.71000003814697"/>
    <n v="7.88000011444092"/>
    <n v="4.08169221878052"/>
    <n v="3.99000000953674"/>
    <n v="2.09999990463257"/>
    <n v="3.50999999046326"/>
    <n v="0.109999999403954"/>
    <n v="53"/>
    <n v="27"/>
    <n v="214"/>
    <n v="708"/>
    <n v="2179"/>
    <n v="1"/>
    <x v="220"/>
    <n v="457"/>
  </r>
  <r>
    <x v="18"/>
    <d v="2017-02-20T00:00:00"/>
    <x v="6"/>
    <n v="10725"/>
    <n v="7.09000015258789"/>
    <n v="7.09000015258789"/>
    <n v="0"/>
    <n v="1.76999998092651"/>
    <n v="1.54999995231628"/>
    <n v="3.76999998092651"/>
    <n v="0"/>
    <n v="30"/>
    <n v="33"/>
    <n v="240"/>
    <n v="659"/>
    <n v="2086"/>
    <n v="1"/>
    <x v="166"/>
    <n v="435"/>
  </r>
  <r>
    <x v="18"/>
    <d v="2017-02-21T00:00:00"/>
    <x v="0"/>
    <n v="20031"/>
    <n v="13.2399997711182"/>
    <n v="13.2399997711182"/>
    <n v="0"/>
    <n v="4.19999980926514"/>
    <n v="2"/>
    <n v="7.03999996185303"/>
    <n v="0"/>
    <n v="58"/>
    <n v="41"/>
    <n v="347"/>
    <n v="484"/>
    <n v="2571"/>
    <n v="1"/>
    <x v="221"/>
    <n v="546"/>
  </r>
  <r>
    <x v="18"/>
    <d v="2017-02-22T00:00:00"/>
    <x v="1"/>
    <n v="5029"/>
    <n v="3.3199999332428"/>
    <n v="3.3199999332428"/>
    <n v="0"/>
    <n v="0"/>
    <n v="0"/>
    <n v="3.3199999332428"/>
    <n v="0"/>
    <n v="0"/>
    <n v="0"/>
    <n v="199"/>
    <n v="720"/>
    <n v="1705"/>
    <n v="1"/>
    <x v="54"/>
    <n v="514"/>
  </r>
  <r>
    <x v="18"/>
    <d v="2017-02-23T00:00:00"/>
    <x v="2"/>
    <n v="13239"/>
    <n v="9.27000045776367"/>
    <n v="9.07999992370605"/>
    <n v="2.78517508506775"/>
    <n v="3.01999998092651"/>
    <n v="1.67999994754791"/>
    <n v="4.46000003814697"/>
    <n v="0.100000001490116"/>
    <n v="35"/>
    <n v="31"/>
    <n v="282"/>
    <n v="637"/>
    <n v="2194"/>
    <n v="1"/>
    <x v="167"/>
    <n v="415"/>
  </r>
  <r>
    <x v="18"/>
    <d v="2017-02-24T00:00:00"/>
    <x v="3"/>
    <n v="10433"/>
    <n v="6.90000009536743"/>
    <n v="6.90000009536743"/>
    <n v="0"/>
    <n v="2.57999992370605"/>
    <n v="0.419999986886978"/>
    <n v="3.90000009536743"/>
    <n v="0"/>
    <n v="36"/>
    <n v="7"/>
    <n v="254"/>
    <n v="680"/>
    <n v="2012"/>
    <n v="1"/>
    <x v="147"/>
    <n v="446"/>
  </r>
  <r>
    <x v="18"/>
    <d v="2017-02-25T00:00:00"/>
    <x v="4"/>
    <n v="10320"/>
    <n v="6.82000017166138"/>
    <n v="6.82000017166138"/>
    <n v="0"/>
    <n v="0.550000011920929"/>
    <n v="2.01999998092651"/>
    <n v="4.25"/>
    <n v="0"/>
    <n v="7"/>
    <n v="38"/>
    <n v="279"/>
    <n v="697"/>
    <n v="2034"/>
    <n v="1"/>
    <x v="179"/>
    <n v="467"/>
  </r>
  <r>
    <x v="18"/>
    <d v="2017-02-26T00:00:00"/>
    <x v="5"/>
    <n v="12627"/>
    <n v="8.35000038146973"/>
    <n v="8.35000038146973"/>
    <n v="0"/>
    <n v="2.50999999046326"/>
    <n v="0.239999994635582"/>
    <n v="5.59000015258789"/>
    <n v="0"/>
    <n v="38"/>
    <n v="8"/>
    <n v="288"/>
    <n v="621"/>
    <n v="2182"/>
    <n v="1"/>
    <x v="222"/>
    <n v="453"/>
  </r>
  <r>
    <x v="18"/>
    <d v="2017-02-27T00:00:00"/>
    <x v="6"/>
    <n v="10762"/>
    <n v="7.1100001335144"/>
    <n v="7.1100001335144"/>
    <n v="0"/>
    <n v="0.819999992847443"/>
    <n v="0.479999989271164"/>
    <n v="5.80999994277954"/>
    <n v="0"/>
    <n v="12"/>
    <n v="15"/>
    <n v="369"/>
    <n v="645"/>
    <n v="2254"/>
    <n v="1"/>
    <x v="71"/>
    <n v="447"/>
  </r>
  <r>
    <x v="18"/>
    <d v="2017-02-28T00:00:00"/>
    <x v="0"/>
    <n v="10081"/>
    <n v="6.65999984741211"/>
    <n v="6.65999984741211"/>
    <n v="0"/>
    <n v="2.24000000953674"/>
    <n v="0.759999990463257"/>
    <n v="3.67000007629395"/>
    <n v="0"/>
    <n v="32"/>
    <n v="16"/>
    <n v="237"/>
    <n v="731"/>
    <n v="2002"/>
    <n v="1"/>
    <x v="223"/>
    <n v="424"/>
  </r>
  <r>
    <x v="18"/>
    <d v="2017-03-01T00:00:00"/>
    <x v="1"/>
    <n v="5454"/>
    <n v="3.60999989509583"/>
    <n v="3.60999989509583"/>
    <n v="0"/>
    <n v="0"/>
    <n v="0"/>
    <n v="3.60999989509583"/>
    <n v="0"/>
    <n v="0"/>
    <n v="0"/>
    <n v="215"/>
    <n v="722"/>
    <n v="1740"/>
    <n v="1"/>
    <x v="75"/>
    <n v="426"/>
  </r>
  <r>
    <x v="18"/>
    <d v="2017-03-02T00:00:00"/>
    <x v="2"/>
    <n v="12912"/>
    <n v="8.53999996185303"/>
    <n v="8.53999996185303"/>
    <n v="0"/>
    <n v="1.20000004768372"/>
    <n v="2"/>
    <n v="5.34000015258789"/>
    <n v="0"/>
    <n v="18"/>
    <n v="39"/>
    <n v="313"/>
    <n v="655"/>
    <n v="2162"/>
    <n v="1"/>
    <x v="224"/>
    <n v="482"/>
  </r>
  <r>
    <x v="18"/>
    <d v="2017-03-03T00:00:00"/>
    <x v="3"/>
    <n v="12109"/>
    <n v="8.11999988555908"/>
    <n v="8.11999988555908"/>
    <n v="0"/>
    <n v="1.74000000953674"/>
    <n v="2.03999996185303"/>
    <n v="4.32999992370605"/>
    <n v="0"/>
    <n v="21"/>
    <n v="36"/>
    <n v="267"/>
    <n v="654"/>
    <n v="2072"/>
    <n v="1"/>
    <x v="225"/>
    <n v="418"/>
  </r>
  <r>
    <x v="18"/>
    <d v="2017-03-04T00:00:00"/>
    <x v="4"/>
    <n v="10147"/>
    <n v="6.71000003814697"/>
    <n v="6.71000003814697"/>
    <n v="0"/>
    <n v="0.469999998807907"/>
    <n v="1.67999994754791"/>
    <n v="4.55000019073486"/>
    <n v="0"/>
    <n v="15"/>
    <n v="36"/>
    <n v="284"/>
    <n v="683"/>
    <n v="2086"/>
    <n v="1"/>
    <x v="70"/>
    <n v="455"/>
  </r>
  <r>
    <x v="18"/>
    <d v="2017-03-05T00:00:00"/>
    <x v="5"/>
    <n v="10524"/>
    <n v="6.96000003814697"/>
    <n v="6.96000003814697"/>
    <n v="0"/>
    <n v="0.990000009536743"/>
    <n v="1.1599999666214"/>
    <n v="4.80999994277954"/>
    <n v="0"/>
    <n v="14"/>
    <n v="22"/>
    <n v="305"/>
    <n v="591"/>
    <n v="2066"/>
    <n v="1"/>
    <x v="61"/>
    <n v="491"/>
  </r>
  <r>
    <x v="18"/>
    <d v="2017-03-06T00:00:00"/>
    <x v="6"/>
    <n v="5908"/>
    <n v="3.91000008583069"/>
    <n v="3.91000008583069"/>
    <n v="0"/>
    <n v="0"/>
    <n v="0"/>
    <n v="3.91000008583069"/>
    <n v="0"/>
    <n v="0"/>
    <n v="0"/>
    <n v="299"/>
    <n v="717"/>
    <n v="1850"/>
    <n v="1"/>
    <x v="226"/>
    <n v="462"/>
  </r>
  <r>
    <x v="18"/>
    <d v="2017-03-07T00:00:00"/>
    <x v="0"/>
    <n v="6815"/>
    <n v="4.5"/>
    <n v="4.5"/>
    <n v="0"/>
    <n v="0"/>
    <n v="0"/>
    <n v="4.5"/>
    <n v="0"/>
    <n v="0"/>
    <n v="0"/>
    <n v="328"/>
    <n v="745"/>
    <n v="1947"/>
    <n v="1"/>
    <x v="227"/>
    <n v="334"/>
  </r>
  <r>
    <x v="18"/>
    <d v="2017-03-08T00:00:00"/>
    <x v="1"/>
    <n v="4188"/>
    <n v="2.76999998092651"/>
    <n v="2.76999998092651"/>
    <n v="0"/>
    <n v="0"/>
    <n v="0.519999980926514"/>
    <n v="2.25"/>
    <n v="0"/>
    <n v="0"/>
    <n v="14"/>
    <n v="151"/>
    <n v="709"/>
    <n v="1659"/>
    <n v="1"/>
    <x v="57"/>
    <n v="569"/>
  </r>
  <r>
    <x v="18"/>
    <d v="2017-03-09T00:00:00"/>
    <x v="2"/>
    <n v="12342"/>
    <n v="8.72000026702881"/>
    <n v="8.68000030517578"/>
    <n v="3.16782188415527"/>
    <n v="3.90000009536743"/>
    <n v="1.17999994754791"/>
    <n v="3.65000009536743"/>
    <n v="0"/>
    <n v="43"/>
    <n v="21"/>
    <n v="231"/>
    <n v="607"/>
    <n v="2105"/>
    <n v="1"/>
    <x v="228"/>
    <n v="497"/>
  </r>
  <r>
    <x v="18"/>
    <d v="2017-03-10T00:00:00"/>
    <x v="3"/>
    <n v="15448"/>
    <n v="10.210000038147"/>
    <n v="10.210000038147"/>
    <n v="0"/>
    <n v="3.47000002861023"/>
    <n v="1.75"/>
    <n v="4.98999977111816"/>
    <n v="0"/>
    <n v="62"/>
    <n v="34"/>
    <n v="275"/>
    <n v="626"/>
    <n v="2361"/>
    <n v="1"/>
    <x v="144"/>
    <n v="481"/>
  </r>
  <r>
    <x v="18"/>
    <d v="2017-03-11T00:00:00"/>
    <x v="4"/>
    <n v="6722"/>
    <n v="4.44000005722046"/>
    <n v="4.44000005722046"/>
    <n v="0"/>
    <n v="1.49000000953674"/>
    <n v="0.310000002384186"/>
    <n v="2.65000009536743"/>
    <n v="0"/>
    <n v="24"/>
    <n v="7"/>
    <n v="199"/>
    <n v="709"/>
    <n v="1855"/>
    <n v="1"/>
    <x v="63"/>
    <n v="480"/>
  </r>
  <r>
    <x v="18"/>
    <d v="2017-03-12T00:00:00"/>
    <x v="5"/>
    <n v="3587"/>
    <n v="2.36999988555908"/>
    <n v="2.36999988555908"/>
    <n v="0"/>
    <n v="0"/>
    <n v="0.25"/>
    <n v="2.10999989509583"/>
    <n v="0"/>
    <n v="0"/>
    <n v="8"/>
    <n v="105"/>
    <n v="127"/>
    <n v="928"/>
    <n v="1"/>
    <x v="229"/>
    <n v="535"/>
  </r>
  <r>
    <x v="19"/>
    <d v="2017-03-13T00:00:00"/>
    <x v="6"/>
    <n v="4631"/>
    <n v="3.09999990463257"/>
    <n v="3.09999990463257"/>
    <n v="0"/>
    <n v="0"/>
    <n v="0"/>
    <n v="3.09999990463257"/>
    <n v="0"/>
    <n v="0"/>
    <n v="0"/>
    <n v="203"/>
    <n v="1155"/>
    <n v="2076"/>
    <n v="1"/>
    <x v="230"/>
    <n v="82"/>
  </r>
  <r>
    <x v="19"/>
    <d v="2017-03-14T00:00:00"/>
    <x v="0"/>
    <n v="5600"/>
    <n v="3.75"/>
    <n v="3.75"/>
    <n v="0"/>
    <n v="0"/>
    <n v="0"/>
    <n v="3.75"/>
    <n v="0"/>
    <n v="0"/>
    <n v="0"/>
    <n v="237"/>
    <n v="1142"/>
    <n v="2225"/>
    <n v="1"/>
    <x v="231"/>
    <n v="61"/>
  </r>
  <r>
    <x v="20"/>
    <d v="2017-03-15T00:00:00"/>
    <x v="1"/>
    <n v="11317"/>
    <n v="8.40999984741211"/>
    <n v="8.40999984741211"/>
    <n v="0"/>
    <n v="5.26999998092651"/>
    <n v="0.150000005960464"/>
    <n v="2.97000002861023"/>
    <n v="0"/>
    <n v="59"/>
    <n v="6"/>
    <n v="153"/>
    <n v="745"/>
    <n v="2772"/>
    <n v="1"/>
    <x v="232"/>
    <n v="525"/>
  </r>
  <r>
    <x v="20"/>
    <d v="2017-03-16T00:00:00"/>
    <x v="2"/>
    <n v="5813"/>
    <n v="3.61999988555908"/>
    <n v="3.61999988555908"/>
    <n v="0"/>
    <n v="0.560000002384186"/>
    <n v="0.209999993443489"/>
    <n v="2.83999991416931"/>
    <n v="0"/>
    <n v="31"/>
    <n v="26"/>
    <n v="155"/>
    <n v="744"/>
    <n v="2516"/>
    <n v="1"/>
    <x v="220"/>
    <n v="465"/>
  </r>
  <r>
    <x v="20"/>
    <d v="2017-03-17T00:00:00"/>
    <x v="3"/>
    <n v="9123"/>
    <n v="6.11999988555908"/>
    <n v="6.11999988555908"/>
    <n v="0"/>
    <n v="2.02999997138977"/>
    <n v="0.330000013113022"/>
    <n v="3.66000008583069"/>
    <n v="0"/>
    <n v="35"/>
    <n v="32"/>
    <n v="189"/>
    <n v="787"/>
    <n v="2734"/>
    <n v="1"/>
    <x v="141"/>
    <n v="476"/>
  </r>
  <r>
    <x v="20"/>
    <d v="2017-03-18T00:00:00"/>
    <x v="4"/>
    <n v="8585"/>
    <n v="5.67000007629395"/>
    <n v="5.67000007629395"/>
    <n v="0"/>
    <n v="2.03999996185303"/>
    <n v="1.11000001430511"/>
    <n v="2.52999997138977"/>
    <n v="0"/>
    <n v="30"/>
    <n v="21"/>
    <n v="139"/>
    <n v="864"/>
    <n v="2395"/>
    <n v="1"/>
    <x v="180"/>
    <n v="386"/>
  </r>
  <r>
    <x v="20"/>
    <d v="2017-03-19T00:00:00"/>
    <x v="5"/>
    <n v="10688"/>
    <n v="7.28999996185303"/>
    <n v="7.28999996185303"/>
    <n v="0"/>
    <n v="3.52999997138977"/>
    <n v="1.23000001907349"/>
    <n v="2.50999999046326"/>
    <n v="0"/>
    <n v="67"/>
    <n v="69"/>
    <n v="124"/>
    <n v="671"/>
    <n v="2944"/>
    <n v="1"/>
    <x v="141"/>
    <n v="483"/>
  </r>
  <r>
    <x v="20"/>
    <d v="2017-03-20T00:00:00"/>
    <x v="6"/>
    <n v="14365"/>
    <n v="10.6400003433228"/>
    <n v="10.6400003433228"/>
    <n v="0"/>
    <n v="7.6399998664856"/>
    <n v="0.449999988079071"/>
    <n v="2.53999996185303"/>
    <n v="0"/>
    <n v="87"/>
    <n v="13"/>
    <n v="145"/>
    <n v="797"/>
    <n v="2997"/>
    <n v="1"/>
    <x v="211"/>
    <n v="502"/>
  </r>
  <r>
    <x v="20"/>
    <d v="2017-03-21T00:00:00"/>
    <x v="0"/>
    <n v="9469"/>
    <n v="6.17999982833862"/>
    <n v="6.17999982833862"/>
    <n v="0"/>
    <n v="1.36000001430511"/>
    <n v="0.300000011920929"/>
    <n v="4.51000022888184"/>
    <n v="0"/>
    <n v="19"/>
    <n v="6"/>
    <n v="206"/>
    <n v="758"/>
    <n v="2463"/>
    <n v="1"/>
    <x v="139"/>
    <n v="411"/>
  </r>
  <r>
    <x v="20"/>
    <d v="2017-03-22T00:00:00"/>
    <x v="1"/>
    <n v="9753"/>
    <n v="6.53000020980835"/>
    <n v="6.53000020980835"/>
    <n v="0"/>
    <n v="2.86999988555908"/>
    <n v="0.970000028610229"/>
    <n v="2.67000007629395"/>
    <n v="0"/>
    <n v="58"/>
    <n v="59"/>
    <n v="153"/>
    <n v="762"/>
    <n v="2846"/>
    <n v="1"/>
    <x v="135"/>
    <n v="448"/>
  </r>
  <r>
    <x v="20"/>
    <d v="2017-03-23T00:00:00"/>
    <x v="2"/>
    <n v="3520"/>
    <n v="2.16000008583069"/>
    <n v="2.16000008583069"/>
    <n v="0"/>
    <n v="0"/>
    <n v="0"/>
    <n v="2.15000009536743"/>
    <n v="0"/>
    <n v="0"/>
    <n v="0"/>
    <n v="125"/>
    <n v="566"/>
    <n v="2049"/>
    <n v="1"/>
    <x v="233"/>
    <n v="704"/>
  </r>
  <r>
    <x v="20"/>
    <d v="2017-03-24T00:00:00"/>
    <x v="3"/>
    <n v="10091"/>
    <n v="6.82000017166138"/>
    <n v="6.82000017166138"/>
    <n v="0"/>
    <n v="3.75"/>
    <n v="0.699999988079071"/>
    <n v="2.36999988555908"/>
    <n v="0"/>
    <n v="69"/>
    <n v="39"/>
    <n v="129"/>
    <n v="706"/>
    <n v="2752"/>
    <n v="1"/>
    <x v="234"/>
    <n v="447"/>
  </r>
  <r>
    <x v="20"/>
    <d v="2017-03-25T00:00:00"/>
    <x v="4"/>
    <n v="10387"/>
    <n v="7.07000017166138"/>
    <n v="7.07000017166138"/>
    <n v="0"/>
    <n v="4.15999984741211"/>
    <n v="0.769999980926514"/>
    <n v="2.11999988555908"/>
    <n v="0"/>
    <n v="70"/>
    <n v="33"/>
    <n v="132"/>
    <n v="726"/>
    <n v="2781"/>
    <n v="1"/>
    <x v="235"/>
    <n v="500"/>
  </r>
  <r>
    <x v="20"/>
    <d v="2017-03-26T00:00:00"/>
    <x v="5"/>
    <n v="11107"/>
    <n v="8.34000015258789"/>
    <n v="8.34000015258789"/>
    <n v="0"/>
    <n v="5.63000011444092"/>
    <n v="0.180000007152557"/>
    <n v="2.52999997138977"/>
    <n v="0"/>
    <n v="55"/>
    <n v="6"/>
    <n v="145"/>
    <n v="829"/>
    <n v="2693"/>
    <n v="1"/>
    <x v="144"/>
    <n v="479"/>
  </r>
  <r>
    <x v="20"/>
    <d v="2017-03-27T00:00:00"/>
    <x v="6"/>
    <n v="11584"/>
    <n v="7.80000019073486"/>
    <n v="7.80000019073486"/>
    <n v="0"/>
    <n v="2.78999996185303"/>
    <n v="1.63999998569489"/>
    <n v="3.35999989509583"/>
    <n v="0"/>
    <n v="54"/>
    <n v="48"/>
    <n v="161"/>
    <n v="810"/>
    <n v="2862"/>
    <n v="1"/>
    <x v="143"/>
    <n v="367"/>
  </r>
  <r>
    <x v="20"/>
    <d v="2017-03-28T00:00:00"/>
    <x v="0"/>
    <n v="14560"/>
    <n v="9.40999984741211"/>
    <n v="9.40999984741211"/>
    <n v="0"/>
    <n v="3.11999988555908"/>
    <n v="1.03999996185303"/>
    <n v="5.23999977111816"/>
    <n v="0"/>
    <n v="42"/>
    <n v="17"/>
    <n v="308"/>
    <n v="584"/>
    <n v="2995"/>
    <n v="1"/>
    <x v="235"/>
    <n v="489"/>
  </r>
  <r>
    <x v="20"/>
    <d v="2017-03-29T00:00:00"/>
    <x v="1"/>
    <n v="12390"/>
    <n v="8.06999969482422"/>
    <n v="8.06999969482422"/>
    <n v="0"/>
    <n v="2.29999995231628"/>
    <n v="0.899999976158142"/>
    <n v="4.84999990463257"/>
    <n v="0"/>
    <n v="30"/>
    <n v="15"/>
    <n v="258"/>
    <n v="685"/>
    <n v="2730"/>
    <n v="1"/>
    <x v="151"/>
    <n v="407"/>
  </r>
  <r>
    <x v="20"/>
    <d v="2017-03-30T00:00:00"/>
    <x v="2"/>
    <n v="10052"/>
    <n v="6.80999994277954"/>
    <n v="6.80999994277954"/>
    <n v="0"/>
    <n v="3.48000001907349"/>
    <n v="0.660000026226044"/>
    <n v="2.66000008583069"/>
    <n v="0"/>
    <n v="66"/>
    <n v="26"/>
    <n v="139"/>
    <n v="737"/>
    <n v="2754"/>
    <n v="1"/>
    <x v="222"/>
    <n v="459"/>
  </r>
  <r>
    <x v="20"/>
    <d v="2017-03-31T00:00:00"/>
    <x v="3"/>
    <n v="10288"/>
    <n v="6.76000022888184"/>
    <n v="6.76000022888184"/>
    <n v="0"/>
    <n v="2.74000000953674"/>
    <n v="0.850000023841858"/>
    <n v="3.16000008583069"/>
    <n v="0"/>
    <n v="57"/>
    <n v="36"/>
    <n v="152"/>
    <n v="761"/>
    <n v="2754"/>
    <n v="1"/>
    <x v="59"/>
    <n v="461"/>
  </r>
  <r>
    <x v="20"/>
    <d v="2017-04-01T00:00:00"/>
    <x v="4"/>
    <n v="10988"/>
    <n v="8.3100004196167"/>
    <n v="8.3100004196167"/>
    <n v="0"/>
    <n v="5.28000020980835"/>
    <n v="0.119999997317791"/>
    <n v="2.90000009536743"/>
    <n v="0"/>
    <n v="45"/>
    <n v="12"/>
    <n v="135"/>
    <n v="843"/>
    <n v="2655"/>
    <n v="1"/>
    <x v="236"/>
    <n v="436"/>
  </r>
  <r>
    <x v="20"/>
    <d v="2017-04-02T00:00:00"/>
    <x v="5"/>
    <n v="12461"/>
    <n v="8.38000011444092"/>
    <n v="8.38000011444092"/>
    <n v="0"/>
    <n v="3.8199999332428"/>
    <n v="1.42999994754791"/>
    <n v="3.11999988555908"/>
    <n v="0"/>
    <n v="84"/>
    <n v="35"/>
    <n v="154"/>
    <n v="834"/>
    <n v="2924"/>
    <n v="1"/>
    <x v="103"/>
    <n v="333"/>
  </r>
  <r>
    <x v="20"/>
    <d v="2017-04-03T00:00:00"/>
    <x v="6"/>
    <n v="12827"/>
    <n v="8.47999954223633"/>
    <n v="8.47999954223633"/>
    <n v="0"/>
    <n v="1.46000003814697"/>
    <n v="2.32999992370605"/>
    <n v="4.67999982833862"/>
    <n v="0"/>
    <n v="20"/>
    <n v="42"/>
    <n v="209"/>
    <n v="621"/>
    <n v="2739"/>
    <n v="1"/>
    <x v="237"/>
    <n v="548"/>
  </r>
  <r>
    <x v="20"/>
    <d v="2017-04-04T00:00:00"/>
    <x v="0"/>
    <n v="10677"/>
    <n v="7.09999990463257"/>
    <n v="7.09999990463257"/>
    <n v="0"/>
    <n v="2.30999994277954"/>
    <n v="1.52999997138977"/>
    <n v="3.25"/>
    <n v="0"/>
    <n v="32"/>
    <n v="27"/>
    <n v="147"/>
    <n v="695"/>
    <n v="2534"/>
    <n v="1"/>
    <x v="238"/>
    <n v="510"/>
  </r>
  <r>
    <x v="20"/>
    <d v="2017-04-05T00:00:00"/>
    <x v="1"/>
    <n v="13566"/>
    <n v="9.10999965667725"/>
    <n v="9.10999965667725"/>
    <n v="0"/>
    <n v="4.26000022888184"/>
    <n v="1.71000003814697"/>
    <n v="3.11999988555908"/>
    <n v="0"/>
    <n v="67"/>
    <n v="50"/>
    <n v="171"/>
    <n v="743"/>
    <n v="2960"/>
    <n v="1"/>
    <x v="218"/>
    <n v="438"/>
  </r>
  <r>
    <x v="20"/>
    <d v="2017-04-06T00:00:00"/>
    <x v="2"/>
    <n v="9572"/>
    <n v="6.51999998092651"/>
    <n v="6.51999998092651"/>
    <n v="0"/>
    <n v="2.89000010490417"/>
    <n v="1.38999998569489"/>
    <n v="2.23000001907349"/>
    <n v="0"/>
    <n v="57"/>
    <n v="40"/>
    <n v="128"/>
    <n v="757"/>
    <n v="2735"/>
    <n v="1"/>
    <x v="220"/>
    <n v="463"/>
  </r>
  <r>
    <x v="20"/>
    <d v="2017-04-07T00:00:00"/>
    <x v="3"/>
    <n v="3789"/>
    <n v="2.55999994277954"/>
    <n v="2.55999994277954"/>
    <n v="0"/>
    <n v="0.379999995231628"/>
    <n v="0.270000010728836"/>
    <n v="1.88999998569489"/>
    <n v="0"/>
    <n v="5"/>
    <n v="4"/>
    <n v="58"/>
    <n v="343"/>
    <n v="1199"/>
    <n v="1"/>
    <x v="239"/>
    <n v="457"/>
  </r>
  <r>
    <x v="21"/>
    <d v="2017-04-08T00:00:00"/>
    <x v="4"/>
    <n v="15108"/>
    <n v="12.1899995803833"/>
    <n v="12.1899995803833"/>
    <n v="0"/>
    <n v="9.57999992370605"/>
    <n v="0.230000004172325"/>
    <n v="2.38000011444092"/>
    <n v="0"/>
    <n v="89"/>
    <n v="5"/>
    <n v="158"/>
    <n v="695"/>
    <n v="3043"/>
    <n v="1"/>
    <x v="240"/>
    <n v="493"/>
  </r>
  <r>
    <x v="21"/>
    <d v="2017-04-09T00:00:00"/>
    <x v="5"/>
    <n v="22359"/>
    <n v="17.1900005340576"/>
    <n v="17.1900005340576"/>
    <n v="0"/>
    <n v="12.539999961853"/>
    <n v="0.629999995231628"/>
    <n v="4.01999998092651"/>
    <n v="0"/>
    <n v="125"/>
    <n v="14"/>
    <n v="223"/>
    <n v="741"/>
    <n v="3554"/>
    <n v="1"/>
    <x v="19"/>
    <n v="337"/>
  </r>
  <r>
    <x v="21"/>
    <d v="2017-04-10T00:00:00"/>
    <x v="6"/>
    <n v="19769"/>
    <n v="15.6700000762939"/>
    <n v="15.6700000762939"/>
    <n v="0"/>
    <n v="12.4399995803833"/>
    <n v="0.879999995231628"/>
    <n v="2.34999990463257"/>
    <n v="0"/>
    <n v="121"/>
    <n v="20"/>
    <n v="148"/>
    <n v="1076"/>
    <n v="3331"/>
    <n v="1"/>
    <x v="206"/>
    <n v="75"/>
  </r>
  <r>
    <x v="22"/>
    <d v="2017-04-11T00:00:00"/>
    <x v="0"/>
    <n v="7626"/>
    <n v="6.05000019073486"/>
    <n v="6.05000019073486"/>
    <n v="2.25308108329773"/>
    <n v="0.829999983310699"/>
    <n v="0.709999978542328"/>
    <n v="4.5"/>
    <n v="0"/>
    <n v="65"/>
    <n v="15"/>
    <n v="156"/>
    <n v="723"/>
    <n v="3635"/>
    <n v="1"/>
    <x v="21"/>
    <n v="356"/>
  </r>
  <r>
    <x v="22"/>
    <d v="2017-04-12T00:00:00"/>
    <x v="1"/>
    <n v="12386"/>
    <n v="9.81999969482422"/>
    <n v="9.81999969482422"/>
    <n v="2.0921471118927"/>
    <n v="4.96000003814697"/>
    <n v="0.649999976158142"/>
    <n v="4.21000003814697"/>
    <n v="0"/>
    <n v="116"/>
    <n v="14"/>
    <n v="169"/>
    <n v="680"/>
    <n v="4079"/>
    <n v="2"/>
    <x v="191"/>
    <n v="487"/>
  </r>
  <r>
    <x v="22"/>
    <d v="2017-04-13T00:00:00"/>
    <x v="2"/>
    <n v="13318"/>
    <n v="10.5600004196167"/>
    <n v="10.5600004196167"/>
    <n v="2.25308108329773"/>
    <n v="5.61999988555908"/>
    <n v="1.02999997138977"/>
    <n v="3.91000008583069"/>
    <n v="0"/>
    <n v="123"/>
    <n v="21"/>
    <n v="174"/>
    <n v="699"/>
    <n v="4163"/>
    <n v="1"/>
    <x v="79"/>
    <n v="455"/>
  </r>
  <r>
    <x v="22"/>
    <d v="2017-04-14T00:00:00"/>
    <x v="3"/>
    <n v="14461"/>
    <n v="11.4700002670288"/>
    <n v="11.4700002670288"/>
    <n v="0"/>
    <n v="4.90999984741211"/>
    <n v="1.14999997615814"/>
    <n v="5.40999984741211"/>
    <n v="0"/>
    <n v="60"/>
    <n v="23"/>
    <n v="190"/>
    <n v="729"/>
    <n v="3666"/>
    <n v="1"/>
    <x v="50"/>
    <n v="533"/>
  </r>
  <r>
    <x v="22"/>
    <d v="2017-04-15T00:00:00"/>
    <x v="4"/>
    <n v="11207"/>
    <n v="8.89000034332275"/>
    <n v="8.89000034332275"/>
    <n v="0"/>
    <n v="5.36999988555908"/>
    <n v="1.07000005245209"/>
    <n v="2.44000005722046"/>
    <n v="0"/>
    <n v="64"/>
    <n v="21"/>
    <n v="142"/>
    <n v="563"/>
    <n v="3363"/>
    <n v="2"/>
    <x v="241"/>
    <n v="689"/>
  </r>
  <r>
    <x v="22"/>
    <d v="2017-04-16T00:00:00"/>
    <x v="5"/>
    <n v="2132"/>
    <n v="1.69000005722046"/>
    <n v="1.69000005722046"/>
    <n v="0"/>
    <n v="0"/>
    <n v="0"/>
    <n v="1.69000005722046"/>
    <n v="0"/>
    <n v="0"/>
    <n v="0"/>
    <n v="93"/>
    <n v="599"/>
    <n v="2572"/>
    <n v="2"/>
    <x v="204"/>
    <n v="591"/>
  </r>
  <r>
    <x v="22"/>
    <d v="2017-04-17T00:00:00"/>
    <x v="6"/>
    <n v="13630"/>
    <n v="10.8100004196167"/>
    <n v="10.8100004196167"/>
    <n v="2.0921471118927"/>
    <n v="5.05000019073486"/>
    <n v="0.560000002384186"/>
    <n v="5.19999980926514"/>
    <n v="0"/>
    <n v="117"/>
    <n v="10"/>
    <n v="174"/>
    <n v="720"/>
    <n v="4157"/>
    <n v="1"/>
    <x v="32"/>
    <n v="451"/>
  </r>
  <r>
    <x v="22"/>
    <d v="2017-04-18T00:00:00"/>
    <x v="0"/>
    <n v="13070"/>
    <n v="10.3599996566772"/>
    <n v="10.3599996566772"/>
    <n v="2.25308108329773"/>
    <n v="5.30000019073486"/>
    <n v="0.879999995231628"/>
    <n v="4.17999982833862"/>
    <n v="0"/>
    <n v="120"/>
    <n v="19"/>
    <n v="154"/>
    <n v="737"/>
    <n v="4092"/>
    <n v="1"/>
    <x v="242"/>
    <n v="421"/>
  </r>
  <r>
    <x v="22"/>
    <d v="2017-04-19T00:00:00"/>
    <x v="1"/>
    <n v="9388"/>
    <n v="7.44000005722046"/>
    <n v="7.44000005722046"/>
    <n v="2.0921471118927"/>
    <n v="2.23000001907349"/>
    <n v="0.439999997615814"/>
    <n v="4.78000020980835"/>
    <n v="0"/>
    <n v="82"/>
    <n v="8"/>
    <n v="169"/>
    <n v="763"/>
    <n v="3787"/>
    <n v="1"/>
    <x v="81"/>
    <n v="409"/>
  </r>
  <r>
    <x v="22"/>
    <d v="2017-04-20T00:00:00"/>
    <x v="2"/>
    <n v="15148"/>
    <n v="12.0100002288818"/>
    <n v="12.0100002288818"/>
    <n v="2.25308108329773"/>
    <n v="6.90000009536743"/>
    <n v="0.819999992847443"/>
    <n v="4.28999996185303"/>
    <n v="0"/>
    <n v="137"/>
    <n v="16"/>
    <n v="145"/>
    <n v="677"/>
    <n v="4236"/>
    <n v="1"/>
    <x v="243"/>
    <n v="417"/>
  </r>
  <r>
    <x v="22"/>
    <d v="2017-04-21T00:00:00"/>
    <x v="3"/>
    <n v="12200"/>
    <n v="9.67000007629395"/>
    <n v="9.67000007629395"/>
    <n v="2.0921471118927"/>
    <n v="4.90999984741211"/>
    <n v="0.589999973773956"/>
    <n v="4.17999982833862"/>
    <n v="0"/>
    <n v="113"/>
    <n v="12"/>
    <n v="159"/>
    <n v="769"/>
    <n v="4044"/>
    <n v="1"/>
    <x v="147"/>
    <n v="469"/>
  </r>
  <r>
    <x v="22"/>
    <d v="2017-04-22T00:00:00"/>
    <x v="4"/>
    <n v="5709"/>
    <n v="4.53000020980835"/>
    <n v="4.53000020980835"/>
    <n v="0"/>
    <n v="1.51999998092651"/>
    <n v="0.519999980926514"/>
    <n v="2.48000001907349"/>
    <n v="0"/>
    <n v="19"/>
    <n v="10"/>
    <n v="136"/>
    <n v="740"/>
    <n v="2908"/>
    <n v="1"/>
    <x v="244"/>
    <n v="591"/>
  </r>
  <r>
    <x v="22"/>
    <d v="2017-04-23T00:00:00"/>
    <x v="5"/>
    <n v="3703"/>
    <n v="2.94000005722046"/>
    <n v="2.94000005722046"/>
    <n v="0"/>
    <n v="0"/>
    <n v="0"/>
    <n v="2.94000005722046"/>
    <n v="0"/>
    <n v="0"/>
    <n v="0"/>
    <n v="135"/>
    <n v="734"/>
    <n v="2741"/>
    <n v="1"/>
    <x v="245"/>
    <n v="492"/>
  </r>
  <r>
    <x v="22"/>
    <d v="2017-04-24T00:00:00"/>
    <x v="6"/>
    <n v="12405"/>
    <n v="9.84000015258789"/>
    <n v="9.84000015258789"/>
    <n v="2.0921471118927"/>
    <n v="5.05000019073486"/>
    <n v="0.870000004768372"/>
    <n v="3.92000007629395"/>
    <n v="0"/>
    <n v="117"/>
    <n v="16"/>
    <n v="141"/>
    <n v="692"/>
    <n v="4005"/>
    <n v="1"/>
    <x v="151"/>
    <n v="402"/>
  </r>
  <r>
    <x v="22"/>
    <d v="2017-04-25T00:00:00"/>
    <x v="0"/>
    <n v="16208"/>
    <n v="12.8500003814697"/>
    <n v="12.8500003814697"/>
    <n v="0"/>
    <n v="7.51000022888184"/>
    <n v="0.920000016689301"/>
    <n v="4.42000007629395"/>
    <n v="0"/>
    <n v="90"/>
    <n v="18"/>
    <n v="161"/>
    <n v="593"/>
    <n v="3763"/>
    <n v="1"/>
    <x v="246"/>
    <n v="584"/>
  </r>
  <r>
    <x v="22"/>
    <d v="2017-04-26T00:00:00"/>
    <x v="1"/>
    <n v="7359"/>
    <n v="5.84000015258789"/>
    <n v="5.84000015258789"/>
    <n v="0"/>
    <n v="0.330000013113022"/>
    <n v="0.180000007152557"/>
    <n v="5.32999992370605"/>
    <n v="0"/>
    <n v="4"/>
    <n v="4"/>
    <n v="192"/>
    <n v="676"/>
    <n v="3061"/>
    <n v="1"/>
    <x v="37"/>
    <n v="600"/>
  </r>
  <r>
    <x v="22"/>
    <d v="2017-04-27T00:00:00"/>
    <x v="2"/>
    <n v="5417"/>
    <n v="4.30000019073486"/>
    <n v="4.30000019073486"/>
    <n v="0"/>
    <n v="0.899999976158142"/>
    <n v="0.490000009536743"/>
    <n v="2.91000008583069"/>
    <n v="0"/>
    <n v="11"/>
    <n v="10"/>
    <n v="139"/>
    <n v="711"/>
    <n v="2884"/>
    <n v="1"/>
    <x v="48"/>
    <n v="556"/>
  </r>
  <r>
    <x v="22"/>
    <d v="2017-04-28T00:00:00"/>
    <x v="3"/>
    <n v="6175"/>
    <n v="4.90000009536743"/>
    <n v="4.90000009536743"/>
    <n v="0"/>
    <n v="0.25"/>
    <n v="0.360000014305115"/>
    <n v="4.26999998092651"/>
    <n v="0"/>
    <n v="3"/>
    <n v="7"/>
    <n v="172"/>
    <n v="767"/>
    <n v="2982"/>
    <n v="1"/>
    <x v="53"/>
    <n v="562"/>
  </r>
  <r>
    <x v="22"/>
    <d v="2017-04-29T00:00:00"/>
    <x v="4"/>
    <n v="2946"/>
    <n v="2.33999991416931"/>
    <n v="2.33999991416931"/>
    <n v="0"/>
    <n v="0"/>
    <n v="0"/>
    <n v="2.33999991416931"/>
    <n v="0"/>
    <n v="0"/>
    <n v="0"/>
    <n v="121"/>
    <n v="780"/>
    <n v="2660"/>
    <n v="1"/>
    <x v="56"/>
    <n v="555"/>
  </r>
  <r>
    <x v="22"/>
    <d v="2017-04-30T00:00:00"/>
    <x v="5"/>
    <n v="11419"/>
    <n v="9.0600004196167"/>
    <n v="9.0600004196167"/>
    <n v="0"/>
    <n v="6.03000020980835"/>
    <n v="0.560000002384186"/>
    <n v="2.47000002861023"/>
    <n v="0"/>
    <n v="71"/>
    <n v="10"/>
    <n v="127"/>
    <n v="669"/>
    <n v="3369"/>
    <n v="1"/>
    <x v="33"/>
    <n v="539"/>
  </r>
  <r>
    <x v="22"/>
    <d v="2017-05-01T00:00:00"/>
    <x v="6"/>
    <n v="6064"/>
    <n v="4.80999994277954"/>
    <n v="4.80999994277954"/>
    <n v="2.0921471118927"/>
    <n v="0.629999995231628"/>
    <n v="0.170000001788139"/>
    <n v="4.01000022888184"/>
    <n v="0"/>
    <n v="63"/>
    <n v="4"/>
    <n v="142"/>
    <n v="802"/>
    <n v="3491"/>
    <n v="1"/>
    <x v="247"/>
    <n v="385"/>
  </r>
  <r>
    <x v="22"/>
    <d v="2017-05-02T00:00:00"/>
    <x v="0"/>
    <n v="8712"/>
    <n v="6.90999984741211"/>
    <n v="6.90999984741211"/>
    <n v="2.25308108329773"/>
    <n v="1.3400000333786"/>
    <n v="1.05999994277954"/>
    <n v="4.5"/>
    <n v="0"/>
    <n v="71"/>
    <n v="20"/>
    <n v="195"/>
    <n v="822"/>
    <n v="3784"/>
    <n v="1"/>
    <x v="68"/>
    <n v="429"/>
  </r>
  <r>
    <x v="22"/>
    <d v="2017-05-03T00:00:00"/>
    <x v="1"/>
    <n v="7875"/>
    <n v="6.23999977111816"/>
    <n v="6.23999977111816"/>
    <n v="0"/>
    <n v="1.55999994277954"/>
    <n v="0.490000009536743"/>
    <n v="4.19999980926514"/>
    <n v="0"/>
    <n v="19"/>
    <n v="10"/>
    <n v="167"/>
    <n v="680"/>
    <n v="3110"/>
    <n v="1"/>
    <x v="147"/>
    <n v="477"/>
  </r>
  <r>
    <x v="22"/>
    <d v="2017-05-04T00:00:00"/>
    <x v="2"/>
    <n v="8567"/>
    <n v="6.78999996185303"/>
    <n v="6.78999996185303"/>
    <n v="2.25308108329773"/>
    <n v="0.889999985694885"/>
    <n v="0.159999996423721"/>
    <n v="5.73999977111816"/>
    <n v="0"/>
    <n v="66"/>
    <n v="3"/>
    <n v="214"/>
    <n v="764"/>
    <n v="3783"/>
    <n v="1"/>
    <x v="81"/>
    <n v="417"/>
  </r>
  <r>
    <x v="22"/>
    <d v="2017-05-05T00:00:00"/>
    <x v="3"/>
    <n v="7045"/>
    <n v="5.59000015258789"/>
    <n v="5.59000015258789"/>
    <n v="2.0921471118927"/>
    <n v="1.54999995231628"/>
    <n v="0.25"/>
    <n v="3.77999997138977"/>
    <n v="0"/>
    <n v="74"/>
    <n v="5"/>
    <n v="166"/>
    <n v="831"/>
    <n v="3644"/>
    <n v="1"/>
    <x v="98"/>
    <n v="355"/>
  </r>
  <r>
    <x v="22"/>
    <d v="2017-05-06T00:00:00"/>
    <x v="4"/>
    <n v="4468"/>
    <n v="3.53999996185303"/>
    <n v="3.53999996185303"/>
    <n v="0"/>
    <n v="0"/>
    <n v="0"/>
    <n v="3.53999996185303"/>
    <n v="0"/>
    <n v="0"/>
    <n v="0"/>
    <n v="158"/>
    <n v="851"/>
    <n v="2799"/>
    <n v="2"/>
    <x v="202"/>
    <n v="513"/>
  </r>
  <r>
    <x v="22"/>
    <d v="2017-05-07T00:00:00"/>
    <x v="5"/>
    <n v="2943"/>
    <n v="2.32999992370605"/>
    <n v="2.32999992370605"/>
    <n v="0"/>
    <n v="0"/>
    <n v="0"/>
    <n v="2.32999992370605"/>
    <n v="0"/>
    <n v="0"/>
    <n v="0"/>
    <n v="139"/>
    <n v="621"/>
    <n v="2685"/>
    <n v="1"/>
    <x v="38"/>
    <n v="606"/>
  </r>
  <r>
    <x v="22"/>
    <d v="2017-05-08T00:00:00"/>
    <x v="6"/>
    <n v="8382"/>
    <n v="6.65000009536743"/>
    <n v="6.65000009536743"/>
    <n v="2.0921471118927"/>
    <n v="1.26999998092651"/>
    <n v="0.660000026226044"/>
    <n v="4.71999979019165"/>
    <n v="0"/>
    <n v="71"/>
    <n v="13"/>
    <n v="171"/>
    <n v="772"/>
    <n v="3721"/>
    <n v="1"/>
    <x v="248"/>
    <n v="399"/>
  </r>
  <r>
    <x v="22"/>
    <d v="2017-05-09T00:00:00"/>
    <x v="0"/>
    <n v="6582"/>
    <n v="5.21999979019165"/>
    <n v="5.21999979019165"/>
    <n v="2.25308108329773"/>
    <n v="0.660000026226044"/>
    <n v="0.639999985694885"/>
    <n v="3.92000007629395"/>
    <n v="0"/>
    <n v="63"/>
    <n v="13"/>
    <n v="152"/>
    <n v="840"/>
    <n v="3586"/>
    <n v="1"/>
    <x v="249"/>
    <n v="391"/>
  </r>
  <r>
    <x v="22"/>
    <d v="2017-05-10T00:00:00"/>
    <x v="1"/>
    <n v="9143"/>
    <n v="7.25"/>
    <n v="7.25"/>
    <n v="2.0921471118927"/>
    <n v="1.38999998569489"/>
    <n v="0.589999973773956"/>
    <n v="5.26999998092651"/>
    <n v="0"/>
    <n v="72"/>
    <n v="10"/>
    <n v="184"/>
    <n v="763"/>
    <n v="3788"/>
    <n v="1"/>
    <x v="138"/>
    <n v="387"/>
  </r>
  <r>
    <x v="22"/>
    <d v="2017-05-11T00:00:00"/>
    <x v="2"/>
    <n v="4561"/>
    <n v="3.61999988555908"/>
    <n v="3.61999988555908"/>
    <n v="0"/>
    <n v="0.649999976158142"/>
    <n v="0.270000010728836"/>
    <n v="2.69000005722046"/>
    <n v="0"/>
    <n v="8"/>
    <n v="6"/>
    <n v="102"/>
    <n v="433"/>
    <n v="1976"/>
    <n v="1"/>
    <x v="250"/>
    <n v="546"/>
  </r>
  <r>
    <x v="23"/>
    <d v="2017-05-12T00:00:00"/>
    <x v="3"/>
    <n v="2564"/>
    <n v="1.63999998569489"/>
    <n v="1.63999998569489"/>
    <n v="0"/>
    <n v="0"/>
    <n v="0"/>
    <n v="1.63999998569489"/>
    <n v="0"/>
    <n v="0"/>
    <n v="0"/>
    <n v="116"/>
    <n v="831"/>
    <n v="2044"/>
    <n v="1"/>
    <x v="245"/>
    <n v="493"/>
  </r>
  <r>
    <x v="23"/>
    <d v="2017-05-13T00:00:00"/>
    <x v="4"/>
    <n v="1320"/>
    <n v="0.839999973773956"/>
    <n v="0.839999973773956"/>
    <n v="0"/>
    <n v="0"/>
    <n v="0"/>
    <n v="0.839999973773956"/>
    <n v="0"/>
    <n v="0"/>
    <n v="0"/>
    <n v="82"/>
    <n v="806"/>
    <n v="1934"/>
    <n v="1"/>
    <x v="37"/>
    <n v="552"/>
  </r>
  <r>
    <x v="23"/>
    <d v="2017-05-14T00:00:00"/>
    <x v="5"/>
    <n v="1219"/>
    <n v="0.779999971389771"/>
    <n v="0.779999971389771"/>
    <n v="0"/>
    <n v="0"/>
    <n v="0"/>
    <n v="0.779999971389771"/>
    <n v="0"/>
    <n v="0"/>
    <n v="0"/>
    <n v="84"/>
    <n v="853"/>
    <n v="1963"/>
    <n v="1"/>
    <x v="240"/>
    <n v="503"/>
  </r>
  <r>
    <x v="23"/>
    <d v="2017-05-15T00:00:00"/>
    <x v="6"/>
    <n v="2483"/>
    <n v="1.5900000333786"/>
    <n v="1.5900000333786"/>
    <n v="0"/>
    <n v="0"/>
    <n v="0"/>
    <n v="1.5900000333786"/>
    <n v="0"/>
    <n v="0"/>
    <n v="0"/>
    <n v="126"/>
    <n v="937"/>
    <n v="2009"/>
    <n v="1"/>
    <x v="251"/>
    <n v="377"/>
  </r>
  <r>
    <x v="23"/>
    <d v="2017-05-16T00:00:00"/>
    <x v="0"/>
    <n v="3147"/>
    <n v="2.00999999046326"/>
    <n v="2.00999999046326"/>
    <n v="0"/>
    <n v="0"/>
    <n v="0.280000001192093"/>
    <n v="1.74000000953674"/>
    <n v="0"/>
    <n v="0"/>
    <n v="10"/>
    <n v="139"/>
    <n v="744"/>
    <n v="2188"/>
    <n v="1"/>
    <x v="221"/>
    <n v="547"/>
  </r>
  <r>
    <x v="23"/>
    <d v="2017-05-17T00:00:00"/>
    <x v="1"/>
    <n v="4068"/>
    <n v="2.59999990463257"/>
    <n v="2.59999990463257"/>
    <n v="0"/>
    <n v="0.0500000007450581"/>
    <n v="0.280000001192093"/>
    <n v="2.26999998092651"/>
    <n v="0"/>
    <n v="1"/>
    <n v="20"/>
    <n v="195"/>
    <n v="817"/>
    <n v="2419"/>
    <n v="1"/>
    <x v="216"/>
    <n v="407"/>
  </r>
  <r>
    <x v="23"/>
    <d v="2017-05-18T00:00:00"/>
    <x v="2"/>
    <n v="5245"/>
    <n v="3.35999989509583"/>
    <n v="3.35999989509583"/>
    <n v="0"/>
    <n v="0.159999996423721"/>
    <n v="0.439999997615814"/>
    <n v="2.75"/>
    <n v="0"/>
    <n v="8"/>
    <n v="45"/>
    <n v="232"/>
    <n v="795"/>
    <n v="2748"/>
    <n v="1"/>
    <x v="252"/>
    <n v="360"/>
  </r>
  <r>
    <x v="23"/>
    <d v="2017-05-19T00:00:00"/>
    <x v="3"/>
    <n v="1758"/>
    <n v="1.12999999523163"/>
    <n v="1.12999999523163"/>
    <n v="0"/>
    <n v="0"/>
    <n v="0"/>
    <n v="1.12999999523163"/>
    <n v="0"/>
    <n v="0"/>
    <n v="0"/>
    <n v="112"/>
    <n v="900"/>
    <n v="2067"/>
    <n v="1"/>
    <x v="215"/>
    <n v="428"/>
  </r>
  <r>
    <x v="23"/>
    <d v="2017-05-20T00:00:00"/>
    <x v="4"/>
    <n v="6157"/>
    <n v="3.94000005722046"/>
    <n v="3.94000005722046"/>
    <n v="0"/>
    <n v="0"/>
    <n v="0"/>
    <n v="3.94000005722046"/>
    <n v="0"/>
    <n v="0"/>
    <n v="0"/>
    <n v="310"/>
    <n v="714"/>
    <n v="2780"/>
    <n v="1"/>
    <x v="253"/>
    <n v="416"/>
  </r>
  <r>
    <x v="23"/>
    <d v="2017-05-21T00:00:00"/>
    <x v="5"/>
    <n v="8360"/>
    <n v="5.34999990463257"/>
    <n v="5.34999990463257"/>
    <n v="0"/>
    <n v="0.140000000596046"/>
    <n v="0.280000001192093"/>
    <n v="4.92999982833862"/>
    <n v="0"/>
    <n v="6"/>
    <n v="14"/>
    <n v="380"/>
    <n v="634"/>
    <n v="3101"/>
    <n v="1"/>
    <x v="32"/>
    <n v="406"/>
  </r>
  <r>
    <x v="23"/>
    <d v="2017-05-22T00:00:00"/>
    <x v="6"/>
    <n v="7174"/>
    <n v="4.59000015258789"/>
    <n v="4.59000015258789"/>
    <n v="0"/>
    <n v="0.330000013113022"/>
    <n v="0.360000014305115"/>
    <n v="3.91000008583069"/>
    <n v="0"/>
    <n v="10"/>
    <n v="20"/>
    <n v="301"/>
    <n v="749"/>
    <n v="2896"/>
    <n v="1"/>
    <x v="254"/>
    <n v="360"/>
  </r>
  <r>
    <x v="23"/>
    <d v="2017-05-23T00:00:00"/>
    <x v="0"/>
    <n v="1619"/>
    <n v="1.03999996185303"/>
    <n v="1.03999996185303"/>
    <n v="0"/>
    <n v="0"/>
    <n v="0"/>
    <n v="1.03999996185303"/>
    <n v="0"/>
    <n v="0"/>
    <n v="0"/>
    <n v="79"/>
    <n v="834"/>
    <n v="1962"/>
    <n v="1"/>
    <x v="36"/>
    <n v="527"/>
  </r>
  <r>
    <x v="23"/>
    <d v="2017-05-24T00:00:00"/>
    <x v="1"/>
    <n v="1831"/>
    <n v="1.16999995708466"/>
    <n v="1.16999995708466"/>
    <n v="0"/>
    <n v="0"/>
    <n v="0"/>
    <n v="1.16999995708466"/>
    <n v="0"/>
    <n v="0"/>
    <n v="0"/>
    <n v="101"/>
    <n v="916"/>
    <n v="2015"/>
    <n v="1"/>
    <x v="255"/>
    <n v="423"/>
  </r>
  <r>
    <x v="23"/>
    <d v="2017-05-25T00:00:00"/>
    <x v="2"/>
    <n v="2421"/>
    <n v="1.54999995231628"/>
    <n v="1.54999995231628"/>
    <n v="0"/>
    <n v="0"/>
    <n v="0"/>
    <n v="1.54999995231628"/>
    <n v="0"/>
    <n v="0"/>
    <n v="0"/>
    <n v="156"/>
    <n v="739"/>
    <n v="2297"/>
    <n v="1"/>
    <x v="229"/>
    <n v="545"/>
  </r>
  <r>
    <x v="23"/>
    <d v="2017-05-26T00:00:00"/>
    <x v="3"/>
    <n v="2283"/>
    <n v="1.46000003814697"/>
    <n v="1.46000003814697"/>
    <n v="0"/>
    <n v="0"/>
    <n v="0"/>
    <n v="1.46000003814697"/>
    <n v="0"/>
    <n v="0"/>
    <n v="0"/>
    <n v="129"/>
    <n v="848"/>
    <n v="2067"/>
    <n v="1"/>
    <x v="134"/>
    <n v="46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10">
  <r>
    <x v="0"/>
    <d v="2016-04-12T00:00:00"/>
    <s v="Tuesday"/>
    <n v="13162"/>
    <n v="8.5"/>
    <n v="8.5"/>
    <n v="0"/>
    <n v="1.87999999523163"/>
    <n v="0.550000011920929"/>
    <n v="6.05999994277954"/>
    <n v="0"/>
    <n v="25"/>
    <n v="13"/>
    <n v="328"/>
    <n v="728"/>
    <n v="1985"/>
    <n v="1"/>
    <n v="327"/>
    <n v="346"/>
    <n v="1094"/>
    <n v="0.7597222222222222"/>
    <x v="0"/>
    <x v="0"/>
  </r>
  <r>
    <x v="0"/>
    <d v="2016-04-13T00:00:00"/>
    <s v="Wednesday"/>
    <n v="10735"/>
    <n v="6.96999979019165"/>
    <n v="6.96999979019165"/>
    <n v="0"/>
    <n v="1.57000005245209"/>
    <n v="0.689999997615814"/>
    <n v="4.71000003814697"/>
    <n v="0"/>
    <n v="21"/>
    <n v="19"/>
    <n v="217"/>
    <n v="776"/>
    <n v="1797"/>
    <n v="2"/>
    <n v="384"/>
    <n v="407"/>
    <n v="1033"/>
    <n v="0.7173611111111111"/>
    <x v="0"/>
    <x v="0"/>
  </r>
  <r>
    <x v="0"/>
    <d v="2016-04-15T00:00:00"/>
    <s v="Thursday"/>
    <n v="9762"/>
    <n v="6.28000020980835"/>
    <n v="6.28000020980835"/>
    <n v="0"/>
    <n v="2.14000010490417"/>
    <n v="1.25999999046326"/>
    <n v="2.82999992370605"/>
    <n v="0"/>
    <n v="29"/>
    <n v="34"/>
    <n v="209"/>
    <n v="726"/>
    <n v="1745"/>
    <n v="1"/>
    <n v="412"/>
    <n v="442"/>
    <n v="998"/>
    <n v="0.6930555555555555"/>
    <x v="0"/>
    <x v="0"/>
  </r>
  <r>
    <x v="0"/>
    <d v="2016-04-16T00:00:00"/>
    <s v="Friday"/>
    <n v="12669"/>
    <n v="8.15999984741211"/>
    <n v="8.15999984741211"/>
    <n v="0"/>
    <n v="2.71000003814697"/>
    <n v="0.409999996423721"/>
    <n v="5.03999996185303"/>
    <n v="0"/>
    <n v="36"/>
    <n v="10"/>
    <n v="221"/>
    <n v="773"/>
    <n v="1863"/>
    <n v="2"/>
    <n v="340"/>
    <n v="367"/>
    <n v="1040"/>
    <n v="0.7222222222222222"/>
    <x v="0"/>
    <x v="0"/>
  </r>
  <r>
    <x v="0"/>
    <d v="2016-04-17T00:00:00"/>
    <s v="Saturday"/>
    <n v="9705"/>
    <n v="6.48000001907349"/>
    <n v="6.48000001907349"/>
    <n v="0"/>
    <n v="3.19000005722046"/>
    <n v="0.779999971389771"/>
    <n v="2.50999999046326"/>
    <n v="0"/>
    <n v="38"/>
    <n v="20"/>
    <n v="164"/>
    <n v="539"/>
    <n v="1728"/>
    <n v="1"/>
    <n v="700"/>
    <n v="712"/>
    <n v="761"/>
    <n v="0.5284722222222222"/>
    <x v="0"/>
    <x v="0"/>
  </r>
  <r>
    <x v="0"/>
    <d v="2016-04-19T00:00:00"/>
    <s v="Sunday"/>
    <n v="15506"/>
    <n v="9.88000011444092"/>
    <n v="9.88000011444092"/>
    <n v="0"/>
    <n v="3.52999997138977"/>
    <n v="1.32000005245209"/>
    <n v="5.03000020980835"/>
    <n v="0"/>
    <n v="50"/>
    <n v="31"/>
    <n v="264"/>
    <n v="775"/>
    <n v="2035"/>
    <n v="1"/>
    <n v="304"/>
    <n v="320"/>
    <n v="1120"/>
    <n v="0.7777777777777778"/>
    <x v="0"/>
    <x v="0"/>
  </r>
  <r>
    <x v="0"/>
    <d v="2016-04-20T00:00:00"/>
    <s v="Monday"/>
    <n v="10544"/>
    <n v="6.67999982833862"/>
    <n v="6.67999982833862"/>
    <n v="0"/>
    <n v="1.96000003814697"/>
    <n v="0.479999989271164"/>
    <n v="4.23999977111816"/>
    <n v="0"/>
    <n v="28"/>
    <n v="12"/>
    <n v="205"/>
    <n v="818"/>
    <n v="1786"/>
    <n v="1"/>
    <n v="360"/>
    <n v="377"/>
    <n v="1063"/>
    <n v="0.7381944444444445"/>
    <x v="0"/>
    <x v="0"/>
  </r>
  <r>
    <x v="0"/>
    <d v="2016-04-21T00:00:00"/>
    <s v="Tuesday"/>
    <n v="9819"/>
    <n v="6.34000015258789"/>
    <n v="6.34000015258789"/>
    <n v="0"/>
    <n v="1.3400000333786"/>
    <n v="0.349999994039536"/>
    <n v="4.65000009536743"/>
    <n v="0"/>
    <n v="19"/>
    <n v="8"/>
    <n v="211"/>
    <n v="838"/>
    <n v="1775"/>
    <n v="1"/>
    <n v="325"/>
    <n v="364"/>
    <n v="1076"/>
    <n v="0.7472222222222222"/>
    <x v="0"/>
    <x v="0"/>
  </r>
  <r>
    <x v="0"/>
    <d v="2016-04-23T00:00:00"/>
    <s v="Wednesday"/>
    <n v="14371"/>
    <n v="9.03999996185303"/>
    <n v="9.03999996185303"/>
    <n v="0"/>
    <n v="2.80999994277954"/>
    <n v="0.870000004768372"/>
    <n v="5.3600001335144"/>
    <n v="0"/>
    <n v="41"/>
    <n v="21"/>
    <n v="262"/>
    <n v="732"/>
    <n v="1949"/>
    <n v="1"/>
    <n v="361"/>
    <n v="384"/>
    <n v="1056"/>
    <n v="0.7333333333333333"/>
    <x v="0"/>
    <x v="0"/>
  </r>
  <r>
    <x v="0"/>
    <d v="2016-04-24T00:00:00"/>
    <s v="Thursday"/>
    <n v="10039"/>
    <n v="6.40999984741211"/>
    <n v="6.40999984741211"/>
    <n v="0"/>
    <n v="2.92000007629395"/>
    <n v="0.209999993443489"/>
    <n v="3.27999997138977"/>
    <n v="0"/>
    <n v="39"/>
    <n v="5"/>
    <n v="238"/>
    <n v="709"/>
    <n v="1788"/>
    <n v="1"/>
    <n v="430"/>
    <n v="449"/>
    <n v="991"/>
    <n v="0.6881944444444444"/>
    <x v="0"/>
    <x v="0"/>
  </r>
  <r>
    <x v="0"/>
    <d v="2016-04-25T00:00:00"/>
    <s v="Friday"/>
    <n v="15355"/>
    <n v="9.80000019073486"/>
    <n v="9.80000019073486"/>
    <n v="0"/>
    <n v="5.28999996185303"/>
    <n v="0.569999992847443"/>
    <n v="3.94000005722046"/>
    <n v="0"/>
    <n v="73"/>
    <n v="14"/>
    <n v="216"/>
    <n v="814"/>
    <n v="2013"/>
    <n v="1"/>
    <n v="277"/>
    <n v="323"/>
    <n v="1117"/>
    <n v="0.7756944444444445"/>
    <x v="0"/>
    <x v="0"/>
  </r>
  <r>
    <x v="0"/>
    <d v="2016-04-26T00:00:00"/>
    <s v="Saturday"/>
    <n v="13755"/>
    <n v="8.78999996185303"/>
    <n v="8.78999996185303"/>
    <n v="0"/>
    <n v="2.32999992370605"/>
    <n v="0.920000016689301"/>
    <n v="5.53999996185303"/>
    <n v="0"/>
    <n v="31"/>
    <n v="23"/>
    <n v="279"/>
    <n v="833"/>
    <n v="1970"/>
    <n v="1"/>
    <n v="245"/>
    <n v="274"/>
    <n v="1166"/>
    <n v="0.8097222222222222"/>
    <x v="0"/>
    <x v="0"/>
  </r>
  <r>
    <x v="0"/>
    <d v="2016-04-28T00:00:00"/>
    <s v="Sunday"/>
    <n v="13154"/>
    <n v="8.52999973297119"/>
    <n v="8.52999973297119"/>
    <n v="0"/>
    <n v="3.53999996185303"/>
    <n v="1.1599999666214"/>
    <n v="3.78999996185303"/>
    <n v="0"/>
    <n v="48"/>
    <n v="28"/>
    <n v="189"/>
    <n v="782"/>
    <n v="1898"/>
    <n v="1"/>
    <n v="366"/>
    <n v="393"/>
    <n v="1047"/>
    <n v="0.7270833333333333"/>
    <x v="0"/>
    <x v="0"/>
  </r>
  <r>
    <x v="0"/>
    <d v="2016-04-29T00:00:00"/>
    <s v="Monday"/>
    <n v="11181"/>
    <n v="7.15000009536743"/>
    <n v="7.15000009536743"/>
    <n v="0"/>
    <n v="1.05999994277954"/>
    <n v="0.5"/>
    <n v="5.57999992370605"/>
    <n v="0"/>
    <n v="16"/>
    <n v="12"/>
    <n v="243"/>
    <n v="815"/>
    <n v="1837"/>
    <n v="1"/>
    <n v="341"/>
    <n v="354"/>
    <n v="1086"/>
    <n v="0.7541666666666667"/>
    <x v="0"/>
    <x v="0"/>
  </r>
  <r>
    <x v="0"/>
    <d v="2016-04-30T00:00:00"/>
    <s v="Tuesday"/>
    <n v="14673"/>
    <n v="9.25"/>
    <n v="9.25"/>
    <n v="0"/>
    <n v="3.55999994277954"/>
    <n v="1.41999995708466"/>
    <n v="4.26999998092651"/>
    <n v="0"/>
    <n v="52"/>
    <n v="34"/>
    <n v="217"/>
    <n v="712"/>
    <n v="1947"/>
    <n v="1"/>
    <n v="404"/>
    <n v="425"/>
    <n v="1015"/>
    <n v="0.7048611111111112"/>
    <x v="0"/>
    <x v="0"/>
  </r>
  <r>
    <x v="0"/>
    <d v="2016-05-01T00:00:00"/>
    <s v="Wednesday"/>
    <n v="10602"/>
    <n v="6.80999994277954"/>
    <n v="6.80999994277954"/>
    <n v="0"/>
    <n v="2.28999996185303"/>
    <n v="1.60000002384186"/>
    <n v="2.92000007629395"/>
    <n v="0"/>
    <n v="33"/>
    <n v="35"/>
    <n v="246"/>
    <n v="730"/>
    <n v="1820"/>
    <n v="1"/>
    <n v="369"/>
    <n v="396"/>
    <n v="1044"/>
    <n v="0.725"/>
    <x v="0"/>
    <x v="0"/>
  </r>
  <r>
    <x v="0"/>
    <d v="2016-05-02T00:00:00"/>
    <s v="Thursday"/>
    <n v="14727"/>
    <n v="9.71000003814697"/>
    <n v="9.71000003814697"/>
    <n v="0"/>
    <n v="3.21000003814697"/>
    <n v="0.569999992847443"/>
    <n v="5.92000007629395"/>
    <n v="0"/>
    <n v="41"/>
    <n v="15"/>
    <n v="277"/>
    <n v="798"/>
    <n v="2004"/>
    <n v="1"/>
    <n v="277"/>
    <n v="309"/>
    <n v="1131"/>
    <n v="0.7854166666666667"/>
    <x v="0"/>
    <x v="0"/>
  </r>
  <r>
    <x v="0"/>
    <d v="2016-05-03T00:00:00"/>
    <s v="Friday"/>
    <n v="15103"/>
    <n v="9.65999984741211"/>
    <n v="9.65999984741211"/>
    <n v="0"/>
    <n v="3.73000001907349"/>
    <n v="1.04999995231628"/>
    <n v="4.88000011444092"/>
    <n v="0"/>
    <n v="50"/>
    <n v="24"/>
    <n v="254"/>
    <n v="816"/>
    <n v="1990"/>
    <n v="1"/>
    <n v="273"/>
    <n v="296"/>
    <n v="1144"/>
    <n v="0.7944444444444444"/>
    <x v="0"/>
    <x v="0"/>
  </r>
  <r>
    <x v="0"/>
    <d v="2016-05-05T00:00:00"/>
    <s v="Saturday"/>
    <n v="14070"/>
    <n v="8.89999961853027"/>
    <n v="8.89999961853027"/>
    <n v="0"/>
    <n v="2.92000007629395"/>
    <n v="1.08000004291534"/>
    <n v="4.88000011444092"/>
    <n v="0"/>
    <n v="45"/>
    <n v="24"/>
    <n v="250"/>
    <n v="857"/>
    <n v="1959"/>
    <n v="1"/>
    <n v="247"/>
    <n v="264"/>
    <n v="1176"/>
    <n v="0.8166666666666667"/>
    <x v="0"/>
    <x v="0"/>
  </r>
  <r>
    <x v="0"/>
    <d v="2016-05-06T00:00:00"/>
    <s v="Sunday"/>
    <n v="12159"/>
    <n v="8.02999973297119"/>
    <n v="8.02999973297119"/>
    <n v="0"/>
    <n v="1.97000002861023"/>
    <n v="0.25"/>
    <n v="5.80999994277954"/>
    <n v="0"/>
    <n v="24"/>
    <n v="6"/>
    <n v="289"/>
    <n v="754"/>
    <n v="1896"/>
    <n v="1"/>
    <n v="334"/>
    <n v="367"/>
    <n v="1073"/>
    <n v="0.7451388888888889"/>
    <x v="0"/>
    <x v="0"/>
  </r>
  <r>
    <x v="0"/>
    <d v="2016-05-07T00:00:00"/>
    <s v="Monday"/>
    <n v="11992"/>
    <n v="7.71000003814697"/>
    <n v="7.71000003814697"/>
    <n v="0"/>
    <n v="2.46000003814697"/>
    <n v="2.11999988555908"/>
    <n v="3.13000011444092"/>
    <n v="0"/>
    <n v="37"/>
    <n v="46"/>
    <n v="175"/>
    <n v="833"/>
    <n v="1821"/>
    <n v="1"/>
    <n v="331"/>
    <n v="349"/>
    <n v="1091"/>
    <n v="0.7576388888888889"/>
    <x v="0"/>
    <x v="0"/>
  </r>
  <r>
    <x v="0"/>
    <d v="2016-05-08T00:00:00"/>
    <s v="Tuesday"/>
    <n v="10060"/>
    <n v="6.57999992370605"/>
    <n v="6.57999992370605"/>
    <n v="0"/>
    <n v="3.52999997138977"/>
    <n v="0.319999992847443"/>
    <n v="2.73000001907349"/>
    <n v="0"/>
    <n v="44"/>
    <n v="8"/>
    <n v="203"/>
    <n v="574"/>
    <n v="1740"/>
    <n v="1"/>
    <n v="594"/>
    <n v="611"/>
    <n v="829"/>
    <n v="0.5756944444444444"/>
    <x v="0"/>
    <x v="0"/>
  </r>
  <r>
    <x v="0"/>
    <d v="2016-05-09T00:00:00"/>
    <s v="Wednesday"/>
    <n v="12022"/>
    <n v="7.71999979019165"/>
    <n v="7.71999979019165"/>
    <n v="0"/>
    <n v="3.45000004768372"/>
    <n v="0.529999971389771"/>
    <n v="3.74000000953674"/>
    <n v="0"/>
    <n v="46"/>
    <n v="11"/>
    <n v="206"/>
    <n v="835"/>
    <n v="1819"/>
    <n v="1"/>
    <n v="338"/>
    <n v="342"/>
    <n v="1098"/>
    <n v="0.7625"/>
    <x v="0"/>
    <x v="0"/>
  </r>
  <r>
    <x v="0"/>
    <d v="2016-05-10T00:00:00"/>
    <s v="Thursday"/>
    <n v="12207"/>
    <n v="7.76999998092651"/>
    <n v="7.76999998092651"/>
    <n v="0"/>
    <n v="3.34999990463257"/>
    <n v="1.1599999666214"/>
    <n v="3.25999999046326"/>
    <n v="0"/>
    <n v="46"/>
    <n v="31"/>
    <n v="214"/>
    <n v="746"/>
    <n v="1859"/>
    <n v="1"/>
    <n v="383"/>
    <n v="403"/>
    <n v="1037"/>
    <n v="0.7201388888888889"/>
    <x v="0"/>
    <x v="0"/>
  </r>
  <r>
    <x v="0"/>
    <d v="2016-05-11T00:00:00"/>
    <s v="Friday"/>
    <n v="12770"/>
    <n v="8.13000011444092"/>
    <n v="8.13000011444092"/>
    <n v="0"/>
    <n v="2.55999994277954"/>
    <n v="1.00999999046326"/>
    <n v="4.55000019073486"/>
    <n v="0"/>
    <n v="36"/>
    <n v="23"/>
    <n v="251"/>
    <n v="669"/>
    <n v="1783"/>
    <n v="1"/>
    <n v="285"/>
    <n v="306"/>
    <n v="979"/>
    <n v="0.6798611111111111"/>
    <x v="0"/>
    <x v="0"/>
  </r>
  <r>
    <x v="1"/>
    <d v="2016-04-29T00:00:00"/>
    <s v="Saturday"/>
    <n v="3176"/>
    <n v="2.30999994277954"/>
    <n v="2.30999994277954"/>
    <n v="0"/>
    <n v="0"/>
    <n v="0"/>
    <n v="2.30999994277954"/>
    <n v="0"/>
    <n v="0"/>
    <n v="0"/>
    <n v="120"/>
    <n v="1193"/>
    <n v="2498"/>
    <n v="1"/>
    <n v="119"/>
    <n v="127"/>
    <n v="1313"/>
    <n v="0.9118055555555555"/>
    <x v="0"/>
    <x v="1"/>
  </r>
  <r>
    <x v="1"/>
    <d v="2016-04-30T00:00:00"/>
    <s v="Sunday"/>
    <n v="18213"/>
    <n v="13.2399997711182"/>
    <n v="13.2399997711182"/>
    <n v="0"/>
    <n v="0.629999995231628"/>
    <n v="3.14000010490417"/>
    <n v="9.46000003814697"/>
    <n v="0"/>
    <n v="9"/>
    <n v="71"/>
    <n v="402"/>
    <n v="816"/>
    <n v="3846"/>
    <n v="1"/>
    <n v="124"/>
    <n v="142"/>
    <n v="1298"/>
    <n v="0.9013888888888889"/>
    <x v="0"/>
    <x v="1"/>
  </r>
  <r>
    <x v="1"/>
    <d v="2016-05-02T00:00:00"/>
    <s v="Monday"/>
    <n v="3758"/>
    <n v="2.73000001907349"/>
    <n v="2.73000001907349"/>
    <n v="0"/>
    <n v="0.0700000002980232"/>
    <n v="0.310000002384186"/>
    <n v="2.34999990463257"/>
    <n v="0"/>
    <n v="1"/>
    <n v="7"/>
    <n v="148"/>
    <n v="682"/>
    <n v="2580"/>
    <n v="1"/>
    <n v="796"/>
    <n v="961"/>
    <n v="838"/>
    <n v="0.5819444444444445"/>
    <x v="0"/>
    <x v="1"/>
  </r>
  <r>
    <x v="1"/>
    <d v="2016-05-08T00:00:00"/>
    <s v="Tuesday"/>
    <n v="6724"/>
    <n v="4.8899998664856"/>
    <n v="4.8899998664856"/>
    <n v="0"/>
    <n v="0"/>
    <n v="0"/>
    <n v="4.88000011444092"/>
    <n v="0"/>
    <n v="0"/>
    <n v="0"/>
    <n v="295"/>
    <n v="991"/>
    <n v="2987"/>
    <n v="1"/>
    <n v="137"/>
    <n v="154"/>
    <n v="1286"/>
    <n v="0.8930555555555556"/>
    <x v="0"/>
    <x v="1"/>
  </r>
  <r>
    <x v="2"/>
    <d v="2016-04-15T00:00:00"/>
    <s v="Wednesday"/>
    <n v="3844"/>
    <n v="2.53999996185303"/>
    <n v="2.53999996185303"/>
    <n v="0"/>
    <n v="0"/>
    <n v="0"/>
    <n v="2.53999996185303"/>
    <n v="0"/>
    <n v="0"/>
    <n v="0"/>
    <n v="176"/>
    <n v="527"/>
    <n v="1725"/>
    <n v="1"/>
    <n v="644"/>
    <n v="961"/>
    <n v="703"/>
    <n v="0.48819444444444443"/>
    <x v="1"/>
    <x v="1"/>
  </r>
  <r>
    <x v="2"/>
    <d v="2016-04-30T00:00:00"/>
    <s v="Thursday"/>
    <n v="4014"/>
    <n v="2.67000007629395"/>
    <n v="2.67000007629395"/>
    <n v="0"/>
    <n v="0"/>
    <n v="0"/>
    <n v="2.65000009536743"/>
    <n v="0"/>
    <n v="0"/>
    <n v="0"/>
    <n v="184"/>
    <n v="218"/>
    <n v="1763"/>
    <n v="1"/>
    <n v="722"/>
    <n v="961"/>
    <n v="402"/>
    <n v="0.2791666666666667"/>
    <x v="1"/>
    <x v="1"/>
  </r>
  <r>
    <x v="2"/>
    <d v="2016-05-01T00:00:00"/>
    <s v="Friday"/>
    <n v="2573"/>
    <n v="1.70000004768372"/>
    <n v="1.70000004768372"/>
    <n v="0"/>
    <n v="0"/>
    <n v="0.259999990463257"/>
    <n v="1.45000004768372"/>
    <n v="0"/>
    <n v="0"/>
    <n v="7"/>
    <n v="75"/>
    <n v="585"/>
    <n v="1541"/>
    <n v="1"/>
    <n v="590"/>
    <n v="961"/>
    <n v="667"/>
    <n v="0.46319444444444446"/>
    <x v="1"/>
    <x v="1"/>
  </r>
  <r>
    <x v="3"/>
    <d v="2016-04-12T00:00:00"/>
    <s v="Saturday"/>
    <n v="678"/>
    <n v="0.469999998807907"/>
    <n v="0.469999998807907"/>
    <n v="0"/>
    <n v="0"/>
    <n v="0"/>
    <n v="0.469999998807907"/>
    <n v="0"/>
    <n v="0"/>
    <n v="0"/>
    <n v="55"/>
    <n v="734"/>
    <n v="2220"/>
    <n v="3"/>
    <n v="750"/>
    <n v="775"/>
    <n v="789"/>
    <n v="0.5479166666666667"/>
    <x v="0"/>
    <x v="1"/>
  </r>
  <r>
    <x v="3"/>
    <d v="2016-04-13T00:00:00"/>
    <s v="Sunday"/>
    <n v="356"/>
    <n v="0.25"/>
    <n v="0.25"/>
    <n v="0"/>
    <n v="0"/>
    <n v="0"/>
    <n v="0.25"/>
    <n v="0"/>
    <n v="0"/>
    <n v="0"/>
    <n v="32"/>
    <n v="986"/>
    <n v="2151"/>
    <n v="1"/>
    <n v="398"/>
    <n v="422"/>
    <n v="1018"/>
    <n v="0.7069444444444445"/>
    <x v="0"/>
    <x v="1"/>
  </r>
  <r>
    <x v="3"/>
    <d v="2016-04-15T00:00:00"/>
    <s v="Monday"/>
    <n v="980"/>
    <n v="0.680000007152557"/>
    <n v="0.680000007152557"/>
    <n v="0"/>
    <n v="0"/>
    <n v="0"/>
    <n v="0.680000007152557"/>
    <n v="0"/>
    <n v="0"/>
    <n v="0"/>
    <n v="51"/>
    <n v="941"/>
    <n v="2221"/>
    <n v="2"/>
    <n v="475"/>
    <n v="499"/>
    <n v="992"/>
    <n v="0.6888888888888889"/>
    <x v="0"/>
    <x v="1"/>
  </r>
  <r>
    <x v="3"/>
    <d v="2016-04-26T00:00:00"/>
    <s v="Tuesday"/>
    <n v="3761"/>
    <n v="2.59999990463257"/>
    <n v="2.59999990463257"/>
    <n v="0"/>
    <n v="0"/>
    <n v="0"/>
    <n v="2.59999990463257"/>
    <n v="0"/>
    <n v="0"/>
    <n v="0"/>
    <n v="192"/>
    <n v="1058"/>
    <n v="2638"/>
    <n v="1"/>
    <n v="296"/>
    <n v="315"/>
    <n v="1250"/>
    <n v="0.8680555555555556"/>
    <x v="0"/>
    <x v="1"/>
  </r>
  <r>
    <x v="3"/>
    <d v="2016-04-28T00:00:00"/>
    <s v="Wednesday"/>
    <n v="1675"/>
    <n v="1.1599999666214"/>
    <n v="1.1599999666214"/>
    <n v="0"/>
    <n v="0"/>
    <n v="0"/>
    <n v="1.1599999666214"/>
    <n v="0"/>
    <n v="0"/>
    <n v="0"/>
    <n v="95"/>
    <n v="1167"/>
    <n v="2351"/>
    <n v="1"/>
    <n v="166"/>
    <n v="178"/>
    <n v="1262"/>
    <n v="0.8763888888888889"/>
    <x v="0"/>
    <x v="1"/>
  </r>
  <r>
    <x v="4"/>
    <d v="2016-04-12T00:00:00"/>
    <s v="Thursday"/>
    <n v="4414"/>
    <n v="2.74000000953674"/>
    <n v="2.74000000953674"/>
    <n v="0"/>
    <n v="0.189999997615814"/>
    <n v="0.349999994039536"/>
    <n v="2.20000004768372"/>
    <n v="0"/>
    <n v="3"/>
    <n v="8"/>
    <n v="181"/>
    <n v="706"/>
    <n v="1459"/>
    <n v="1"/>
    <n v="503"/>
    <n v="546"/>
    <n v="898"/>
    <n v="0.6236111111111111"/>
    <x v="0"/>
    <x v="0"/>
  </r>
  <r>
    <x v="4"/>
    <d v="2016-04-13T00:00:00"/>
    <s v="Friday"/>
    <n v="4993"/>
    <n v="3.09999990463257"/>
    <n v="3.09999990463257"/>
    <n v="0"/>
    <n v="0"/>
    <n v="0"/>
    <n v="3.09999990463257"/>
    <n v="0"/>
    <n v="0"/>
    <n v="0"/>
    <n v="238"/>
    <n v="663"/>
    <n v="1521"/>
    <n v="1"/>
    <n v="531"/>
    <n v="565"/>
    <n v="901"/>
    <n v="0.6256944444444444"/>
    <x v="0"/>
    <x v="0"/>
  </r>
  <r>
    <x v="4"/>
    <d v="2016-04-14T00:00:00"/>
    <s v="Saturday"/>
    <n v="3335"/>
    <n v="2.0699999332428"/>
    <n v="2.0699999332428"/>
    <n v="0"/>
    <n v="0"/>
    <n v="0"/>
    <n v="2.04999995231628"/>
    <n v="0"/>
    <n v="0"/>
    <n v="0"/>
    <n v="197"/>
    <n v="653"/>
    <n v="1431"/>
    <n v="1"/>
    <n v="545"/>
    <n v="568"/>
    <n v="850"/>
    <n v="0.5902777777777778"/>
    <x v="0"/>
    <x v="0"/>
  </r>
  <r>
    <x v="4"/>
    <d v="2016-04-15T00:00:00"/>
    <s v="Sunday"/>
    <n v="3821"/>
    <n v="2.36999988555908"/>
    <n v="2.36999988555908"/>
    <n v="0"/>
    <n v="0"/>
    <n v="0"/>
    <n v="2.36999988555908"/>
    <n v="0"/>
    <n v="0"/>
    <n v="0"/>
    <n v="188"/>
    <n v="687"/>
    <n v="1444"/>
    <n v="1"/>
    <n v="523"/>
    <n v="573"/>
    <n v="875"/>
    <n v="0.6076388888888888"/>
    <x v="0"/>
    <x v="0"/>
  </r>
  <r>
    <x v="4"/>
    <d v="2016-04-16T00:00:00"/>
    <s v="Monday"/>
    <n v="2547"/>
    <n v="1.58000004291534"/>
    <n v="1.58000004291534"/>
    <n v="0"/>
    <n v="0"/>
    <n v="0"/>
    <n v="1.58000004291534"/>
    <n v="0"/>
    <n v="0"/>
    <n v="0"/>
    <n v="150"/>
    <n v="728"/>
    <n v="1373"/>
    <n v="1"/>
    <n v="524"/>
    <n v="567"/>
    <n v="878"/>
    <n v="0.6097222222222223"/>
    <x v="0"/>
    <x v="0"/>
  </r>
  <r>
    <x v="4"/>
    <d v="2016-04-17T00:00:00"/>
    <s v="Tuesday"/>
    <n v="838"/>
    <n v="0.519999980926514"/>
    <n v="0.519999980926514"/>
    <n v="0"/>
    <n v="0"/>
    <n v="0"/>
    <n v="0.519999980926514"/>
    <n v="0"/>
    <n v="0"/>
    <n v="0"/>
    <n v="60"/>
    <n v="1053"/>
    <n v="1214"/>
    <n v="1"/>
    <n v="437"/>
    <n v="498"/>
    <n v="1113"/>
    <n v="0.7729166666666667"/>
    <x v="0"/>
    <x v="0"/>
  </r>
  <r>
    <x v="4"/>
    <d v="2016-04-19T00:00:00"/>
    <s v="Wednesday"/>
    <n v="2424"/>
    <n v="1.5"/>
    <n v="1.5"/>
    <n v="0"/>
    <n v="0"/>
    <n v="0"/>
    <n v="1.5"/>
    <n v="0"/>
    <n v="0"/>
    <n v="0"/>
    <n v="141"/>
    <n v="785"/>
    <n v="1356"/>
    <n v="1"/>
    <n v="498"/>
    <n v="540"/>
    <n v="926"/>
    <n v="0.6430555555555556"/>
    <x v="0"/>
    <x v="0"/>
  </r>
  <r>
    <x v="4"/>
    <d v="2016-04-20T00:00:00"/>
    <s v="Thursday"/>
    <n v="7222"/>
    <n v="4.48000001907349"/>
    <n v="4.48000001907349"/>
    <n v="0"/>
    <n v="0"/>
    <n v="0"/>
    <n v="4.48000001907349"/>
    <n v="0"/>
    <n v="0"/>
    <n v="0"/>
    <n v="327"/>
    <n v="623"/>
    <n v="1667"/>
    <n v="1"/>
    <n v="461"/>
    <n v="510"/>
    <n v="950"/>
    <n v="0.6597222222222222"/>
    <x v="0"/>
    <x v="0"/>
  </r>
  <r>
    <x v="4"/>
    <d v="2016-04-21T00:00:00"/>
    <s v="Friday"/>
    <n v="2467"/>
    <n v="1.52999997138977"/>
    <n v="1.52999997138977"/>
    <n v="0"/>
    <n v="0"/>
    <n v="0"/>
    <n v="1.52999997138977"/>
    <n v="0"/>
    <n v="0"/>
    <n v="0"/>
    <n v="153"/>
    <n v="749"/>
    <n v="1370"/>
    <n v="1"/>
    <n v="477"/>
    <n v="514"/>
    <n v="902"/>
    <n v="0.6263888888888889"/>
    <x v="0"/>
    <x v="0"/>
  </r>
  <r>
    <x v="4"/>
    <d v="2016-04-22T00:00:00"/>
    <s v="Saturday"/>
    <n v="2915"/>
    <n v="1.80999994277954"/>
    <n v="1.80999994277954"/>
    <n v="0"/>
    <n v="0"/>
    <n v="0"/>
    <n v="1.80999994277954"/>
    <n v="0"/>
    <n v="0"/>
    <n v="0"/>
    <n v="162"/>
    <n v="712"/>
    <n v="1399"/>
    <n v="1"/>
    <n v="520"/>
    <n v="545"/>
    <n v="874"/>
    <n v="0.6069444444444444"/>
    <x v="0"/>
    <x v="0"/>
  </r>
  <r>
    <x v="4"/>
    <d v="2016-04-23T00:00:00"/>
    <s v="Sunday"/>
    <n v="12357"/>
    <n v="7.71000003814697"/>
    <n v="7.71000003814697"/>
    <n v="0"/>
    <n v="0"/>
    <n v="0"/>
    <n v="7.71000003814697"/>
    <n v="0"/>
    <n v="0"/>
    <n v="0"/>
    <n v="432"/>
    <n v="458"/>
    <n v="1916"/>
    <n v="1"/>
    <n v="522"/>
    <n v="554"/>
    <n v="890"/>
    <n v="0.6180555555555556"/>
    <x v="0"/>
    <x v="0"/>
  </r>
  <r>
    <x v="4"/>
    <d v="2016-04-24T00:00:00"/>
    <s v="Monday"/>
    <n v="3490"/>
    <n v="2.16000008583069"/>
    <n v="2.16000008583069"/>
    <n v="0"/>
    <n v="0"/>
    <n v="0"/>
    <n v="2.16000008583069"/>
    <n v="0"/>
    <n v="0"/>
    <n v="0"/>
    <n v="164"/>
    <n v="704"/>
    <n v="1401"/>
    <n v="1"/>
    <n v="555"/>
    <n v="591"/>
    <n v="868"/>
    <n v="0.6027777777777777"/>
    <x v="0"/>
    <x v="0"/>
  </r>
  <r>
    <x v="4"/>
    <d v="2016-04-25T00:00:00"/>
    <s v="Tuesday"/>
    <n v="6017"/>
    <n v="3.73000001907349"/>
    <n v="3.73000001907349"/>
    <n v="0"/>
    <n v="0"/>
    <n v="0"/>
    <n v="3.73000001907349"/>
    <n v="0"/>
    <n v="0"/>
    <n v="0"/>
    <n v="260"/>
    <n v="821"/>
    <n v="1576"/>
    <n v="1"/>
    <n v="506"/>
    <n v="531"/>
    <n v="1081"/>
    <n v="0.7506944444444444"/>
    <x v="0"/>
    <x v="0"/>
  </r>
  <r>
    <x v="4"/>
    <d v="2016-04-27T00:00:00"/>
    <s v="Wednesday"/>
    <n v="6088"/>
    <n v="3.76999998092651"/>
    <n v="3.76999998092651"/>
    <n v="0"/>
    <n v="0"/>
    <n v="0"/>
    <n v="3.76999998092651"/>
    <n v="0"/>
    <n v="0"/>
    <n v="0"/>
    <n v="286"/>
    <n v="586"/>
    <n v="1593"/>
    <n v="1"/>
    <n v="508"/>
    <n v="545"/>
    <n v="872"/>
    <n v="0.6055555555555555"/>
    <x v="0"/>
    <x v="0"/>
  </r>
  <r>
    <x v="4"/>
    <d v="2016-04-28T00:00:00"/>
    <s v="Thursday"/>
    <n v="6375"/>
    <n v="3.95000004768372"/>
    <n v="3.95000004768372"/>
    <n v="0"/>
    <n v="0"/>
    <n v="0"/>
    <n v="3.95000004768372"/>
    <n v="0"/>
    <n v="0"/>
    <n v="0"/>
    <n v="331"/>
    <n v="626"/>
    <n v="1649"/>
    <n v="1"/>
    <n v="513"/>
    <n v="545"/>
    <n v="957"/>
    <n v="0.6645833333333333"/>
    <x v="0"/>
    <x v="0"/>
  </r>
  <r>
    <x v="4"/>
    <d v="2016-04-29T00:00:00"/>
    <s v="Friday"/>
    <n v="7604"/>
    <n v="4.71000003814697"/>
    <n v="4.71000003814697"/>
    <n v="0"/>
    <n v="0"/>
    <n v="0"/>
    <n v="4.71000003814697"/>
    <n v="0"/>
    <n v="0"/>
    <n v="0"/>
    <n v="352"/>
    <n v="492"/>
    <n v="1692"/>
    <n v="1"/>
    <n v="490"/>
    <n v="510"/>
    <n v="844"/>
    <n v="0.5861111111111111"/>
    <x v="0"/>
    <x v="0"/>
  </r>
  <r>
    <x v="4"/>
    <d v="2016-04-30T00:00:00"/>
    <s v="Saturday"/>
    <n v="4729"/>
    <n v="2.9300000667572"/>
    <n v="2.9300000667572"/>
    <n v="0"/>
    <n v="0"/>
    <n v="0"/>
    <n v="2.9300000667572"/>
    <n v="0"/>
    <n v="0"/>
    <n v="0"/>
    <n v="233"/>
    <n v="594"/>
    <n v="1506"/>
    <n v="1"/>
    <n v="573"/>
    <n v="607"/>
    <n v="827"/>
    <n v="0.5743055555555555"/>
    <x v="0"/>
    <x v="0"/>
  </r>
  <r>
    <x v="4"/>
    <d v="2016-05-01T00:00:00"/>
    <s v="Sunday"/>
    <n v="3609"/>
    <n v="2.27999997138977"/>
    <n v="2.27999997138977"/>
    <n v="0"/>
    <n v="0"/>
    <n v="0"/>
    <n v="2.27999997138977"/>
    <n v="0"/>
    <n v="0"/>
    <n v="0"/>
    <n v="191"/>
    <n v="716"/>
    <n v="1447"/>
    <n v="1"/>
    <n v="527"/>
    <n v="546"/>
    <n v="907"/>
    <n v="0.6298611111111111"/>
    <x v="0"/>
    <x v="0"/>
  </r>
  <r>
    <x v="4"/>
    <d v="2016-05-02T00:00:00"/>
    <s v="Monday"/>
    <n v="7018"/>
    <n v="4.34999990463257"/>
    <n v="4.34999990463257"/>
    <n v="0"/>
    <n v="0"/>
    <n v="0"/>
    <n v="4.34999990463257"/>
    <n v="0"/>
    <n v="0"/>
    <n v="0"/>
    <n v="355"/>
    <n v="716"/>
    <n v="1690"/>
    <n v="1"/>
    <n v="511"/>
    <n v="543"/>
    <n v="1071"/>
    <n v="0.74375"/>
    <x v="0"/>
    <x v="0"/>
  </r>
  <r>
    <x v="4"/>
    <d v="2016-05-04T00:00:00"/>
    <s v="Tuesday"/>
    <n v="6564"/>
    <n v="4.07000017166138"/>
    <n v="4.07000017166138"/>
    <n v="0"/>
    <n v="0"/>
    <n v="0"/>
    <n v="4.07000017166138"/>
    <n v="0"/>
    <n v="0"/>
    <n v="0"/>
    <n v="345"/>
    <n v="530"/>
    <n v="1658"/>
    <n v="1"/>
    <n v="538"/>
    <n v="560"/>
    <n v="875"/>
    <n v="0.6076388888888888"/>
    <x v="0"/>
    <x v="0"/>
  </r>
  <r>
    <x v="4"/>
    <d v="2016-05-05T00:00:00"/>
    <s v="Wednesday"/>
    <n v="12167"/>
    <n v="7.53999996185303"/>
    <n v="7.53999996185303"/>
    <n v="0"/>
    <n v="0"/>
    <n v="0"/>
    <n v="7.53999996185303"/>
    <n v="0"/>
    <n v="0"/>
    <n v="0"/>
    <n v="475"/>
    <n v="479"/>
    <n v="1926"/>
    <n v="1"/>
    <n v="468"/>
    <n v="485"/>
    <n v="954"/>
    <n v="0.6625"/>
    <x v="0"/>
    <x v="0"/>
  </r>
  <r>
    <x v="4"/>
    <d v="2016-05-06T00:00:00"/>
    <s v="Thursday"/>
    <n v="8198"/>
    <n v="5.07999992370605"/>
    <n v="5.07999992370605"/>
    <n v="0"/>
    <n v="0"/>
    <n v="0"/>
    <n v="5.07999992370605"/>
    <n v="0"/>
    <n v="0"/>
    <n v="0"/>
    <n v="383"/>
    <n v="511"/>
    <n v="1736"/>
    <n v="1"/>
    <n v="524"/>
    <n v="548"/>
    <n v="894"/>
    <n v="0.6208333333333333"/>
    <x v="0"/>
    <x v="0"/>
  </r>
  <r>
    <x v="4"/>
    <d v="2016-05-07T00:00:00"/>
    <s v="Friday"/>
    <n v="4193"/>
    <n v="2.59999990463257"/>
    <n v="2.59999990463257"/>
    <n v="0"/>
    <n v="0"/>
    <n v="0"/>
    <n v="2.59999990463257"/>
    <n v="0"/>
    <n v="0"/>
    <n v="0"/>
    <n v="229"/>
    <n v="665"/>
    <n v="1491"/>
    <n v="1"/>
    <n v="511"/>
    <n v="521"/>
    <n v="894"/>
    <n v="0.6208333333333333"/>
    <x v="0"/>
    <x v="0"/>
  </r>
  <r>
    <x v="4"/>
    <d v="2016-05-08T00:00:00"/>
    <s v="Saturday"/>
    <n v="5528"/>
    <n v="3.45000004768372"/>
    <n v="3.45000004768372"/>
    <n v="0"/>
    <n v="0"/>
    <n v="0"/>
    <n v="3.45000004768372"/>
    <n v="0"/>
    <n v="0"/>
    <n v="0"/>
    <n v="258"/>
    <n v="610"/>
    <n v="1555"/>
    <n v="1"/>
    <n v="541"/>
    <n v="568"/>
    <n v="868"/>
    <n v="0.6027777777777777"/>
    <x v="0"/>
    <x v="0"/>
  </r>
  <r>
    <x v="4"/>
    <d v="2016-05-09T00:00:00"/>
    <s v="Sunday"/>
    <n v="10685"/>
    <n v="6.61999988555908"/>
    <n v="6.61999988555908"/>
    <n v="0"/>
    <n v="0"/>
    <n v="0"/>
    <n v="6.59999990463257"/>
    <n v="0"/>
    <n v="0"/>
    <n v="0"/>
    <n v="401"/>
    <n v="543"/>
    <n v="1869"/>
    <n v="1"/>
    <n v="531"/>
    <n v="556"/>
    <n v="944"/>
    <n v="0.6555555555555556"/>
    <x v="0"/>
    <x v="0"/>
  </r>
  <r>
    <x v="4"/>
    <d v="2016-05-10T00:00:00"/>
    <s v="Monday"/>
    <n v="254"/>
    <n v="0.159999996423721"/>
    <n v="0.159999996423721"/>
    <n v="0"/>
    <n v="0"/>
    <n v="0"/>
    <n v="0.159999996423721"/>
    <n v="0"/>
    <n v="0"/>
    <n v="0"/>
    <n v="17"/>
    <n v="1002"/>
    <n v="1141"/>
    <n v="1"/>
    <n v="357"/>
    <n v="380"/>
    <n v="1019"/>
    <n v="0.7076388888888889"/>
    <x v="0"/>
    <x v="0"/>
  </r>
  <r>
    <x v="4"/>
    <d v="2016-05-11T00:00:00"/>
    <s v="Tuesday"/>
    <n v="8580"/>
    <n v="5.32000017166138"/>
    <n v="5.32000017166138"/>
    <n v="0"/>
    <n v="0"/>
    <n v="0"/>
    <n v="5.32000017166138"/>
    <n v="0"/>
    <n v="0"/>
    <n v="0"/>
    <n v="330"/>
    <n v="569"/>
    <n v="1698"/>
    <n v="1"/>
    <n v="523"/>
    <n v="553"/>
    <n v="899"/>
    <n v="0.6243055555555556"/>
    <x v="0"/>
    <x v="0"/>
  </r>
  <r>
    <x v="4"/>
    <d v="2016-05-12T00:00:00"/>
    <s v="Wednesday"/>
    <n v="8891"/>
    <n v="5.51000022888184"/>
    <n v="5.51000022888184"/>
    <n v="0"/>
    <n v="0"/>
    <n v="0"/>
    <n v="5.51000022888184"/>
    <n v="0"/>
    <n v="0"/>
    <n v="0"/>
    <n v="343"/>
    <n v="330"/>
    <n v="1364"/>
    <n v="1"/>
    <n v="456"/>
    <n v="485"/>
    <n v="673"/>
    <n v="0.4673611111111111"/>
    <x v="1"/>
    <x v="0"/>
  </r>
  <r>
    <x v="5"/>
    <d v="2016-04-23T00:00:00"/>
    <s v="Thursday"/>
    <n v="5079"/>
    <n v="3.42000007629395"/>
    <n v="3.42000007629395"/>
    <n v="0"/>
    <n v="0"/>
    <n v="0"/>
    <n v="3.42000007629395"/>
    <n v="0"/>
    <n v="0"/>
    <n v="0"/>
    <n v="242"/>
    <n v="1129"/>
    <n v="1804"/>
    <n v="1"/>
    <n v="61"/>
    <n v="69"/>
    <n v="1371"/>
    <n v="0.9520833333333333"/>
    <x v="0"/>
    <x v="1"/>
  </r>
  <r>
    <x v="6"/>
    <d v="2016-04-13T00:00:00"/>
    <s v="Friday"/>
    <n v="10352"/>
    <n v="7.01000022888184"/>
    <n v="7.01000022888184"/>
    <n v="0"/>
    <n v="1.6599999666214"/>
    <n v="1.94000005722046"/>
    <n v="3.41000008583069"/>
    <n v="0"/>
    <n v="19"/>
    <n v="32"/>
    <n v="195"/>
    <n v="676"/>
    <n v="2038"/>
    <n v="1"/>
    <n v="467"/>
    <n v="531"/>
    <n v="922"/>
    <n v="0.6402777777777777"/>
    <x v="0"/>
    <x v="2"/>
  </r>
  <r>
    <x v="6"/>
    <d v="2016-04-14T00:00:00"/>
    <s v="Saturday"/>
    <n v="10129"/>
    <n v="6.69999980926514"/>
    <n v="6.69999980926514"/>
    <n v="0"/>
    <n v="0.0199999995529652"/>
    <n v="2.74000000953674"/>
    <n v="3.94000005722046"/>
    <n v="0"/>
    <n v="1"/>
    <n v="48"/>
    <n v="206"/>
    <n v="705"/>
    <n v="2010"/>
    <n v="1"/>
    <n v="445"/>
    <n v="489"/>
    <n v="960"/>
    <n v="0.6666666666666666"/>
    <x v="0"/>
    <x v="2"/>
  </r>
  <r>
    <x v="6"/>
    <d v="2016-04-15T00:00:00"/>
    <s v="Sunday"/>
    <n v="10465"/>
    <n v="6.92000007629395"/>
    <n v="6.92000007629395"/>
    <n v="0"/>
    <n v="0.0700000002980232"/>
    <n v="1.41999995708466"/>
    <n v="5.42999982833862"/>
    <n v="0"/>
    <n v="1"/>
    <n v="24"/>
    <n v="284"/>
    <n v="720"/>
    <n v="2133"/>
    <n v="1"/>
    <n v="452"/>
    <n v="504"/>
    <n v="1029"/>
    <n v="0.7145833333333333"/>
    <x v="0"/>
    <x v="2"/>
  </r>
  <r>
    <x v="6"/>
    <d v="2016-04-17T00:00:00"/>
    <s v="Monday"/>
    <n v="5472"/>
    <n v="3.61999988555908"/>
    <n v="3.61999988555908"/>
    <n v="0"/>
    <n v="0.0799999982118607"/>
    <n v="0.280000001192093"/>
    <n v="3.25999999046326"/>
    <n v="0"/>
    <n v="1"/>
    <n v="7"/>
    <n v="249"/>
    <n v="508"/>
    <n v="1882"/>
    <n v="1"/>
    <n v="556"/>
    <n v="602"/>
    <n v="765"/>
    <n v="0.53125"/>
    <x v="0"/>
    <x v="2"/>
  </r>
  <r>
    <x v="6"/>
    <d v="2016-04-18T00:00:00"/>
    <s v="Tuesday"/>
    <n v="8247"/>
    <n v="5.44999980926514"/>
    <n v="5.44999980926514"/>
    <n v="0"/>
    <n v="0.790000021457672"/>
    <n v="0.860000014305115"/>
    <n v="3.78999996185303"/>
    <n v="0"/>
    <n v="11"/>
    <n v="16"/>
    <n v="206"/>
    <n v="678"/>
    <n v="1944"/>
    <n v="1"/>
    <n v="500"/>
    <n v="557"/>
    <n v="911"/>
    <n v="0.6326388888888889"/>
    <x v="0"/>
    <x v="2"/>
  </r>
  <r>
    <x v="6"/>
    <d v="2016-04-19T00:00:00"/>
    <s v="Wednesday"/>
    <n v="6711"/>
    <n v="4.44000005722046"/>
    <n v="4.44000005722046"/>
    <n v="0"/>
    <n v="0"/>
    <n v="0"/>
    <n v="4.44000005722046"/>
    <n v="0"/>
    <n v="0"/>
    <n v="7"/>
    <n v="382"/>
    <n v="648"/>
    <n v="2346"/>
    <n v="1"/>
    <n v="465"/>
    <n v="514"/>
    <n v="1037"/>
    <n v="0.7201388888888889"/>
    <x v="0"/>
    <x v="2"/>
  </r>
  <r>
    <x v="6"/>
    <d v="2016-04-21T00:00:00"/>
    <s v="Thursday"/>
    <n v="10080"/>
    <n v="6.75"/>
    <n v="6.75"/>
    <n v="0"/>
    <n v="1.85000002384186"/>
    <n v="1.52999997138977"/>
    <n v="3.38000011444092"/>
    <n v="0"/>
    <n v="23"/>
    <n v="26"/>
    <n v="208"/>
    <n v="761"/>
    <n v="2048"/>
    <n v="1"/>
    <n v="460"/>
    <n v="484"/>
    <n v="1018"/>
    <n v="0.7069444444444445"/>
    <x v="0"/>
    <x v="2"/>
  </r>
  <r>
    <x v="6"/>
    <d v="2016-04-22T00:00:00"/>
    <s v="Friday"/>
    <n v="7804"/>
    <n v="5.15999984741211"/>
    <n v="5.15999984741211"/>
    <n v="0"/>
    <n v="0.560000002384186"/>
    <n v="1.67999994754791"/>
    <n v="2.92000007629395"/>
    <n v="0"/>
    <n v="9"/>
    <n v="27"/>
    <n v="206"/>
    <n v="781"/>
    <n v="1946"/>
    <n v="1"/>
    <n v="405"/>
    <n v="461"/>
    <n v="1023"/>
    <n v="0.7104166666666667"/>
    <x v="0"/>
    <x v="2"/>
  </r>
  <r>
    <x v="6"/>
    <d v="2016-04-23T00:00:00"/>
    <s v="Saturday"/>
    <n v="16901"/>
    <n v="11.3699998855591"/>
    <n v="11.3699998855591"/>
    <n v="0"/>
    <n v="2.77999997138977"/>
    <n v="1.45000004768372"/>
    <n v="7.15000009536743"/>
    <n v="0"/>
    <n v="32"/>
    <n v="35"/>
    <n v="360"/>
    <n v="591"/>
    <n v="2629"/>
    <n v="1"/>
    <n v="374"/>
    <n v="386"/>
    <n v="1018"/>
    <n v="0.7069444444444445"/>
    <x v="0"/>
    <x v="2"/>
  </r>
  <r>
    <x v="6"/>
    <d v="2016-04-24T00:00:00"/>
    <s v="Sunday"/>
    <n v="9471"/>
    <n v="6.26000022888184"/>
    <n v="6.26000022888184"/>
    <n v="0"/>
    <n v="0"/>
    <n v="0"/>
    <n v="6.26000022888184"/>
    <n v="0"/>
    <n v="0"/>
    <n v="0"/>
    <n v="360"/>
    <n v="584"/>
    <n v="2187"/>
    <n v="1"/>
    <n v="442"/>
    <n v="459"/>
    <n v="944"/>
    <n v="0.6555555555555556"/>
    <x v="0"/>
    <x v="2"/>
  </r>
  <r>
    <x v="6"/>
    <d v="2016-04-25T00:00:00"/>
    <s v="Monday"/>
    <n v="9482"/>
    <n v="6.38000011444092"/>
    <n v="6.38000011444092"/>
    <n v="0"/>
    <n v="1.26999998092651"/>
    <n v="0.519999980926514"/>
    <n v="4.59999990463257"/>
    <n v="0"/>
    <n v="15"/>
    <n v="11"/>
    <n v="277"/>
    <n v="653"/>
    <n v="2095"/>
    <n v="1"/>
    <n v="433"/>
    <n v="471"/>
    <n v="956"/>
    <n v="0.6638888888888889"/>
    <x v="0"/>
    <x v="2"/>
  </r>
  <r>
    <x v="6"/>
    <d v="2016-04-26T00:00:00"/>
    <s v="Tuesday"/>
    <n v="5980"/>
    <n v="3.95000004768372"/>
    <n v="3.95000004768372"/>
    <n v="0"/>
    <n v="0"/>
    <n v="0"/>
    <n v="3.95000004768372"/>
    <n v="0"/>
    <n v="0"/>
    <n v="0"/>
    <n v="227"/>
    <n v="732"/>
    <n v="1861"/>
    <n v="1"/>
    <n v="436"/>
    <n v="490"/>
    <n v="959"/>
    <n v="0.6659722222222222"/>
    <x v="0"/>
    <x v="2"/>
  </r>
  <r>
    <x v="6"/>
    <d v="2016-04-27T00:00:00"/>
    <s v="Wednesday"/>
    <n v="11423"/>
    <n v="7.57999992370605"/>
    <n v="7.57999992370605"/>
    <n v="0"/>
    <n v="1.86000001430511"/>
    <n v="0.400000005960464"/>
    <n v="5.32000017166138"/>
    <n v="0"/>
    <n v="26"/>
    <n v="9"/>
    <n v="295"/>
    <n v="623"/>
    <n v="2194"/>
    <n v="1"/>
    <n v="448"/>
    <n v="499"/>
    <n v="953"/>
    <n v="0.6618055555555555"/>
    <x v="0"/>
    <x v="2"/>
  </r>
  <r>
    <x v="6"/>
    <d v="2016-04-28T00:00:00"/>
    <s v="Thursday"/>
    <n v="5439"/>
    <n v="3.59999990463257"/>
    <n v="3.59999990463257"/>
    <n v="0"/>
    <n v="0"/>
    <n v="0"/>
    <n v="3.59999990463257"/>
    <n v="0"/>
    <n v="0"/>
    <n v="0"/>
    <n v="229"/>
    <n v="764"/>
    <n v="1854"/>
    <n v="1"/>
    <n v="408"/>
    <n v="450"/>
    <n v="993"/>
    <n v="0.6895833333333333"/>
    <x v="0"/>
    <x v="2"/>
  </r>
  <r>
    <x v="6"/>
    <d v="2016-04-29T00:00:00"/>
    <s v="Friday"/>
    <n v="42"/>
    <n v="0.0299999993294477"/>
    <n v="0.0299999993294477"/>
    <n v="0"/>
    <n v="0"/>
    <n v="0"/>
    <n v="0.0299999993294477"/>
    <n v="0"/>
    <n v="0"/>
    <n v="0"/>
    <n v="4"/>
    <n v="2"/>
    <n v="403"/>
    <n v="1"/>
    <n v="411"/>
    <n v="473"/>
    <n v="6"/>
    <n v="0.004166666666666667"/>
    <x v="1"/>
    <x v="2"/>
  </r>
  <r>
    <x v="7"/>
    <d v="2016-04-12T00:00:00"/>
    <s v="Saturday"/>
    <n v="8856"/>
    <n v="5.98000001907349"/>
    <n v="5.98000001907349"/>
    <n v="0"/>
    <n v="3.05999994277954"/>
    <n v="0.910000026226044"/>
    <n v="2.00999999046326"/>
    <n v="0"/>
    <n v="44"/>
    <n v="19"/>
    <n v="131"/>
    <n v="777"/>
    <n v="1450"/>
    <n v="1"/>
    <n v="274"/>
    <n v="469"/>
    <n v="971"/>
    <n v="0.6743055555555556"/>
    <x v="0"/>
    <x v="0"/>
  </r>
  <r>
    <x v="7"/>
    <d v="2016-04-13T00:00:00"/>
    <s v="Sunday"/>
    <n v="10035"/>
    <n v="6.71000003814697"/>
    <n v="6.71000003814697"/>
    <n v="0"/>
    <n v="2.02999997138977"/>
    <n v="2.13000011444092"/>
    <n v="2.54999995231628"/>
    <n v="0"/>
    <n v="31"/>
    <n v="46"/>
    <n v="153"/>
    <n v="754"/>
    <n v="1495"/>
    <n v="2"/>
    <n v="295"/>
    <n v="456"/>
    <n v="984"/>
    <n v="0.6833333333333333"/>
    <x v="0"/>
    <x v="0"/>
  </r>
  <r>
    <x v="7"/>
    <d v="2016-04-14T00:00:00"/>
    <s v="Monday"/>
    <n v="7641"/>
    <n v="5.1100001335144"/>
    <n v="5.1100001335144"/>
    <n v="0"/>
    <n v="0.319999992847443"/>
    <n v="0.970000028610229"/>
    <n v="3.8199999332428"/>
    <n v="0"/>
    <n v="5"/>
    <n v="23"/>
    <n v="214"/>
    <n v="801"/>
    <n v="1433"/>
    <n v="1"/>
    <n v="291"/>
    <n v="397"/>
    <n v="1043"/>
    <n v="0.7243055555555555"/>
    <x v="0"/>
    <x v="0"/>
  </r>
  <r>
    <x v="7"/>
    <d v="2016-04-15T00:00:00"/>
    <s v="Tuesday"/>
    <n v="9010"/>
    <n v="6.05999994277954"/>
    <n v="6.05999994277954"/>
    <n v="0"/>
    <n v="1.04999995231628"/>
    <n v="1.75"/>
    <n v="3.25999999046326"/>
    <n v="0"/>
    <n v="15"/>
    <n v="42"/>
    <n v="183"/>
    <n v="644"/>
    <n v="1468"/>
    <n v="1"/>
    <n v="424"/>
    <n v="556"/>
    <n v="884"/>
    <n v="0.6138888888888889"/>
    <x v="0"/>
    <x v="0"/>
  </r>
  <r>
    <x v="7"/>
    <d v="2016-04-16T00:00:00"/>
    <s v="Wednesday"/>
    <n v="13459"/>
    <n v="9"/>
    <n v="9"/>
    <n v="0"/>
    <n v="2.02999997138977"/>
    <n v="4"/>
    <n v="2.97000002861023"/>
    <n v="0"/>
    <n v="31"/>
    <n v="83"/>
    <n v="153"/>
    <n v="663"/>
    <n v="1625"/>
    <n v="1"/>
    <n v="283"/>
    <n v="510"/>
    <n v="930"/>
    <n v="0.6458333333333334"/>
    <x v="0"/>
    <x v="0"/>
  </r>
  <r>
    <x v="7"/>
    <d v="2016-04-17T00:00:00"/>
    <s v="Thursday"/>
    <n v="10415"/>
    <n v="6.96999979019165"/>
    <n v="6.96999979019165"/>
    <n v="0"/>
    <n v="0.699999988079071"/>
    <n v="2.34999990463257"/>
    <n v="3.92000007629395"/>
    <n v="0"/>
    <n v="11"/>
    <n v="58"/>
    <n v="205"/>
    <n v="600"/>
    <n v="1529"/>
    <n v="1"/>
    <n v="381"/>
    <n v="566"/>
    <n v="874"/>
    <n v="0.6069444444444444"/>
    <x v="0"/>
    <x v="0"/>
  </r>
  <r>
    <x v="7"/>
    <d v="2016-04-18T00:00:00"/>
    <s v="Friday"/>
    <n v="11663"/>
    <n v="7.80000019073486"/>
    <n v="7.80000019073486"/>
    <n v="0"/>
    <n v="0.25"/>
    <n v="3.73000001907349"/>
    <n v="3.8199999332428"/>
    <n v="0"/>
    <n v="4"/>
    <n v="95"/>
    <n v="214"/>
    <n v="605"/>
    <n v="1584"/>
    <n v="2"/>
    <n v="412"/>
    <n v="522"/>
    <n v="918"/>
    <n v="0.6375"/>
    <x v="0"/>
    <x v="0"/>
  </r>
  <r>
    <x v="7"/>
    <d v="2016-04-19T00:00:00"/>
    <s v="Saturday"/>
    <n v="12414"/>
    <n v="8.77999973297119"/>
    <n v="8.77999973297119"/>
    <n v="0"/>
    <n v="2.24000000953674"/>
    <n v="2.45000004768372"/>
    <n v="3.96000003814697"/>
    <n v="0"/>
    <n v="19"/>
    <n v="67"/>
    <n v="221"/>
    <n v="738"/>
    <n v="1638"/>
    <n v="1"/>
    <n v="219"/>
    <n v="395"/>
    <n v="1045"/>
    <n v="0.7256944444444444"/>
    <x v="0"/>
    <x v="0"/>
  </r>
  <r>
    <x v="7"/>
    <d v="2016-04-20T00:00:00"/>
    <s v="Sunday"/>
    <n v="11658"/>
    <n v="7.82999992370605"/>
    <n v="7.82999992370605"/>
    <n v="0"/>
    <n v="0.200000002980232"/>
    <n v="4.34999990463257"/>
    <n v="3.27999997138977"/>
    <n v="0"/>
    <n v="2"/>
    <n v="98"/>
    <n v="164"/>
    <n v="845"/>
    <n v="1554"/>
    <n v="2"/>
    <n v="152"/>
    <n v="305"/>
    <n v="1109"/>
    <n v="0.7701388888888889"/>
    <x v="0"/>
    <x v="0"/>
  </r>
  <r>
    <x v="7"/>
    <d v="2016-04-21T00:00:00"/>
    <s v="Monday"/>
    <n v="6093"/>
    <n v="4.07999992370605"/>
    <n v="4.07999992370605"/>
    <n v="0"/>
    <n v="0"/>
    <n v="0"/>
    <n v="4.05999994277954"/>
    <n v="0"/>
    <n v="0"/>
    <n v="0"/>
    <n v="242"/>
    <n v="712"/>
    <n v="1397"/>
    <n v="1"/>
    <n v="332"/>
    <n v="512"/>
    <n v="954"/>
    <n v="0.6625"/>
    <x v="0"/>
    <x v="0"/>
  </r>
  <r>
    <x v="7"/>
    <d v="2016-04-22T00:00:00"/>
    <s v="Tuesday"/>
    <n v="8911"/>
    <n v="5.96000003814697"/>
    <n v="5.96000003814697"/>
    <n v="0"/>
    <n v="2.32999992370605"/>
    <n v="0.579999983310699"/>
    <n v="3.05999994277954"/>
    <n v="0"/>
    <n v="33"/>
    <n v="12"/>
    <n v="188"/>
    <n v="731"/>
    <n v="1481"/>
    <n v="1"/>
    <n v="355"/>
    <n v="476"/>
    <n v="964"/>
    <n v="0.6694444444444444"/>
    <x v="0"/>
    <x v="0"/>
  </r>
  <r>
    <x v="7"/>
    <d v="2016-04-23T00:00:00"/>
    <s v="Wednesday"/>
    <n v="12058"/>
    <n v="8.06999969482422"/>
    <n v="8.06999969482422"/>
    <n v="0"/>
    <n v="0"/>
    <n v="4.21999979019165"/>
    <n v="3.84999990463257"/>
    <n v="0"/>
    <n v="0"/>
    <n v="92"/>
    <n v="252"/>
    <n v="724"/>
    <n v="1638"/>
    <n v="1"/>
    <n v="235"/>
    <n v="372"/>
    <n v="1068"/>
    <n v="0.7416666666666667"/>
    <x v="0"/>
    <x v="0"/>
  </r>
  <r>
    <x v="7"/>
    <d v="2016-04-24T00:00:00"/>
    <s v="Thursday"/>
    <n v="14112"/>
    <n v="10"/>
    <n v="10"/>
    <n v="0"/>
    <n v="3.26999998092651"/>
    <n v="4.55999994277954"/>
    <n v="2.17000007629395"/>
    <n v="0"/>
    <n v="30"/>
    <n v="95"/>
    <n v="129"/>
    <n v="660"/>
    <n v="1655"/>
    <n v="1"/>
    <n v="310"/>
    <n v="526"/>
    <n v="914"/>
    <n v="0.6347222222222222"/>
    <x v="0"/>
    <x v="0"/>
  </r>
  <r>
    <x v="7"/>
    <d v="2016-04-25T00:00:00"/>
    <s v="Friday"/>
    <n v="11177"/>
    <n v="8.47999954223633"/>
    <n v="8.47999954223633"/>
    <n v="0"/>
    <n v="5.61999988555908"/>
    <n v="0.430000007152557"/>
    <n v="2.41000008583069"/>
    <n v="0"/>
    <n v="50"/>
    <n v="9"/>
    <n v="133"/>
    <n v="781"/>
    <n v="1570"/>
    <n v="1"/>
    <n v="262"/>
    <n v="467"/>
    <n v="973"/>
    <n v="0.6756944444444445"/>
    <x v="0"/>
    <x v="0"/>
  </r>
  <r>
    <x v="7"/>
    <d v="2016-04-26T00:00:00"/>
    <s v="Saturday"/>
    <n v="11388"/>
    <n v="7.61999988555908"/>
    <n v="7.61999988555908"/>
    <n v="0"/>
    <n v="0.449999988079071"/>
    <n v="4.21999979019165"/>
    <n v="2.95000004768372"/>
    <n v="0"/>
    <n v="7"/>
    <n v="95"/>
    <n v="170"/>
    <n v="797"/>
    <n v="1551"/>
    <n v="1"/>
    <n v="250"/>
    <n v="371"/>
    <n v="1069"/>
    <n v="0.7423611111111111"/>
    <x v="0"/>
    <x v="0"/>
  </r>
  <r>
    <x v="7"/>
    <d v="2016-04-27T00:00:00"/>
    <s v="Sunday"/>
    <n v="7193"/>
    <n v="5.03999996185303"/>
    <n v="5.03999996185303"/>
    <n v="0"/>
    <n v="0"/>
    <n v="0.419999986886978"/>
    <n v="4.61999988555908"/>
    <n v="0"/>
    <n v="0"/>
    <n v="10"/>
    <n v="176"/>
    <n v="714"/>
    <n v="1377"/>
    <n v="1"/>
    <n v="349"/>
    <n v="540"/>
    <n v="900"/>
    <n v="0.625"/>
    <x v="0"/>
    <x v="0"/>
  </r>
  <r>
    <x v="7"/>
    <d v="2016-04-28T00:00:00"/>
    <s v="Monday"/>
    <n v="7114"/>
    <n v="4.88000011444092"/>
    <n v="4.88000011444092"/>
    <n v="0"/>
    <n v="1.37000000476837"/>
    <n v="0.28999999165535"/>
    <n v="3.22000002861023"/>
    <n v="0"/>
    <n v="15"/>
    <n v="8"/>
    <n v="190"/>
    <n v="804"/>
    <n v="1407"/>
    <n v="1"/>
    <n v="261"/>
    <n v="423"/>
    <n v="1017"/>
    <n v="0.70625"/>
    <x v="0"/>
    <x v="0"/>
  </r>
  <r>
    <x v="7"/>
    <d v="2016-04-29T00:00:00"/>
    <s v="Tuesday"/>
    <n v="10645"/>
    <n v="7.75"/>
    <n v="7.75"/>
    <n v="0"/>
    <n v="3.74000000953674"/>
    <n v="1.29999995231628"/>
    <n v="2.71000003814697"/>
    <n v="0"/>
    <n v="36"/>
    <n v="32"/>
    <n v="150"/>
    <n v="744"/>
    <n v="1545"/>
    <n v="1"/>
    <n v="333"/>
    <n v="478"/>
    <n v="962"/>
    <n v="0.6680555555555555"/>
    <x v="0"/>
    <x v="0"/>
  </r>
  <r>
    <x v="7"/>
    <d v="2016-04-30T00:00:00"/>
    <s v="Wednesday"/>
    <n v="13238"/>
    <n v="9.19999980926514"/>
    <n v="9.19999980926514"/>
    <n v="0"/>
    <n v="3.69000005722046"/>
    <n v="2.09999990463257"/>
    <n v="3.41000008583069"/>
    <n v="0"/>
    <n v="43"/>
    <n v="52"/>
    <n v="194"/>
    <n v="687"/>
    <n v="1650"/>
    <n v="1"/>
    <n v="237"/>
    <n v="382"/>
    <n v="976"/>
    <n v="0.6777777777777778"/>
    <x v="0"/>
    <x v="0"/>
  </r>
  <r>
    <x v="7"/>
    <d v="2016-05-01T00:00:00"/>
    <s v="Thursday"/>
    <n v="10414"/>
    <n v="7.07000017166138"/>
    <n v="7.07000017166138"/>
    <n v="0"/>
    <n v="2.67000007629395"/>
    <n v="1.98000001907349"/>
    <n v="2.41000008583069"/>
    <n v="0"/>
    <n v="41"/>
    <n v="40"/>
    <n v="124"/>
    <n v="691"/>
    <n v="1501"/>
    <n v="1"/>
    <n v="383"/>
    <n v="626"/>
    <n v="896"/>
    <n v="0.6222222222222222"/>
    <x v="0"/>
    <x v="0"/>
  </r>
  <r>
    <x v="7"/>
    <d v="2016-05-02T00:00:00"/>
    <s v="Friday"/>
    <n v="16520"/>
    <n v="11.0500001907349"/>
    <n v="11.0500001907349"/>
    <n v="0"/>
    <n v="1.53999996185303"/>
    <n v="6.48000001907349"/>
    <n v="3.01999998092651"/>
    <n v="0"/>
    <n v="24"/>
    <n v="143"/>
    <n v="176"/>
    <n v="713"/>
    <n v="1760"/>
    <n v="1"/>
    <n v="230"/>
    <n v="384"/>
    <n v="1056"/>
    <n v="0.7333333333333333"/>
    <x v="0"/>
    <x v="0"/>
  </r>
  <r>
    <x v="7"/>
    <d v="2016-05-03T00:00:00"/>
    <s v="Saturday"/>
    <n v="14335"/>
    <n v="9.59000015258789"/>
    <n v="9.59000015258789"/>
    <n v="0"/>
    <n v="3.3199999332428"/>
    <n v="1.74000000953674"/>
    <n v="4.53000020980835"/>
    <n v="0"/>
    <n v="47"/>
    <n v="41"/>
    <n v="258"/>
    <n v="594"/>
    <n v="1710"/>
    <n v="1"/>
    <n v="292"/>
    <n v="500"/>
    <n v="940"/>
    <n v="0.6527777777777778"/>
    <x v="0"/>
    <x v="0"/>
  </r>
  <r>
    <x v="7"/>
    <d v="2016-05-04T00:00:00"/>
    <s v="Sunday"/>
    <n v="13559"/>
    <n v="9.4399995803833"/>
    <n v="9.4399995803833"/>
    <n v="0"/>
    <n v="1.80999994277954"/>
    <n v="4.57999992370605"/>
    <n v="2.89000010490417"/>
    <n v="0"/>
    <n v="14"/>
    <n v="96"/>
    <n v="142"/>
    <n v="852"/>
    <n v="1628"/>
    <n v="1"/>
    <n v="213"/>
    <n v="336"/>
    <n v="1104"/>
    <n v="0.7666666666666667"/>
    <x v="0"/>
    <x v="0"/>
  </r>
  <r>
    <x v="7"/>
    <d v="2016-05-05T00:00:00"/>
    <s v="Monday"/>
    <n v="12312"/>
    <n v="8.57999992370605"/>
    <n v="8.57999992370605"/>
    <n v="0"/>
    <n v="1.75999999046326"/>
    <n v="4.1100001335144"/>
    <n v="2.71000003814697"/>
    <n v="0"/>
    <n v="14"/>
    <n v="88"/>
    <n v="178"/>
    <n v="680"/>
    <n v="1618"/>
    <n v="1"/>
    <n v="318"/>
    <n v="480"/>
    <n v="960"/>
    <n v="0.6666666666666666"/>
    <x v="0"/>
    <x v="0"/>
  </r>
  <r>
    <x v="7"/>
    <d v="2016-05-06T00:00:00"/>
    <s v="Tuesday"/>
    <n v="11677"/>
    <n v="8.27999973297119"/>
    <n v="8.27999973297119"/>
    <n v="0"/>
    <n v="3.10999989509583"/>
    <n v="2.50999999046326"/>
    <n v="2.67000007629395"/>
    <n v="0"/>
    <n v="29"/>
    <n v="55"/>
    <n v="168"/>
    <n v="676"/>
    <n v="1590"/>
    <n v="1"/>
    <n v="323"/>
    <n v="512"/>
    <n v="928"/>
    <n v="0.6444444444444445"/>
    <x v="0"/>
    <x v="0"/>
  </r>
  <r>
    <x v="7"/>
    <d v="2016-05-07T00:00:00"/>
    <s v="Wednesday"/>
    <n v="11550"/>
    <n v="7.73000001907349"/>
    <n v="7.73000001907349"/>
    <n v="0"/>
    <n v="0"/>
    <n v="4.13000011444092"/>
    <n v="3.58999991416931"/>
    <n v="0"/>
    <n v="0"/>
    <n v="86"/>
    <n v="208"/>
    <n v="703"/>
    <n v="1574"/>
    <n v="1"/>
    <n v="237"/>
    <n v="443"/>
    <n v="997"/>
    <n v="0.6923611111111111"/>
    <x v="0"/>
    <x v="0"/>
  </r>
  <r>
    <x v="7"/>
    <d v="2016-05-08T00:00:00"/>
    <s v="Thursday"/>
    <n v="13585"/>
    <n v="9.09000015258789"/>
    <n v="9.09000015258789"/>
    <n v="0"/>
    <n v="0.680000007152557"/>
    <n v="5.23999977111816"/>
    <n v="3.17000007629395"/>
    <n v="0"/>
    <n v="9"/>
    <n v="116"/>
    <n v="171"/>
    <n v="688"/>
    <n v="1633"/>
    <n v="2"/>
    <n v="259"/>
    <n v="456"/>
    <n v="984"/>
    <n v="0.6833333333333333"/>
    <x v="0"/>
    <x v="0"/>
  </r>
  <r>
    <x v="7"/>
    <d v="2016-05-10T00:00:00"/>
    <s v="Friday"/>
    <n v="13072"/>
    <n v="8.77999973297119"/>
    <n v="8.77999973297119"/>
    <n v="0"/>
    <n v="0.0700000002980232"/>
    <n v="5.40000009536743"/>
    <n v="3.30999994277954"/>
    <n v="0"/>
    <n v="1"/>
    <n v="115"/>
    <n v="196"/>
    <n v="676"/>
    <n v="1630"/>
    <n v="1"/>
    <n v="312"/>
    <n v="452"/>
    <n v="988"/>
    <n v="0.6861111111111111"/>
    <x v="0"/>
    <x v="0"/>
  </r>
  <r>
    <x v="8"/>
    <d v="2016-04-12T00:00:00"/>
    <s v="Saturday"/>
    <n v="8539"/>
    <n v="6.11999988555908"/>
    <n v="6.11999988555908"/>
    <n v="0"/>
    <n v="0.150000005960464"/>
    <n v="0.239999994635582"/>
    <n v="5.67999982833862"/>
    <n v="0"/>
    <n v="4"/>
    <n v="15"/>
    <n v="331"/>
    <n v="712"/>
    <n v="3654"/>
    <n v="1"/>
    <n v="501"/>
    <n v="541"/>
    <n v="1062"/>
    <n v="0.7375"/>
    <x v="0"/>
    <x v="1"/>
  </r>
  <r>
    <x v="8"/>
    <d v="2016-04-16T00:00:00"/>
    <s v="Sunday"/>
    <n v="1982"/>
    <n v="1.41999995708466"/>
    <n v="1.41999995708466"/>
    <n v="0"/>
    <n v="0.449999988079071"/>
    <n v="0.370000004768372"/>
    <n v="0.589999973773956"/>
    <n v="0"/>
    <n v="65"/>
    <n v="21"/>
    <n v="55"/>
    <n v="1222"/>
    <n v="3051"/>
    <n v="1"/>
    <n v="77"/>
    <n v="77"/>
    <n v="1363"/>
    <n v="0.9465277777777777"/>
    <x v="0"/>
    <x v="1"/>
  </r>
  <r>
    <x v="8"/>
    <d v="2016-05-03T00:00:00"/>
    <s v="Monday"/>
    <n v="4496"/>
    <n v="3.22000002861023"/>
    <n v="3.22000002861023"/>
    <n v="0"/>
    <n v="0"/>
    <n v="0"/>
    <n v="3.15000009536743"/>
    <n v="0.0500000007450581"/>
    <n v="0"/>
    <n v="0"/>
    <n v="174"/>
    <n v="950"/>
    <n v="2828"/>
    <n v="1"/>
    <n v="322"/>
    <n v="332"/>
    <n v="1124"/>
    <n v="0.7805555555555556"/>
    <x v="0"/>
    <x v="1"/>
  </r>
  <r>
    <x v="8"/>
    <d v="2016-05-04T00:00:00"/>
    <s v="Tuesday"/>
    <n v="10252"/>
    <n v="7.34999990463257"/>
    <n v="7.34999990463257"/>
    <n v="0"/>
    <n v="0.670000016689301"/>
    <n v="1.03999996185303"/>
    <n v="5.57999992370605"/>
    <n v="0"/>
    <n v="13"/>
    <n v="46"/>
    <n v="346"/>
    <n v="531"/>
    <n v="3879"/>
    <n v="1"/>
    <n v="478"/>
    <n v="536"/>
    <n v="936"/>
    <n v="0.65"/>
    <x v="0"/>
    <x v="1"/>
  </r>
  <r>
    <x v="8"/>
    <d v="2016-05-05T00:00:00"/>
    <s v="Wednesday"/>
    <n v="11728"/>
    <n v="8.43000030517578"/>
    <n v="8.43000030517578"/>
    <n v="0"/>
    <n v="2.61999988555908"/>
    <n v="1.67999994754791"/>
    <n v="4.03999996185303"/>
    <n v="0.0700000002980232"/>
    <n v="38"/>
    <n v="42"/>
    <n v="196"/>
    <n v="916"/>
    <n v="3429"/>
    <n v="1"/>
    <n v="226"/>
    <n v="248"/>
    <n v="1192"/>
    <n v="0.8277777777777777"/>
    <x v="0"/>
    <x v="1"/>
  </r>
  <r>
    <x v="8"/>
    <d v="2016-05-06T00:00:00"/>
    <s v="Thursday"/>
    <n v="4369"/>
    <n v="3.13000011444092"/>
    <n v="3.13000011444092"/>
    <n v="0"/>
    <n v="0"/>
    <n v="0"/>
    <n v="3.09999990463257"/>
    <n v="0.00999999977648258"/>
    <n v="0"/>
    <n v="0"/>
    <n v="177"/>
    <n v="855"/>
    <n v="2704"/>
    <n v="1"/>
    <n v="385"/>
    <n v="408"/>
    <n v="1032"/>
    <n v="0.7166666666666667"/>
    <x v="0"/>
    <x v="1"/>
  </r>
  <r>
    <x v="8"/>
    <d v="2016-05-08T00:00:00"/>
    <s v="Friday"/>
    <n v="5862"/>
    <n v="4.19999980926514"/>
    <n v="4.19999980926514"/>
    <n v="0"/>
    <n v="0"/>
    <n v="0"/>
    <n v="4.15000009536743"/>
    <n v="0"/>
    <n v="0"/>
    <n v="0"/>
    <n v="263"/>
    <n v="775"/>
    <n v="3089"/>
    <n v="1"/>
    <n v="364"/>
    <n v="402"/>
    <n v="1038"/>
    <n v="0.7208333333333333"/>
    <x v="0"/>
    <x v="1"/>
  </r>
  <r>
    <x v="8"/>
    <d v="2016-05-10T00:00:00"/>
    <s v="Saturday"/>
    <n v="5546"/>
    <n v="3.98000001907349"/>
    <n v="3.98000001907349"/>
    <n v="0"/>
    <n v="0"/>
    <n v="0"/>
    <n v="3.86999988555908"/>
    <n v="0.0399999991059303"/>
    <n v="0"/>
    <n v="0"/>
    <n v="206"/>
    <n v="774"/>
    <n v="2926"/>
    <n v="1"/>
    <n v="442"/>
    <n v="494"/>
    <n v="980"/>
    <n v="0.6805555555555556"/>
    <x v="0"/>
    <x v="1"/>
  </r>
  <r>
    <x v="9"/>
    <d v="2016-04-14T00:00:00"/>
    <s v="Sunday"/>
    <n v="10210"/>
    <n v="6.88000011444092"/>
    <n v="6.88000011444092"/>
    <n v="0"/>
    <n v="0.109999999403954"/>
    <n v="0.330000013113022"/>
    <n v="6.44000005722046"/>
    <n v="0"/>
    <n v="1"/>
    <n v="9"/>
    <n v="339"/>
    <n v="589"/>
    <n v="2302"/>
    <n v="1"/>
    <n v="535"/>
    <n v="557"/>
    <n v="938"/>
    <n v="0.6513888888888889"/>
    <x v="0"/>
    <x v="0"/>
  </r>
  <r>
    <x v="9"/>
    <d v="2016-04-15T00:00:00"/>
    <s v="Monday"/>
    <n v="5664"/>
    <n v="3.79999995231628"/>
    <n v="3.79999995231628"/>
    <n v="0"/>
    <n v="0"/>
    <n v="0"/>
    <n v="3.79999995231628"/>
    <n v="0"/>
    <n v="0"/>
    <n v="0"/>
    <n v="228"/>
    <n v="752"/>
    <n v="1985"/>
    <n v="1"/>
    <n v="465"/>
    <n v="491"/>
    <n v="980"/>
    <n v="0.6805555555555556"/>
    <x v="0"/>
    <x v="0"/>
  </r>
  <r>
    <x v="9"/>
    <d v="2016-04-16T00:00:00"/>
    <s v="Tuesday"/>
    <n v="4744"/>
    <n v="3.1800000667572"/>
    <n v="3.1800000667572"/>
    <n v="0"/>
    <n v="0"/>
    <n v="0"/>
    <n v="3.1800000667572"/>
    <n v="0"/>
    <n v="0"/>
    <n v="0"/>
    <n v="194"/>
    <n v="724"/>
    <n v="1884"/>
    <n v="1"/>
    <n v="506"/>
    <n v="522"/>
    <n v="918"/>
    <n v="0.6375"/>
    <x v="0"/>
    <x v="0"/>
  </r>
  <r>
    <x v="9"/>
    <d v="2016-04-18T00:00:00"/>
    <s v="Wednesday"/>
    <n v="2276"/>
    <n v="1.54999995231628"/>
    <n v="1.54999995231628"/>
    <n v="0"/>
    <n v="0.0700000002980232"/>
    <n v="0.330000013113022"/>
    <n v="1.12000000476837"/>
    <n v="0"/>
    <n v="1"/>
    <n v="9"/>
    <n v="58"/>
    <n v="824"/>
    <n v="1632"/>
    <n v="1"/>
    <n v="515"/>
    <n v="551"/>
    <n v="892"/>
    <n v="0.6194444444444445"/>
    <x v="0"/>
    <x v="0"/>
  </r>
  <r>
    <x v="9"/>
    <d v="2016-04-19T00:00:00"/>
    <s v="Thursday"/>
    <n v="8925"/>
    <n v="5.98999977111816"/>
    <n v="5.98999977111816"/>
    <n v="0"/>
    <n v="0"/>
    <n v="0"/>
    <n v="5.98999977111816"/>
    <n v="0"/>
    <n v="0"/>
    <n v="0"/>
    <n v="311"/>
    <n v="604"/>
    <n v="2200"/>
    <n v="2"/>
    <n v="461"/>
    <n v="498"/>
    <n v="915"/>
    <n v="0.6354166666666666"/>
    <x v="0"/>
    <x v="0"/>
  </r>
  <r>
    <x v="9"/>
    <d v="2016-04-20T00:00:00"/>
    <s v="Friday"/>
    <n v="8954"/>
    <n v="6.01000022888184"/>
    <n v="6.01000022888184"/>
    <n v="0"/>
    <n v="0"/>
    <n v="0.680000007152557"/>
    <n v="5.30999994277954"/>
    <n v="0"/>
    <n v="0"/>
    <n v="18"/>
    <n v="306"/>
    <n v="671"/>
    <n v="2220"/>
    <n v="1"/>
    <n v="523"/>
    <n v="543"/>
    <n v="995"/>
    <n v="0.6909722222222222"/>
    <x v="0"/>
    <x v="0"/>
  </r>
  <r>
    <x v="9"/>
    <d v="2016-04-21T00:00:00"/>
    <s v="Saturday"/>
    <n v="3702"/>
    <n v="2.48000001907349"/>
    <n v="2.48000001907349"/>
    <n v="0"/>
    <n v="0"/>
    <n v="0"/>
    <n v="0.349999994039536"/>
    <n v="0"/>
    <n v="0"/>
    <n v="0"/>
    <n v="34"/>
    <n v="1265"/>
    <n v="1792"/>
    <n v="1"/>
    <n v="59"/>
    <n v="65"/>
    <n v="1299"/>
    <n v="0.9020833333333333"/>
    <x v="0"/>
    <x v="0"/>
  </r>
  <r>
    <x v="9"/>
    <d v="2016-04-22T00:00:00"/>
    <s v="Sunday"/>
    <n v="4500"/>
    <n v="3.01999998092651"/>
    <n v="3.01999998092651"/>
    <n v="0"/>
    <n v="0.0599999986588955"/>
    <n v="0.810000002384186"/>
    <n v="2.15000009536743"/>
    <n v="0"/>
    <n v="1"/>
    <n v="19"/>
    <n v="176"/>
    <n v="709"/>
    <n v="1886"/>
    <n v="1"/>
    <n v="533"/>
    <n v="550"/>
    <n v="905"/>
    <n v="0.6284722222222222"/>
    <x v="0"/>
    <x v="0"/>
  </r>
  <r>
    <x v="9"/>
    <d v="2016-04-23T00:00:00"/>
    <s v="Monday"/>
    <n v="4935"/>
    <n v="3.30999994277954"/>
    <n v="3.30999994277954"/>
    <n v="0"/>
    <n v="0"/>
    <n v="0"/>
    <n v="3.30999994277954"/>
    <n v="0"/>
    <n v="0"/>
    <n v="0"/>
    <n v="233"/>
    <n v="546"/>
    <n v="1945"/>
    <n v="1"/>
    <n v="692"/>
    <n v="722"/>
    <n v="779"/>
    <n v="0.5409722222222222"/>
    <x v="0"/>
    <x v="0"/>
  </r>
  <r>
    <x v="9"/>
    <d v="2016-04-24T00:00:00"/>
    <s v="Tuesday"/>
    <n v="4081"/>
    <n v="2.74000000953674"/>
    <n v="2.74000000953674"/>
    <n v="0"/>
    <n v="0.0599999986588955"/>
    <n v="0.200000002980232"/>
    <n v="2.47000002861023"/>
    <n v="0"/>
    <n v="1"/>
    <n v="5"/>
    <n v="191"/>
    <n v="692"/>
    <n v="1880"/>
    <n v="1"/>
    <n v="467"/>
    <n v="501"/>
    <n v="889"/>
    <n v="0.6173611111111111"/>
    <x v="0"/>
    <x v="0"/>
  </r>
  <r>
    <x v="9"/>
    <d v="2016-04-25T00:00:00"/>
    <s v="Wednesday"/>
    <n v="9259"/>
    <n v="6.21000003814697"/>
    <n v="6.21000003814697"/>
    <n v="0"/>
    <n v="0"/>
    <n v="0.280000001192093"/>
    <n v="5.92999982833862"/>
    <n v="0"/>
    <n v="0"/>
    <n v="8"/>
    <n v="390"/>
    <n v="544"/>
    <n v="2314"/>
    <n v="1"/>
    <n v="488"/>
    <n v="506"/>
    <n v="942"/>
    <n v="0.6541666666666667"/>
    <x v="0"/>
    <x v="0"/>
  </r>
  <r>
    <x v="9"/>
    <d v="2016-04-26T00:00:00"/>
    <s v="Thursday"/>
    <n v="9899"/>
    <n v="6.6399998664856"/>
    <n v="6.6399998664856"/>
    <n v="0"/>
    <n v="0.569999992847443"/>
    <n v="0.920000016689301"/>
    <n v="5.15000009536743"/>
    <n v="0"/>
    <n v="8"/>
    <n v="21"/>
    <n v="288"/>
    <n v="649"/>
    <n v="2236"/>
    <n v="1"/>
    <n v="505"/>
    <n v="516"/>
    <n v="966"/>
    <n v="0.6708333333333333"/>
    <x v="0"/>
    <x v="0"/>
  </r>
  <r>
    <x v="9"/>
    <d v="2016-04-27T00:00:00"/>
    <s v="Friday"/>
    <n v="10780"/>
    <n v="7.23000001907349"/>
    <n v="7.23000001907349"/>
    <n v="0"/>
    <n v="0.409999996423721"/>
    <n v="1.91999995708466"/>
    <n v="4.90999984741211"/>
    <n v="0"/>
    <n v="6"/>
    <n v="47"/>
    <n v="300"/>
    <n v="680"/>
    <n v="2324"/>
    <n v="1"/>
    <n v="286"/>
    <n v="307"/>
    <n v="1033"/>
    <n v="0.7173611111111111"/>
    <x v="0"/>
    <x v="0"/>
  </r>
  <r>
    <x v="9"/>
    <d v="2016-04-28T00:00:00"/>
    <s v="Saturday"/>
    <n v="10817"/>
    <n v="7.28000020980835"/>
    <n v="7.28000020980835"/>
    <n v="0"/>
    <n v="1.00999999046326"/>
    <n v="0.330000013113022"/>
    <n v="5.94000005722046"/>
    <n v="0"/>
    <n v="13"/>
    <n v="8"/>
    <n v="359"/>
    <n v="552"/>
    <n v="2367"/>
    <n v="1"/>
    <n v="497"/>
    <n v="522"/>
    <n v="932"/>
    <n v="0.6472222222222223"/>
    <x v="0"/>
    <x v="0"/>
  </r>
  <r>
    <x v="9"/>
    <d v="2016-04-29T00:00:00"/>
    <s v="Sunday"/>
    <n v="7990"/>
    <n v="5.3600001335144"/>
    <n v="5.3600001335144"/>
    <n v="0"/>
    <n v="0.449999988079071"/>
    <n v="0.790000021457672"/>
    <n v="4.11999988555908"/>
    <n v="0"/>
    <n v="6"/>
    <n v="18"/>
    <n v="289"/>
    <n v="624"/>
    <n v="2175"/>
    <n v="1"/>
    <n v="523"/>
    <n v="546"/>
    <n v="937"/>
    <n v="0.6506944444444445"/>
    <x v="0"/>
    <x v="0"/>
  </r>
  <r>
    <x v="9"/>
    <d v="2016-04-30T00:00:00"/>
    <s v="Monday"/>
    <n v="8221"/>
    <n v="5.51999998092651"/>
    <n v="5.51999998092651"/>
    <n v="0"/>
    <n v="0.400000005960464"/>
    <n v="1.61000001430511"/>
    <n v="3.50999999046326"/>
    <n v="0"/>
    <n v="6"/>
    <n v="38"/>
    <n v="196"/>
    <n v="695"/>
    <n v="2092"/>
    <n v="1"/>
    <n v="490"/>
    <n v="516"/>
    <n v="935"/>
    <n v="0.6493055555555556"/>
    <x v="0"/>
    <x v="0"/>
  </r>
  <r>
    <x v="9"/>
    <d v="2016-05-01T00:00:00"/>
    <s v="Tuesday"/>
    <n v="1251"/>
    <n v="0.839999973773956"/>
    <n v="0.839999973773956"/>
    <n v="0"/>
    <n v="0"/>
    <n v="0"/>
    <n v="0.839999973773956"/>
    <n v="0"/>
    <n v="0"/>
    <n v="0"/>
    <n v="67"/>
    <n v="836"/>
    <n v="1593"/>
    <n v="1"/>
    <n v="484"/>
    <n v="500"/>
    <n v="903"/>
    <n v="0.6270833333333333"/>
    <x v="0"/>
    <x v="0"/>
  </r>
  <r>
    <x v="9"/>
    <d v="2016-05-02T00:00:00"/>
    <s v="Wednesday"/>
    <n v="9261"/>
    <n v="6.23999977111816"/>
    <n v="6.23999977111816"/>
    <n v="0"/>
    <n v="0"/>
    <n v="0.439999997615814"/>
    <n v="5.71000003814697"/>
    <n v="0"/>
    <n v="0"/>
    <n v="11"/>
    <n v="344"/>
    <n v="585"/>
    <n v="2270"/>
    <n v="1"/>
    <n v="478"/>
    <n v="506"/>
    <n v="940"/>
    <n v="0.6527777777777778"/>
    <x v="0"/>
    <x v="0"/>
  </r>
  <r>
    <x v="9"/>
    <d v="2016-05-03T00:00:00"/>
    <s v="Thursday"/>
    <n v="9648"/>
    <n v="6.46999979019165"/>
    <n v="6.46999979019165"/>
    <n v="0"/>
    <n v="0.579999983310699"/>
    <n v="1.07000005245209"/>
    <n v="4.82999992370605"/>
    <n v="0"/>
    <n v="8"/>
    <n v="26"/>
    <n v="287"/>
    <n v="669"/>
    <n v="2235"/>
    <n v="1"/>
    <n v="474"/>
    <n v="512"/>
    <n v="990"/>
    <n v="0.6875"/>
    <x v="0"/>
    <x v="0"/>
  </r>
  <r>
    <x v="9"/>
    <d v="2016-05-06T00:00:00"/>
    <s v="Friday"/>
    <n v="9524"/>
    <n v="6.42000007629395"/>
    <n v="6.42000007629395"/>
    <n v="0"/>
    <n v="0.409999996423721"/>
    <n v="0.469999998807907"/>
    <n v="5.46000003814697"/>
    <n v="0"/>
    <n v="6"/>
    <n v="11"/>
    <n v="314"/>
    <n v="692"/>
    <n v="2266"/>
    <n v="1"/>
    <n v="450"/>
    <n v="491"/>
    <n v="1023"/>
    <n v="0.7104166666666667"/>
    <x v="0"/>
    <x v="0"/>
  </r>
  <r>
    <x v="9"/>
    <d v="2016-05-07T00:00:00"/>
    <s v="Saturday"/>
    <n v="7937"/>
    <n v="5.32999992370605"/>
    <n v="5.32999992370605"/>
    <n v="0"/>
    <n v="0.189999997615814"/>
    <n v="1.04999995231628"/>
    <n v="4.07999992370605"/>
    <n v="0"/>
    <n v="3"/>
    <n v="28"/>
    <n v="279"/>
    <n v="586"/>
    <n v="2158"/>
    <n v="1"/>
    <n v="507"/>
    <n v="530"/>
    <n v="896"/>
    <n v="0.6222222222222222"/>
    <x v="0"/>
    <x v="0"/>
  </r>
  <r>
    <x v="9"/>
    <d v="2016-05-08T00:00:00"/>
    <s v="Sunday"/>
    <n v="3672"/>
    <n v="2.46000003814697"/>
    <n v="2.46000003814697"/>
    <n v="0"/>
    <n v="0"/>
    <n v="0"/>
    <n v="2.46000003814697"/>
    <n v="0"/>
    <n v="0"/>
    <n v="0"/>
    <n v="153"/>
    <n v="603"/>
    <n v="1792"/>
    <n v="1"/>
    <n v="602"/>
    <n v="638"/>
    <n v="756"/>
    <n v="0.525"/>
    <x v="0"/>
    <x v="0"/>
  </r>
  <r>
    <x v="9"/>
    <d v="2016-05-09T00:00:00"/>
    <s v="Monday"/>
    <n v="10378"/>
    <n v="6.96000003814697"/>
    <n v="6.96000003814697"/>
    <n v="0"/>
    <n v="0.140000000596046"/>
    <n v="0.560000002384186"/>
    <n v="6.25"/>
    <n v="0"/>
    <n v="2"/>
    <n v="14"/>
    <n v="374"/>
    <n v="490"/>
    <n v="2345"/>
    <n v="1"/>
    <n v="535"/>
    <n v="565"/>
    <n v="880"/>
    <n v="0.6111111111111112"/>
    <x v="0"/>
    <x v="0"/>
  </r>
  <r>
    <x v="9"/>
    <d v="2016-05-10T00:00:00"/>
    <s v="Tuesday"/>
    <n v="9487"/>
    <n v="6.36999988555908"/>
    <n v="6.36999988555908"/>
    <n v="0"/>
    <n v="0.209999993443489"/>
    <n v="0.46000000834465"/>
    <n v="5.69999980926514"/>
    <n v="0"/>
    <n v="3"/>
    <n v="12"/>
    <n v="329"/>
    <n v="555"/>
    <n v="2260"/>
    <n v="1"/>
    <n v="487"/>
    <n v="517"/>
    <n v="899"/>
    <n v="0.6243055555555556"/>
    <x v="0"/>
    <x v="0"/>
  </r>
  <r>
    <x v="9"/>
    <d v="2016-05-11T00:00:00"/>
    <s v="Wednesday"/>
    <n v="9129"/>
    <n v="6.13000011444092"/>
    <n v="6.13000011444092"/>
    <n v="0"/>
    <n v="0.200000002980232"/>
    <n v="0.740000009536743"/>
    <n v="5.17999982833862"/>
    <n v="0"/>
    <n v="3"/>
    <n v="18"/>
    <n v="311"/>
    <n v="574"/>
    <n v="2232"/>
    <n v="1"/>
    <n v="529"/>
    <n v="558"/>
    <n v="906"/>
    <n v="0.6291666666666667"/>
    <x v="0"/>
    <x v="0"/>
  </r>
  <r>
    <x v="9"/>
    <d v="2016-05-12T00:00:00"/>
    <s v="Thursday"/>
    <n v="17"/>
    <n v="0.00999999977648258"/>
    <n v="0.00999999977648258"/>
    <n v="0"/>
    <n v="0"/>
    <n v="0"/>
    <n v="0.00999999977648258"/>
    <n v="0"/>
    <n v="0"/>
    <n v="0"/>
    <n v="2"/>
    <n v="0"/>
    <n v="257"/>
    <n v="1"/>
    <n v="302"/>
    <n v="321"/>
    <n v="2"/>
    <n v="0.001388888888888889"/>
    <x v="1"/>
    <x v="0"/>
  </r>
  <r>
    <x v="10"/>
    <d v="2016-04-15T00:00:00"/>
    <s v="Friday"/>
    <n v="8758"/>
    <n v="6.73000001907349"/>
    <n v="6.73000001907349"/>
    <n v="0"/>
    <n v="0"/>
    <n v="0"/>
    <n v="6.73000001907349"/>
    <n v="0"/>
    <n v="0"/>
    <n v="0"/>
    <n v="299"/>
    <n v="837"/>
    <n v="3066"/>
    <n v="1"/>
    <n v="499"/>
    <n v="526"/>
    <n v="1136"/>
    <n v="0.7888888888888889"/>
    <x v="0"/>
    <x v="0"/>
  </r>
  <r>
    <x v="10"/>
    <d v="2016-04-16T00:00:00"/>
    <s v="Saturday"/>
    <n v="6580"/>
    <n v="5.05999994277954"/>
    <n v="5.05999994277954"/>
    <n v="0"/>
    <n v="0.209999993443489"/>
    <n v="0.400000005960464"/>
    <n v="4.44999980926514"/>
    <n v="0"/>
    <n v="6"/>
    <n v="9"/>
    <n v="253"/>
    <n v="609"/>
    <n v="3073"/>
    <n v="2"/>
    <n v="426"/>
    <n v="448"/>
    <n v="877"/>
    <n v="0.6090277777777777"/>
    <x v="0"/>
    <x v="0"/>
  </r>
  <r>
    <x v="10"/>
    <d v="2016-04-17T00:00:00"/>
    <s v="Sunday"/>
    <n v="4660"/>
    <n v="3.57999992370605"/>
    <n v="3.57999992370605"/>
    <n v="0"/>
    <n v="0"/>
    <n v="0"/>
    <n v="3.57999992370605"/>
    <n v="0"/>
    <n v="0"/>
    <n v="0"/>
    <n v="201"/>
    <n v="721"/>
    <n v="2572"/>
    <n v="2"/>
    <n v="619"/>
    <n v="641"/>
    <n v="922"/>
    <n v="0.6402777777777777"/>
    <x v="0"/>
    <x v="0"/>
  </r>
  <r>
    <x v="10"/>
    <d v="2016-04-18T00:00:00"/>
    <s v="Monday"/>
    <n v="11009"/>
    <n v="9.10000038146973"/>
    <n v="9.10000038146973"/>
    <n v="0"/>
    <n v="3.55999994277954"/>
    <n v="0.400000005960464"/>
    <n v="5.1399998664856"/>
    <n v="0"/>
    <n v="27"/>
    <n v="8"/>
    <n v="239"/>
    <n v="1017"/>
    <n v="3274"/>
    <n v="1"/>
    <n v="99"/>
    <n v="104"/>
    <n v="1291"/>
    <n v="0.8965277777777778"/>
    <x v="0"/>
    <x v="0"/>
  </r>
  <r>
    <x v="10"/>
    <d v="2016-04-19T00:00:00"/>
    <s v="Tuesday"/>
    <n v="10181"/>
    <n v="7.82999992370605"/>
    <n v="7.82999992370605"/>
    <n v="0"/>
    <n v="1.37000000476837"/>
    <n v="0.689999997615814"/>
    <n v="5.76999998092651"/>
    <n v="0"/>
    <n v="20"/>
    <n v="16"/>
    <n v="249"/>
    <n v="704"/>
    <n v="3015"/>
    <n v="1"/>
    <n v="329"/>
    <n v="338"/>
    <n v="989"/>
    <n v="0.6868055555555556"/>
    <x v="0"/>
    <x v="0"/>
  </r>
  <r>
    <x v="10"/>
    <d v="2016-04-20T00:00:00"/>
    <s v="Wednesday"/>
    <n v="10553"/>
    <n v="8.11999988555908"/>
    <n v="8.11999988555908"/>
    <n v="0"/>
    <n v="1.10000002384186"/>
    <n v="1.72000002861023"/>
    <n v="5.28999996185303"/>
    <n v="0"/>
    <n v="19"/>
    <n v="42"/>
    <n v="228"/>
    <n v="696"/>
    <n v="3083"/>
    <n v="1"/>
    <n v="421"/>
    <n v="451"/>
    <n v="985"/>
    <n v="0.6840277777777778"/>
    <x v="0"/>
    <x v="0"/>
  </r>
  <r>
    <x v="10"/>
    <d v="2016-04-21T00:00:00"/>
    <s v="Thursday"/>
    <n v="10055"/>
    <n v="7.73000001907349"/>
    <n v="7.73000001907349"/>
    <n v="0"/>
    <n v="0.370000004768372"/>
    <n v="0.389999985694885"/>
    <n v="6.98000001907349"/>
    <n v="0"/>
    <n v="7"/>
    <n v="12"/>
    <n v="272"/>
    <n v="853"/>
    <n v="3069"/>
    <n v="1"/>
    <n v="442"/>
    <n v="458"/>
    <n v="1144"/>
    <n v="0.7944444444444444"/>
    <x v="0"/>
    <x v="0"/>
  </r>
  <r>
    <x v="10"/>
    <d v="2016-04-22T00:00:00"/>
    <s v="Friday"/>
    <n v="12139"/>
    <n v="9.34000015258789"/>
    <n v="9.34000015258789"/>
    <n v="0"/>
    <n v="3.29999995231628"/>
    <n v="1.11000001430511"/>
    <n v="4.92000007629395"/>
    <n v="0"/>
    <n v="77"/>
    <n v="25"/>
    <n v="220"/>
    <n v="945"/>
    <n v="3544"/>
    <n v="1"/>
    <n v="82"/>
    <n v="85"/>
    <n v="1267"/>
    <n v="0.8798611111111111"/>
    <x v="0"/>
    <x v="0"/>
  </r>
  <r>
    <x v="10"/>
    <d v="2016-04-23T00:00:00"/>
    <s v="Saturday"/>
    <n v="13236"/>
    <n v="10.1800003051758"/>
    <n v="10.1800003051758"/>
    <n v="0"/>
    <n v="4.5"/>
    <n v="0.319999992847443"/>
    <n v="5.34999990463257"/>
    <n v="0"/>
    <n v="58"/>
    <n v="5"/>
    <n v="215"/>
    <n v="749"/>
    <n v="3306"/>
    <n v="1"/>
    <n v="478"/>
    <n v="501"/>
    <n v="1027"/>
    <n v="0.7131944444444445"/>
    <x v="0"/>
    <x v="0"/>
  </r>
  <r>
    <x v="10"/>
    <d v="2016-04-24T00:00:00"/>
    <s v="Sunday"/>
    <n v="10243"/>
    <n v="7.88000011444092"/>
    <n v="7.88000011444092"/>
    <n v="0"/>
    <n v="1.08000004291534"/>
    <n v="0.509999990463257"/>
    <n v="6.30000019073486"/>
    <n v="0"/>
    <n v="14"/>
    <n v="8"/>
    <n v="239"/>
    <n v="584"/>
    <n v="2885"/>
    <n v="3"/>
    <n v="552"/>
    <n v="595"/>
    <n v="845"/>
    <n v="0.5868055555555556"/>
    <x v="0"/>
    <x v="0"/>
  </r>
  <r>
    <x v="10"/>
    <d v="2016-04-26T00:00:00"/>
    <s v="Monday"/>
    <n v="9461"/>
    <n v="7.28000020980835"/>
    <n v="7.28000020980835"/>
    <n v="0"/>
    <n v="0.939999997615814"/>
    <n v="1.05999994277954"/>
    <n v="5.26999998092651"/>
    <n v="0"/>
    <n v="14"/>
    <n v="23"/>
    <n v="224"/>
    <n v="673"/>
    <n v="2929"/>
    <n v="1"/>
    <n v="319"/>
    <n v="346"/>
    <n v="934"/>
    <n v="0.6486111111111111"/>
    <x v="0"/>
    <x v="0"/>
  </r>
  <r>
    <x v="10"/>
    <d v="2016-04-27T00:00:00"/>
    <s v="Tuesday"/>
    <n v="11193"/>
    <n v="8.60999965667725"/>
    <n v="8.60999965667725"/>
    <n v="0"/>
    <n v="0.699999988079071"/>
    <n v="2.50999999046326"/>
    <n v="5.3899998664856"/>
    <n v="0"/>
    <n v="11"/>
    <n v="48"/>
    <n v="241"/>
    <n v="684"/>
    <n v="3074"/>
    <n v="1"/>
    <n v="439"/>
    <n v="500"/>
    <n v="984"/>
    <n v="0.6833333333333333"/>
    <x v="0"/>
    <x v="0"/>
  </r>
  <r>
    <x v="10"/>
    <d v="2016-04-28T00:00:00"/>
    <s v="Wednesday"/>
    <n v="10074"/>
    <n v="7.75"/>
    <n v="7.75"/>
    <n v="0"/>
    <n v="1.28999996185303"/>
    <n v="0.430000007152557"/>
    <n v="6.03000020980835"/>
    <n v="0"/>
    <n v="19"/>
    <n v="9"/>
    <n v="234"/>
    <n v="878"/>
    <n v="2969"/>
    <n v="1"/>
    <n v="428"/>
    <n v="458"/>
    <n v="1140"/>
    <n v="0.7916666666666666"/>
    <x v="0"/>
    <x v="0"/>
  </r>
  <r>
    <x v="10"/>
    <d v="2016-04-30T00:00:00"/>
    <s v="Thursday"/>
    <n v="12533"/>
    <n v="9.64000034332275"/>
    <n v="9.64000034332275"/>
    <n v="0"/>
    <n v="0.699999988079071"/>
    <n v="2"/>
    <n v="6.94000005722046"/>
    <n v="0"/>
    <n v="14"/>
    <n v="43"/>
    <n v="300"/>
    <n v="537"/>
    <n v="3283"/>
    <n v="2"/>
    <n v="409"/>
    <n v="430"/>
    <n v="894"/>
    <n v="0.6208333333333333"/>
    <x v="0"/>
    <x v="0"/>
  </r>
  <r>
    <x v="10"/>
    <d v="2016-05-01T00:00:00"/>
    <s v="Friday"/>
    <n v="10255"/>
    <n v="7.8899998664856"/>
    <n v="7.8899998664856"/>
    <n v="0"/>
    <n v="1.00999999046326"/>
    <n v="0.680000007152557"/>
    <n v="6.19999980926514"/>
    <n v="0"/>
    <n v="12"/>
    <n v="15"/>
    <n v="241"/>
    <n v="579"/>
    <n v="2926"/>
    <n v="1"/>
    <n v="547"/>
    <n v="597"/>
    <n v="847"/>
    <n v="0.5881944444444445"/>
    <x v="0"/>
    <x v="0"/>
  </r>
  <r>
    <x v="10"/>
    <d v="2016-05-02T00:00:00"/>
    <s v="Saturday"/>
    <n v="10096"/>
    <n v="8.39999961853027"/>
    <n v="8.39999961853027"/>
    <n v="0"/>
    <n v="3.76999998092651"/>
    <n v="0.0799999982118607"/>
    <n v="4.55000019073486"/>
    <n v="0"/>
    <n v="33"/>
    <n v="4"/>
    <n v="204"/>
    <n v="935"/>
    <n v="3147"/>
    <n v="2"/>
    <n v="368"/>
    <n v="376"/>
    <n v="1176"/>
    <n v="0.8166666666666667"/>
    <x v="0"/>
    <x v="0"/>
  </r>
  <r>
    <x v="10"/>
    <d v="2016-05-04T00:00:00"/>
    <s v="Sunday"/>
    <n v="12375"/>
    <n v="9.52000045776367"/>
    <n v="9.52000045776367"/>
    <n v="0"/>
    <n v="2.78999996185303"/>
    <n v="0.930000007152557"/>
    <n v="5.80000019073486"/>
    <n v="0"/>
    <n v="35"/>
    <n v="21"/>
    <n v="251"/>
    <n v="632"/>
    <n v="3162"/>
    <n v="1"/>
    <n v="390"/>
    <n v="414"/>
    <n v="939"/>
    <n v="0.6520833333333333"/>
    <x v="0"/>
    <x v="0"/>
  </r>
  <r>
    <x v="10"/>
    <d v="2016-05-05T00:00:00"/>
    <s v="Monday"/>
    <n v="9603"/>
    <n v="7.38000011444092"/>
    <n v="7.38000011444092"/>
    <n v="0"/>
    <n v="0.629999995231628"/>
    <n v="1.66999995708466"/>
    <n v="5.09000015258789"/>
    <n v="0"/>
    <n v="12"/>
    <n v="39"/>
    <n v="199"/>
    <n v="896"/>
    <n v="2899"/>
    <n v="1"/>
    <n v="471"/>
    <n v="495"/>
    <n v="1146"/>
    <n v="0.7958333333333333"/>
    <x v="0"/>
    <x v="0"/>
  </r>
  <r>
    <x v="10"/>
    <d v="2016-05-07T00:00:00"/>
    <s v="Tuesday"/>
    <n v="22770"/>
    <n v="17.5400009155273"/>
    <n v="17.5400009155273"/>
    <n v="0"/>
    <n v="9.44999980926514"/>
    <n v="2.76999998092651"/>
    <n v="5.32999992370605"/>
    <n v="0"/>
    <n v="120"/>
    <n v="56"/>
    <n v="260"/>
    <n v="508"/>
    <n v="4022"/>
    <n v="1"/>
    <n v="472"/>
    <n v="496"/>
    <n v="944"/>
    <n v="0.6555555555555556"/>
    <x v="0"/>
    <x v="0"/>
  </r>
  <r>
    <x v="10"/>
    <d v="2016-05-08T00:00:00"/>
    <s v="Wednesday"/>
    <n v="17298"/>
    <n v="14.3800001144409"/>
    <n v="14.3800001144409"/>
    <n v="0"/>
    <n v="9.89000034332275"/>
    <n v="1.25999999046326"/>
    <n v="3.23000001907349"/>
    <n v="0"/>
    <n v="107"/>
    <n v="38"/>
    <n v="178"/>
    <n v="576"/>
    <n v="3934"/>
    <n v="2"/>
    <n v="529"/>
    <n v="541"/>
    <n v="899"/>
    <n v="0.6243055555555556"/>
    <x v="0"/>
    <x v="0"/>
  </r>
  <r>
    <x v="10"/>
    <d v="2016-05-09T00:00:00"/>
    <s v="Thursday"/>
    <n v="10218"/>
    <n v="7.8600001335144"/>
    <n v="7.8600001335144"/>
    <n v="0"/>
    <n v="0.340000003576279"/>
    <n v="0.730000019073486"/>
    <n v="6.78999996185303"/>
    <n v="0"/>
    <n v="6"/>
    <n v="19"/>
    <n v="258"/>
    <n v="1020"/>
    <n v="3013"/>
    <n v="1"/>
    <n v="62"/>
    <n v="65"/>
    <n v="1303"/>
    <n v="0.9048611111111111"/>
    <x v="0"/>
    <x v="0"/>
  </r>
  <r>
    <x v="10"/>
    <d v="2016-05-10T00:00:00"/>
    <s v="Friday"/>
    <n v="10299"/>
    <n v="7.92000007629395"/>
    <n v="7.92000007629395"/>
    <n v="0"/>
    <n v="0.810000002384186"/>
    <n v="0.649999976158142"/>
    <n v="6.46000003814697"/>
    <n v="0"/>
    <n v="13"/>
    <n v="14"/>
    <n v="267"/>
    <n v="648"/>
    <n v="3061"/>
    <n v="1"/>
    <n v="354"/>
    <n v="375"/>
    <n v="942"/>
    <n v="0.6541666666666667"/>
    <x v="0"/>
    <x v="0"/>
  </r>
  <r>
    <x v="10"/>
    <d v="2016-05-11T00:00:00"/>
    <s v="Saturday"/>
    <n v="10201"/>
    <n v="7.84000015258789"/>
    <n v="7.84000015258789"/>
    <n v="0"/>
    <n v="0.529999971389771"/>
    <n v="0.790000021457672"/>
    <n v="6.53000020980835"/>
    <n v="0"/>
    <n v="8"/>
    <n v="18"/>
    <n v="256"/>
    <n v="858"/>
    <n v="2954"/>
    <n v="1"/>
    <n v="469"/>
    <n v="494"/>
    <n v="1140"/>
    <n v="0.7916666666666666"/>
    <x v="0"/>
    <x v="0"/>
  </r>
  <r>
    <x v="11"/>
    <d v="2016-04-12T00:00:00"/>
    <s v="Sunday"/>
    <n v="3276"/>
    <n v="2.20000004768372"/>
    <n v="2.20000004768372"/>
    <n v="0"/>
    <n v="0"/>
    <n v="0"/>
    <n v="2.20000004768372"/>
    <n v="0"/>
    <n v="0"/>
    <n v="0"/>
    <n v="196"/>
    <n v="787"/>
    <n v="2113"/>
    <n v="2"/>
    <n v="429"/>
    <n v="457"/>
    <n v="983"/>
    <n v="0.6826388888888889"/>
    <x v="0"/>
    <x v="0"/>
  </r>
  <r>
    <x v="11"/>
    <d v="2016-04-13T00:00:00"/>
    <s v="Monday"/>
    <n v="2961"/>
    <n v="1.99000000953674"/>
    <n v="1.99000000953674"/>
    <n v="0"/>
    <n v="0"/>
    <n v="0"/>
    <n v="1.99000000953674"/>
    <n v="0"/>
    <n v="0"/>
    <n v="0"/>
    <n v="194"/>
    <n v="840"/>
    <n v="2095"/>
    <n v="2"/>
    <n v="370"/>
    <n v="406"/>
    <n v="1034"/>
    <n v="0.7180555555555556"/>
    <x v="0"/>
    <x v="0"/>
  </r>
  <r>
    <x v="11"/>
    <d v="2016-04-14T00:00:00"/>
    <s v="Tuesday"/>
    <n v="3974"/>
    <n v="2.67000007629395"/>
    <n v="2.67000007629395"/>
    <n v="0"/>
    <n v="0"/>
    <n v="0"/>
    <n v="2.67000007629395"/>
    <n v="0"/>
    <n v="0"/>
    <n v="0"/>
    <n v="231"/>
    <n v="717"/>
    <n v="2194"/>
    <n v="1"/>
    <n v="441"/>
    <n v="492"/>
    <n v="948"/>
    <n v="0.6583333333333333"/>
    <x v="0"/>
    <x v="0"/>
  </r>
  <r>
    <x v="11"/>
    <d v="2016-04-15T00:00:00"/>
    <s v="Wednesday"/>
    <n v="7198"/>
    <n v="4.82999992370605"/>
    <n v="4.82999992370605"/>
    <n v="0"/>
    <n v="0"/>
    <n v="0"/>
    <n v="4.82999992370605"/>
    <n v="0"/>
    <n v="0"/>
    <n v="0"/>
    <n v="350"/>
    <n v="711"/>
    <n v="2496"/>
    <n v="2"/>
    <n v="337"/>
    <n v="379"/>
    <n v="1061"/>
    <n v="0.7368055555555556"/>
    <x v="0"/>
    <x v="0"/>
  </r>
  <r>
    <x v="11"/>
    <d v="2016-04-16T00:00:00"/>
    <s v="Thursday"/>
    <n v="3945"/>
    <n v="2.65000009536743"/>
    <n v="2.65000009536743"/>
    <n v="0"/>
    <n v="0"/>
    <n v="0"/>
    <n v="2.65000009536743"/>
    <n v="0"/>
    <n v="0"/>
    <n v="0"/>
    <n v="225"/>
    <n v="716"/>
    <n v="2180"/>
    <n v="1"/>
    <n v="462"/>
    <n v="499"/>
    <n v="941"/>
    <n v="0.6534722222222222"/>
    <x v="0"/>
    <x v="0"/>
  </r>
  <r>
    <x v="11"/>
    <d v="2016-04-17T00:00:00"/>
    <s v="Friday"/>
    <n v="2268"/>
    <n v="1.51999998092651"/>
    <n v="1.51999998092651"/>
    <n v="0"/>
    <n v="0"/>
    <n v="0"/>
    <n v="1.51999998092651"/>
    <n v="0"/>
    <n v="0"/>
    <n v="0"/>
    <n v="114"/>
    <n v="1219"/>
    <n v="1933"/>
    <n v="1"/>
    <n v="98"/>
    <n v="107"/>
    <n v="1333"/>
    <n v="0.9256944444444445"/>
    <x v="0"/>
    <x v="0"/>
  </r>
  <r>
    <x v="11"/>
    <d v="2016-04-19T00:00:00"/>
    <s v="Saturday"/>
    <n v="2064"/>
    <n v="1.38999998569489"/>
    <n v="1.38999998569489"/>
    <n v="0"/>
    <n v="0"/>
    <n v="0"/>
    <n v="1.38999998569489"/>
    <n v="0"/>
    <n v="0"/>
    <n v="0"/>
    <n v="121"/>
    <n v="895"/>
    <n v="1954"/>
    <n v="2"/>
    <n v="388"/>
    <n v="424"/>
    <n v="1016"/>
    <n v="0.7055555555555556"/>
    <x v="0"/>
    <x v="0"/>
  </r>
  <r>
    <x v="11"/>
    <d v="2016-04-20T00:00:00"/>
    <s v="Sunday"/>
    <n v="2072"/>
    <n v="1.38999998569489"/>
    <n v="1.38999998569489"/>
    <n v="0"/>
    <n v="0"/>
    <n v="0"/>
    <n v="1.38999998569489"/>
    <n v="0"/>
    <n v="0"/>
    <n v="0"/>
    <n v="137"/>
    <n v="841"/>
    <n v="1974"/>
    <n v="1"/>
    <n v="439"/>
    <n v="462"/>
    <n v="978"/>
    <n v="0.6791666666666667"/>
    <x v="0"/>
    <x v="0"/>
  </r>
  <r>
    <x v="11"/>
    <d v="2016-04-21T00:00:00"/>
    <s v="Monday"/>
    <n v="3809"/>
    <n v="2.55999994277954"/>
    <n v="2.55999994277954"/>
    <n v="0"/>
    <n v="0"/>
    <n v="0"/>
    <n v="2.53999996185303"/>
    <n v="0"/>
    <n v="0"/>
    <n v="0"/>
    <n v="215"/>
    <n v="756"/>
    <n v="2150"/>
    <n v="1"/>
    <n v="436"/>
    <n v="469"/>
    <n v="971"/>
    <n v="0.6743055555555556"/>
    <x v="0"/>
    <x v="0"/>
  </r>
  <r>
    <x v="11"/>
    <d v="2016-04-22T00:00:00"/>
    <s v="Tuesday"/>
    <n v="6831"/>
    <n v="4.57999992370605"/>
    <n v="4.57999992370605"/>
    <n v="0"/>
    <n v="0"/>
    <n v="0"/>
    <n v="4.57999992370605"/>
    <n v="0"/>
    <n v="0"/>
    <n v="0"/>
    <n v="317"/>
    <n v="706"/>
    <n v="2432"/>
    <n v="1"/>
    <n v="388"/>
    <n v="417"/>
    <n v="1023"/>
    <n v="0.7104166666666667"/>
    <x v="0"/>
    <x v="0"/>
  </r>
  <r>
    <x v="11"/>
    <d v="2016-04-25T00:00:00"/>
    <s v="Wednesday"/>
    <n v="3385"/>
    <n v="2.26999998092651"/>
    <n v="2.26999998092651"/>
    <n v="0"/>
    <n v="0"/>
    <n v="0"/>
    <n v="2.26999998092651"/>
    <n v="0"/>
    <n v="0"/>
    <n v="0"/>
    <n v="179"/>
    <n v="916"/>
    <n v="2070"/>
    <n v="1"/>
    <n v="328"/>
    <n v="345"/>
    <n v="1095"/>
    <n v="0.7604166666666666"/>
    <x v="0"/>
    <x v="0"/>
  </r>
  <r>
    <x v="11"/>
    <d v="2016-04-26T00:00:00"/>
    <s v="Thursday"/>
    <n v="6326"/>
    <n v="4.40999984741211"/>
    <n v="4.40999984741211"/>
    <n v="0"/>
    <n v="2.41000008583069"/>
    <n v="0.0399999991059303"/>
    <n v="1.96000003814697"/>
    <n v="0"/>
    <n v="29"/>
    <n v="1"/>
    <n v="180"/>
    <n v="839"/>
    <n v="2291"/>
    <n v="2"/>
    <n v="353"/>
    <n v="391"/>
    <n v="1049"/>
    <n v="0.7284722222222222"/>
    <x v="0"/>
    <x v="0"/>
  </r>
  <r>
    <x v="11"/>
    <d v="2016-04-27T00:00:00"/>
    <s v="Friday"/>
    <n v="7243"/>
    <n v="5.03000020980835"/>
    <n v="5.03000020980835"/>
    <n v="0"/>
    <n v="2.61999988555908"/>
    <n v="0.0299999993294477"/>
    <n v="2.38000011444092"/>
    <n v="0"/>
    <n v="32"/>
    <n v="1"/>
    <n v="194"/>
    <n v="839"/>
    <n v="2361"/>
    <n v="1"/>
    <n v="332"/>
    <n v="374"/>
    <n v="1066"/>
    <n v="0.7402777777777778"/>
    <x v="0"/>
    <x v="0"/>
  </r>
  <r>
    <x v="11"/>
    <d v="2016-04-28T00:00:00"/>
    <s v="Saturday"/>
    <n v="4493"/>
    <n v="3.00999999046326"/>
    <n v="3.00999999046326"/>
    <n v="0"/>
    <n v="0"/>
    <n v="0"/>
    <n v="3.00999999046326"/>
    <n v="0"/>
    <n v="0"/>
    <n v="0"/>
    <n v="236"/>
    <n v="762"/>
    <n v="2203"/>
    <n v="1"/>
    <n v="419"/>
    <n v="442"/>
    <n v="998"/>
    <n v="0.6930555555555555"/>
    <x v="0"/>
    <x v="0"/>
  </r>
  <r>
    <x v="11"/>
    <d v="2016-04-29T00:00:00"/>
    <s v="Sunday"/>
    <n v="4676"/>
    <n v="3.14000010490417"/>
    <n v="3.14000010490417"/>
    <n v="0"/>
    <n v="0"/>
    <n v="0"/>
    <n v="3.13000011444092"/>
    <n v="0"/>
    <n v="0"/>
    <n v="0"/>
    <n v="226"/>
    <n v="1106"/>
    <n v="2196"/>
    <n v="1"/>
    <n v="106"/>
    <n v="108"/>
    <n v="1332"/>
    <n v="0.925"/>
    <x v="0"/>
    <x v="0"/>
  </r>
  <r>
    <x v="11"/>
    <d v="2016-04-30T00:00:00"/>
    <s v="Monday"/>
    <n v="6222"/>
    <n v="4.17999982833862"/>
    <n v="4.17999982833862"/>
    <n v="0"/>
    <n v="0"/>
    <n v="0"/>
    <n v="4.17999982833862"/>
    <n v="0"/>
    <n v="0"/>
    <n v="0"/>
    <n v="290"/>
    <n v="797"/>
    <n v="2363"/>
    <n v="1"/>
    <n v="322"/>
    <n v="353"/>
    <n v="1087"/>
    <n v="0.7548611111111111"/>
    <x v="0"/>
    <x v="0"/>
  </r>
  <r>
    <x v="11"/>
    <d v="2016-05-01T00:00:00"/>
    <s v="Tuesday"/>
    <n v="5232"/>
    <n v="3.50999999046326"/>
    <n v="3.50999999046326"/>
    <n v="0"/>
    <n v="0"/>
    <n v="0"/>
    <n v="3.50999999046326"/>
    <n v="0"/>
    <n v="0"/>
    <n v="0"/>
    <n v="240"/>
    <n v="741"/>
    <n v="2246"/>
    <n v="2"/>
    <n v="439"/>
    <n v="459"/>
    <n v="981"/>
    <n v="0.68125"/>
    <x v="0"/>
    <x v="0"/>
  </r>
  <r>
    <x v="11"/>
    <d v="2016-05-02T00:00:00"/>
    <s v="Wednesday"/>
    <n v="6910"/>
    <n v="4.75"/>
    <n v="4.75"/>
    <n v="0"/>
    <n v="2.21000003814697"/>
    <n v="0.189999997615814"/>
    <n v="2.34999990463257"/>
    <n v="0"/>
    <n v="27"/>
    <n v="4"/>
    <n v="200"/>
    <n v="667"/>
    <n v="2336"/>
    <n v="1"/>
    <n v="502"/>
    <n v="542"/>
    <n v="898"/>
    <n v="0.6236111111111111"/>
    <x v="0"/>
    <x v="0"/>
  </r>
  <r>
    <x v="11"/>
    <d v="2016-05-03T00:00:00"/>
    <s v="Thursday"/>
    <n v="7502"/>
    <n v="5.17999982833862"/>
    <n v="5.17999982833862"/>
    <n v="0"/>
    <n v="2.48000001907349"/>
    <n v="0.109999999403954"/>
    <n v="2.57999992370605"/>
    <n v="0"/>
    <n v="30"/>
    <n v="2"/>
    <n v="233"/>
    <n v="725"/>
    <n v="2421"/>
    <n v="2"/>
    <n v="417"/>
    <n v="450"/>
    <n v="990"/>
    <n v="0.6875"/>
    <x v="0"/>
    <x v="0"/>
  </r>
  <r>
    <x v="11"/>
    <d v="2016-05-04T00:00:00"/>
    <s v="Friday"/>
    <n v="2923"/>
    <n v="1.96000003814697"/>
    <n v="1.96000003814697"/>
    <n v="0"/>
    <n v="0"/>
    <n v="0"/>
    <n v="1.96000003814697"/>
    <n v="0"/>
    <n v="0"/>
    <n v="0"/>
    <n v="180"/>
    <n v="897"/>
    <n v="2070"/>
    <n v="2"/>
    <n v="337"/>
    <n v="363"/>
    <n v="1077"/>
    <n v="0.7479166666666667"/>
    <x v="0"/>
    <x v="0"/>
  </r>
  <r>
    <x v="11"/>
    <d v="2016-05-05T00:00:00"/>
    <s v="Saturday"/>
    <n v="3800"/>
    <n v="2.54999995231628"/>
    <n v="2.54999995231628"/>
    <n v="0"/>
    <n v="0.119999997317791"/>
    <n v="0.239999994635582"/>
    <n v="2.1800000667572"/>
    <n v="0"/>
    <n v="2"/>
    <n v="6"/>
    <n v="185"/>
    <n v="734"/>
    <n v="2120"/>
    <n v="2"/>
    <n v="462"/>
    <n v="513"/>
    <n v="927"/>
    <n v="0.64375"/>
    <x v="0"/>
    <x v="0"/>
  </r>
  <r>
    <x v="11"/>
    <d v="2016-05-06T00:00:00"/>
    <s v="Sunday"/>
    <n v="4514"/>
    <n v="3.02999997138977"/>
    <n v="3.02999997138977"/>
    <n v="0"/>
    <n v="0"/>
    <n v="0"/>
    <n v="3.02999997138977"/>
    <n v="0"/>
    <n v="0"/>
    <n v="0"/>
    <n v="229"/>
    <n v="809"/>
    <n v="2211"/>
    <n v="2"/>
    <n v="374"/>
    <n v="402"/>
    <n v="1038"/>
    <n v="0.7208333333333333"/>
    <x v="0"/>
    <x v="0"/>
  </r>
  <r>
    <x v="11"/>
    <d v="2016-05-07T00:00:00"/>
    <s v="Monday"/>
    <n v="5183"/>
    <n v="3.58999991416931"/>
    <n v="3.58999991416931"/>
    <n v="0"/>
    <n v="2.13000011444092"/>
    <n v="0.189999997615814"/>
    <n v="1.25"/>
    <n v="0"/>
    <n v="26"/>
    <n v="4"/>
    <n v="108"/>
    <n v="866"/>
    <n v="2123"/>
    <n v="2"/>
    <n v="401"/>
    <n v="436"/>
    <n v="1004"/>
    <n v="0.6972222222222222"/>
    <x v="0"/>
    <x v="0"/>
  </r>
  <r>
    <x v="11"/>
    <d v="2016-05-08T00:00:00"/>
    <s v="Tuesday"/>
    <n v="7303"/>
    <n v="4.90000009536743"/>
    <n v="4.90000009536743"/>
    <n v="0"/>
    <n v="0"/>
    <n v="0.25"/>
    <n v="4.65000009536743"/>
    <n v="0"/>
    <n v="0"/>
    <n v="8"/>
    <n v="308"/>
    <n v="733"/>
    <n v="2423"/>
    <n v="1"/>
    <n v="361"/>
    <n v="391"/>
    <n v="1049"/>
    <n v="0.7284722222222222"/>
    <x v="0"/>
    <x v="0"/>
  </r>
  <r>
    <x v="11"/>
    <d v="2016-05-09T00:00:00"/>
    <s v="Wednesday"/>
    <n v="5275"/>
    <n v="3.53999996185303"/>
    <n v="3.53999996185303"/>
    <n v="0"/>
    <n v="0"/>
    <n v="0"/>
    <n v="3.53999996185303"/>
    <n v="0"/>
    <n v="0"/>
    <n v="0"/>
    <n v="266"/>
    <n v="641"/>
    <n v="2281"/>
    <n v="1"/>
    <n v="457"/>
    <n v="533"/>
    <n v="907"/>
    <n v="0.6298611111111111"/>
    <x v="0"/>
    <x v="0"/>
  </r>
  <r>
    <x v="11"/>
    <d v="2016-05-10T00:00:00"/>
    <s v="Thursday"/>
    <n v="3915"/>
    <n v="2.63000011444092"/>
    <n v="2.63000011444092"/>
    <n v="0"/>
    <n v="0"/>
    <n v="0"/>
    <n v="2.63000011444092"/>
    <n v="0"/>
    <n v="0"/>
    <n v="0"/>
    <n v="231"/>
    <n v="783"/>
    <n v="2181"/>
    <n v="1"/>
    <n v="405"/>
    <n v="426"/>
    <n v="1014"/>
    <n v="0.7041666666666667"/>
    <x v="0"/>
    <x v="0"/>
  </r>
  <r>
    <x v="11"/>
    <d v="2016-05-11T00:00:00"/>
    <s v="Friday"/>
    <n v="9105"/>
    <n v="6.1100001335144"/>
    <n v="6.1100001335144"/>
    <n v="0"/>
    <n v="2.25"/>
    <n v="1"/>
    <n v="2.85999989509583"/>
    <n v="0"/>
    <n v="34"/>
    <n v="22"/>
    <n v="232"/>
    <n v="622"/>
    <n v="2499"/>
    <n v="1"/>
    <n v="499"/>
    <n v="530"/>
    <n v="910"/>
    <n v="0.6319444444444444"/>
    <x v="0"/>
    <x v="0"/>
  </r>
  <r>
    <x v="11"/>
    <d v="2016-05-12T00:00:00"/>
    <s v="Saturday"/>
    <n v="768"/>
    <n v="0.519999980926514"/>
    <n v="0.519999980926514"/>
    <n v="0"/>
    <n v="0"/>
    <n v="0"/>
    <n v="0.519999980926514"/>
    <n v="0"/>
    <n v="0"/>
    <n v="0"/>
    <n v="58"/>
    <n v="380"/>
    <n v="1212"/>
    <n v="1"/>
    <n v="483"/>
    <n v="501"/>
    <n v="438"/>
    <n v="0.30416666666666664"/>
    <x v="1"/>
    <x v="0"/>
  </r>
  <r>
    <x v="12"/>
    <d v="2016-04-21T00:00:00"/>
    <s v="Sunday"/>
    <n v="13743"/>
    <n v="9.07999992370605"/>
    <n v="9.07999992370605"/>
    <n v="0"/>
    <n v="0.419999986886978"/>
    <n v="0.970000028610229"/>
    <n v="7.69999980926514"/>
    <n v="0"/>
    <n v="6"/>
    <n v="21"/>
    <n v="432"/>
    <n v="844"/>
    <n v="2486"/>
    <n v="1"/>
    <n v="126"/>
    <n v="137"/>
    <n v="1303"/>
    <n v="0.9048611111111111"/>
    <x v="0"/>
    <x v="1"/>
  </r>
  <r>
    <x v="12"/>
    <d v="2016-04-26T00:00:00"/>
    <s v="Monday"/>
    <n v="9148"/>
    <n v="6.05000019073486"/>
    <n v="6.05000019073486"/>
    <n v="0"/>
    <n v="0.430000007152557"/>
    <n v="2.02999997138977"/>
    <n v="3.58999991416931"/>
    <n v="0"/>
    <n v="12"/>
    <n v="41"/>
    <n v="283"/>
    <n v="1062"/>
    <n v="2223"/>
    <n v="1"/>
    <n v="103"/>
    <n v="121"/>
    <n v="1398"/>
    <n v="0.9708333333333333"/>
    <x v="0"/>
    <x v="1"/>
  </r>
  <r>
    <x v="12"/>
    <d v="2016-04-29T00:00:00"/>
    <s v="Tuesday"/>
    <n v="7833"/>
    <n v="5.17999982833862"/>
    <n v="5.17999982833862"/>
    <n v="0"/>
    <n v="1.01999998092651"/>
    <n v="1.85000002384186"/>
    <n v="2.30999994277954"/>
    <n v="0"/>
    <n v="15"/>
    <n v="29"/>
    <n v="197"/>
    <n v="1096"/>
    <n v="1918"/>
    <n v="1"/>
    <n v="171"/>
    <n v="179"/>
    <n v="1337"/>
    <n v="0.9284722222222223"/>
    <x v="0"/>
    <x v="1"/>
  </r>
  <r>
    <x v="12"/>
    <d v="2016-05-01T00:00:00"/>
    <s v="Wednesday"/>
    <n v="3428"/>
    <n v="2.26999998092651"/>
    <n v="2.26999998092651"/>
    <n v="0"/>
    <n v="0"/>
    <n v="0"/>
    <n v="2.26999998092651"/>
    <n v="0"/>
    <n v="0"/>
    <n v="0"/>
    <n v="190"/>
    <n v="1121"/>
    <n v="1692"/>
    <n v="1"/>
    <n v="115"/>
    <n v="129"/>
    <n v="1311"/>
    <n v="0.9104166666666667"/>
    <x v="0"/>
    <x v="1"/>
  </r>
  <r>
    <x v="12"/>
    <d v="2016-05-08T00:00:00"/>
    <s v="Thursday"/>
    <n v="6543"/>
    <n v="4.32999992370605"/>
    <n v="4.32999992370605"/>
    <n v="0"/>
    <n v="1.79999995231628"/>
    <n v="0.5"/>
    <n v="2.01999998092651"/>
    <n v="0"/>
    <n v="66"/>
    <n v="35"/>
    <n v="238"/>
    <n v="1019"/>
    <n v="2666"/>
    <n v="1"/>
    <n v="123"/>
    <n v="134"/>
    <n v="1358"/>
    <n v="0.9430555555555555"/>
    <x v="0"/>
    <x v="1"/>
  </r>
  <r>
    <x v="13"/>
    <d v="2016-04-12T00:00:00"/>
    <s v="Friday"/>
    <n v="7213"/>
    <n v="5.88000011444092"/>
    <n v="5.88000011444092"/>
    <n v="0"/>
    <n v="0"/>
    <n v="0"/>
    <n v="5.84999990463257"/>
    <n v="0"/>
    <n v="0"/>
    <n v="0"/>
    <n v="263"/>
    <n v="718"/>
    <n v="2947"/>
    <n v="1"/>
    <n v="425"/>
    <n v="439"/>
    <n v="981"/>
    <n v="0.68125"/>
    <x v="0"/>
    <x v="0"/>
  </r>
  <r>
    <x v="13"/>
    <d v="2016-04-13T00:00:00"/>
    <s v="Saturday"/>
    <n v="6877"/>
    <n v="5.57999992370605"/>
    <n v="5.57999992370605"/>
    <n v="0"/>
    <n v="0"/>
    <n v="0"/>
    <n v="5.57999992370605"/>
    <n v="0"/>
    <n v="0"/>
    <n v="0"/>
    <n v="258"/>
    <n v="777"/>
    <n v="2898"/>
    <n v="2"/>
    <n v="400"/>
    <n v="430"/>
    <n v="1035"/>
    <n v="0.71875"/>
    <x v="0"/>
    <x v="0"/>
  </r>
  <r>
    <x v="13"/>
    <d v="2016-04-14T00:00:00"/>
    <s v="Sunday"/>
    <n v="7860"/>
    <n v="6.36999988555908"/>
    <n v="6.36999988555908"/>
    <n v="0"/>
    <n v="0"/>
    <n v="0"/>
    <n v="6.36999988555908"/>
    <n v="0"/>
    <n v="0"/>
    <n v="0"/>
    <n v="271"/>
    <n v="772"/>
    <n v="2984"/>
    <n v="1"/>
    <n v="384"/>
    <n v="415"/>
    <n v="1043"/>
    <n v="0.7243055555555555"/>
    <x v="0"/>
    <x v="0"/>
  </r>
  <r>
    <x v="13"/>
    <d v="2016-04-15T00:00:00"/>
    <s v="Monday"/>
    <n v="6506"/>
    <n v="5.28000020980835"/>
    <n v="5.28000020980835"/>
    <n v="0"/>
    <n v="0.0700000002980232"/>
    <n v="0.419999986886978"/>
    <n v="4.78999996185303"/>
    <n v="0"/>
    <n v="1"/>
    <n v="8"/>
    <n v="256"/>
    <n v="944"/>
    <n v="2896"/>
    <n v="1"/>
    <n v="253"/>
    <n v="257"/>
    <n v="1209"/>
    <n v="0.8395833333333333"/>
    <x v="0"/>
    <x v="0"/>
  </r>
  <r>
    <x v="13"/>
    <d v="2016-04-16T00:00:00"/>
    <s v="Tuesday"/>
    <n v="11140"/>
    <n v="9.02999973297119"/>
    <n v="9.02999973297119"/>
    <n v="0"/>
    <n v="0.239999994635582"/>
    <n v="1.25"/>
    <n v="7.53999996185303"/>
    <n v="0"/>
    <n v="3"/>
    <n v="24"/>
    <n v="335"/>
    <n v="556"/>
    <n v="3328"/>
    <n v="2"/>
    <n v="382"/>
    <n v="406"/>
    <n v="918"/>
    <n v="0.6375"/>
    <x v="0"/>
    <x v="0"/>
  </r>
  <r>
    <x v="13"/>
    <d v="2016-04-17T00:00:00"/>
    <s v="Wednesday"/>
    <n v="12692"/>
    <n v="10.289999961853"/>
    <n v="10.289999961853"/>
    <n v="0"/>
    <n v="0.959999978542328"/>
    <n v="3.46000003814697"/>
    <n v="5.88000011444092"/>
    <n v="0"/>
    <n v="12"/>
    <n v="66"/>
    <n v="302"/>
    <n v="437"/>
    <n v="3394"/>
    <n v="1"/>
    <n v="591"/>
    <n v="612"/>
    <n v="817"/>
    <n v="0.5673611111111111"/>
    <x v="0"/>
    <x v="0"/>
  </r>
  <r>
    <x v="13"/>
    <d v="2016-04-18T00:00:00"/>
    <s v="Thursday"/>
    <n v="9105"/>
    <n v="7.38000011444092"/>
    <n v="7.38000011444092"/>
    <n v="0"/>
    <n v="1.82000005245209"/>
    <n v="1.49000000953674"/>
    <n v="4.07000017166138"/>
    <n v="0"/>
    <n v="22"/>
    <n v="30"/>
    <n v="191"/>
    <n v="890"/>
    <n v="3013"/>
    <n v="1"/>
    <n v="293"/>
    <n v="312"/>
    <n v="1133"/>
    <n v="0.7868055555555555"/>
    <x v="0"/>
    <x v="0"/>
  </r>
  <r>
    <x v="13"/>
    <d v="2016-04-19T00:00:00"/>
    <s v="Friday"/>
    <n v="6708"/>
    <n v="5.44000005722046"/>
    <n v="5.44000005722046"/>
    <n v="0"/>
    <n v="0.879999995231628"/>
    <n v="0.370000004768372"/>
    <n v="4.19000005722046"/>
    <n v="0"/>
    <n v="10"/>
    <n v="8"/>
    <n v="179"/>
    <n v="757"/>
    <n v="2812"/>
    <n v="1"/>
    <n v="457"/>
    <n v="487"/>
    <n v="954"/>
    <n v="0.6625"/>
    <x v="0"/>
    <x v="0"/>
  </r>
  <r>
    <x v="13"/>
    <d v="2016-04-20T00:00:00"/>
    <s v="Saturday"/>
    <n v="8793"/>
    <n v="7.13000011444092"/>
    <n v="7.13000011444092"/>
    <n v="0"/>
    <n v="0.159999996423721"/>
    <n v="1.23000001907349"/>
    <n v="5.73000001907349"/>
    <n v="0"/>
    <n v="2"/>
    <n v="29"/>
    <n v="260"/>
    <n v="717"/>
    <n v="3061"/>
    <n v="1"/>
    <n v="454"/>
    <n v="468"/>
    <n v="1008"/>
    <n v="0.7"/>
    <x v="0"/>
    <x v="0"/>
  </r>
  <r>
    <x v="13"/>
    <d v="2016-04-21T00:00:00"/>
    <s v="Sunday"/>
    <n v="6530"/>
    <n v="5.30000019073486"/>
    <n v="5.30000019073486"/>
    <n v="0"/>
    <n v="0.310000002384186"/>
    <n v="2.04999995231628"/>
    <n v="2.94000005722046"/>
    <n v="0"/>
    <n v="4"/>
    <n v="41"/>
    <n v="144"/>
    <n v="901"/>
    <n v="2729"/>
    <n v="1"/>
    <n v="425"/>
    <n v="434"/>
    <n v="1090"/>
    <n v="0.7569444444444444"/>
    <x v="0"/>
    <x v="0"/>
  </r>
  <r>
    <x v="13"/>
    <d v="2016-04-23T00:00:00"/>
    <s v="Monday"/>
    <n v="15126"/>
    <n v="12.2700004577637"/>
    <n v="12.2700004577637"/>
    <n v="0"/>
    <n v="0.759999990463257"/>
    <n v="3.24000000953674"/>
    <n v="8.27000045776367"/>
    <n v="0"/>
    <n v="9"/>
    <n v="66"/>
    <n v="408"/>
    <n v="469"/>
    <n v="3691"/>
    <n v="1"/>
    <n v="465"/>
    <n v="475"/>
    <n v="952"/>
    <n v="0.6611111111111111"/>
    <x v="0"/>
    <x v="0"/>
  </r>
  <r>
    <x v="13"/>
    <d v="2016-04-24T00:00:00"/>
    <s v="Tuesday"/>
    <n v="15050"/>
    <n v="12.2200002670288"/>
    <n v="12.2200002670288"/>
    <n v="0"/>
    <n v="1.20000004768372"/>
    <n v="5.11999988555908"/>
    <n v="5.88000011444092"/>
    <n v="0"/>
    <n v="15"/>
    <n v="95"/>
    <n v="281"/>
    <n v="542"/>
    <n v="3538"/>
    <n v="1"/>
    <n v="480"/>
    <n v="506"/>
    <n v="933"/>
    <n v="0.6479166666666667"/>
    <x v="0"/>
    <x v="0"/>
  </r>
  <r>
    <x v="13"/>
    <d v="2016-04-25T00:00:00"/>
    <s v="Wednesday"/>
    <n v="9167"/>
    <n v="7.42999982833862"/>
    <n v="7.42999982833862"/>
    <n v="0"/>
    <n v="0.490000009536743"/>
    <n v="0.819999992847443"/>
    <n v="6.1100001335144"/>
    <n v="0"/>
    <n v="6"/>
    <n v="15"/>
    <n v="270"/>
    <n v="730"/>
    <n v="3064"/>
    <n v="1"/>
    <n v="370"/>
    <n v="380"/>
    <n v="1021"/>
    <n v="0.7090277777777778"/>
    <x v="0"/>
    <x v="0"/>
  </r>
  <r>
    <x v="13"/>
    <d v="2016-04-26T00:00:00"/>
    <s v="Thursday"/>
    <n v="6108"/>
    <n v="4.94999980926514"/>
    <n v="4.94999980926514"/>
    <n v="0"/>
    <n v="0.0700000002980232"/>
    <n v="0.349999994039536"/>
    <n v="4.53999996185303"/>
    <n v="0"/>
    <n v="1"/>
    <n v="8"/>
    <n v="216"/>
    <n v="765"/>
    <n v="2784"/>
    <n v="1"/>
    <n v="421"/>
    <n v="429"/>
    <n v="990"/>
    <n v="0.6875"/>
    <x v="0"/>
    <x v="0"/>
  </r>
  <r>
    <x v="13"/>
    <d v="2016-04-27T00:00:00"/>
    <s v="Friday"/>
    <n v="7047"/>
    <n v="5.71999979019165"/>
    <n v="5.71999979019165"/>
    <n v="0"/>
    <n v="0.0900000035762787"/>
    <n v="0.800000011920929"/>
    <n v="4.78000020980835"/>
    <n v="0"/>
    <n v="1"/>
    <n v="16"/>
    <n v="238"/>
    <n v="733"/>
    <n v="2908"/>
    <n v="1"/>
    <n v="432"/>
    <n v="449"/>
    <n v="988"/>
    <n v="0.6861111111111111"/>
    <x v="0"/>
    <x v="0"/>
  </r>
  <r>
    <x v="13"/>
    <d v="2016-04-28T00:00:00"/>
    <s v="Saturday"/>
    <n v="9023"/>
    <n v="7.32000017166138"/>
    <n v="7.32000017166138"/>
    <n v="0"/>
    <n v="1.12999999523163"/>
    <n v="0.419999986886978"/>
    <n v="5.76999998092651"/>
    <n v="0"/>
    <n v="14"/>
    <n v="9"/>
    <n v="232"/>
    <n v="738"/>
    <n v="3033"/>
    <n v="1"/>
    <n v="442"/>
    <n v="461"/>
    <n v="993"/>
    <n v="0.6895833333333333"/>
    <x v="0"/>
    <x v="0"/>
  </r>
  <r>
    <x v="13"/>
    <d v="2016-04-29T00:00:00"/>
    <s v="Sunday"/>
    <n v="9930"/>
    <n v="8.05000019073486"/>
    <n v="8.05000019073486"/>
    <n v="0"/>
    <n v="1.05999994277954"/>
    <n v="0.920000016689301"/>
    <n v="6.07000017166138"/>
    <n v="0"/>
    <n v="12"/>
    <n v="19"/>
    <n v="267"/>
    <n v="692"/>
    <n v="3165"/>
    <n v="1"/>
    <n v="433"/>
    <n v="447"/>
    <n v="990"/>
    <n v="0.6875"/>
    <x v="0"/>
    <x v="0"/>
  </r>
  <r>
    <x v="13"/>
    <d v="2016-04-30T00:00:00"/>
    <s v="Monday"/>
    <n v="10144"/>
    <n v="8.22999954223633"/>
    <n v="8.22999954223633"/>
    <n v="0"/>
    <n v="0.319999992847443"/>
    <n v="2.02999997138977"/>
    <n v="5.88000011444092"/>
    <n v="0"/>
    <n v="4"/>
    <n v="36"/>
    <n v="263"/>
    <n v="728"/>
    <n v="3115"/>
    <n v="1"/>
    <n v="479"/>
    <n v="501"/>
    <n v="1031"/>
    <n v="0.7159722222222222"/>
    <x v="0"/>
    <x v="0"/>
  </r>
  <r>
    <x v="13"/>
    <d v="2016-05-03T00:00:00"/>
    <s v="Tuesday"/>
    <n v="9454"/>
    <n v="7.67000007629395"/>
    <n v="7.67000007629395"/>
    <n v="0"/>
    <n v="0"/>
    <n v="0"/>
    <n v="7.67000007629395"/>
    <n v="0"/>
    <n v="0"/>
    <n v="0"/>
    <n v="313"/>
    <n v="729"/>
    <n v="3145"/>
    <n v="1"/>
    <n v="327"/>
    <n v="373"/>
    <n v="1042"/>
    <n v="0.7236111111111111"/>
    <x v="0"/>
    <x v="0"/>
  </r>
  <r>
    <x v="13"/>
    <d v="2016-05-04T00:00:00"/>
    <s v="Wednesday"/>
    <n v="8161"/>
    <n v="6.61999988555908"/>
    <n v="6.61999988555908"/>
    <n v="0"/>
    <n v="0.340000003576279"/>
    <n v="0.730000019073486"/>
    <n v="5.53999996185303"/>
    <n v="0"/>
    <n v="4"/>
    <n v="15"/>
    <n v="251"/>
    <n v="757"/>
    <n v="3004"/>
    <n v="1"/>
    <n v="412"/>
    <n v="434"/>
    <n v="1027"/>
    <n v="0.7131944444444445"/>
    <x v="0"/>
    <x v="0"/>
  </r>
  <r>
    <x v="13"/>
    <d v="2016-05-05T00:00:00"/>
    <s v="Thursday"/>
    <n v="8614"/>
    <n v="6.98999977111816"/>
    <n v="6.98999977111816"/>
    <n v="0"/>
    <n v="0.670000016689301"/>
    <n v="0.219999998807907"/>
    <n v="6.09000015258789"/>
    <n v="0"/>
    <n v="8"/>
    <n v="5"/>
    <n v="241"/>
    <n v="745"/>
    <n v="3006"/>
    <n v="1"/>
    <n v="414"/>
    <n v="428"/>
    <n v="999"/>
    <n v="0.69375"/>
    <x v="0"/>
    <x v="0"/>
  </r>
  <r>
    <x v="13"/>
    <d v="2016-05-06T00:00:00"/>
    <s v="Friday"/>
    <n v="6943"/>
    <n v="5.63000011444092"/>
    <n v="5.63000011444092"/>
    <n v="0"/>
    <n v="0.0799999982118607"/>
    <n v="0.660000026226044"/>
    <n v="4.86999988555908"/>
    <n v="0"/>
    <n v="1"/>
    <n v="16"/>
    <n v="207"/>
    <n v="682"/>
    <n v="2859"/>
    <n v="1"/>
    <n v="404"/>
    <n v="449"/>
    <n v="906"/>
    <n v="0.6291666666666667"/>
    <x v="0"/>
    <x v="0"/>
  </r>
  <r>
    <x v="13"/>
    <d v="2016-05-07T00:00:00"/>
    <s v="Saturday"/>
    <n v="14370"/>
    <n v="11.6499996185303"/>
    <n v="11.6499996185303"/>
    <n v="0"/>
    <n v="0.370000004768372"/>
    <n v="2.30999994277954"/>
    <n v="8.97000026702881"/>
    <n v="0"/>
    <n v="5"/>
    <n v="46"/>
    <n v="439"/>
    <n v="577"/>
    <n v="3683"/>
    <n v="1"/>
    <n v="520"/>
    <n v="543"/>
    <n v="1067"/>
    <n v="0.7409722222222223"/>
    <x v="0"/>
    <x v="0"/>
  </r>
  <r>
    <x v="13"/>
    <d v="2016-05-09T00:00:00"/>
    <s v="Sunday"/>
    <n v="8232"/>
    <n v="6.67999982833862"/>
    <n v="6.67999982833862"/>
    <n v="0"/>
    <n v="0"/>
    <n v="0.569999992847443"/>
    <n v="6.09999990463257"/>
    <n v="0"/>
    <n v="0"/>
    <n v="12"/>
    <n v="253"/>
    <n v="746"/>
    <n v="2990"/>
    <n v="1"/>
    <n v="435"/>
    <n v="458"/>
    <n v="1011"/>
    <n v="0.7020833333333333"/>
    <x v="0"/>
    <x v="0"/>
  </r>
  <r>
    <x v="13"/>
    <d v="2016-05-10T00:00:00"/>
    <s v="Monday"/>
    <n v="10613"/>
    <n v="8.60999965667725"/>
    <n v="8.60999965667725"/>
    <n v="0"/>
    <n v="0.0799999982118607"/>
    <n v="1.87999999523163"/>
    <n v="6.65000009536743"/>
    <n v="0"/>
    <n v="1"/>
    <n v="37"/>
    <n v="262"/>
    <n v="701"/>
    <n v="3172"/>
    <n v="1"/>
    <n v="416"/>
    <n v="431"/>
    <n v="1001"/>
    <n v="0.6951388888888889"/>
    <x v="0"/>
    <x v="0"/>
  </r>
  <r>
    <x v="13"/>
    <d v="2016-05-11T00:00:00"/>
    <s v="Tuesday"/>
    <n v="9810"/>
    <n v="7.96000003814697"/>
    <n v="7.96000003814697"/>
    <n v="0"/>
    <n v="0.779999971389771"/>
    <n v="2.16000008583069"/>
    <n v="4.98000001907349"/>
    <n v="0"/>
    <n v="10"/>
    <n v="41"/>
    <n v="235"/>
    <n v="784"/>
    <n v="3069"/>
    <n v="1"/>
    <n v="354"/>
    <n v="366"/>
    <n v="1070"/>
    <n v="0.7430555555555556"/>
    <x v="0"/>
    <x v="0"/>
  </r>
  <r>
    <x v="13"/>
    <d v="2016-05-12T00:00:00"/>
    <s v="Wednesday"/>
    <n v="2752"/>
    <n v="2.23000001907349"/>
    <n v="2.23000001907349"/>
    <n v="0"/>
    <n v="0"/>
    <n v="0"/>
    <n v="2.23000001907349"/>
    <n v="0"/>
    <n v="0"/>
    <n v="0"/>
    <n v="68"/>
    <n v="241"/>
    <n v="1240"/>
    <n v="1"/>
    <n v="404"/>
    <n v="442"/>
    <n v="309"/>
    <n v="0.21458333333333332"/>
    <x v="1"/>
    <x v="0"/>
  </r>
  <r>
    <x v="14"/>
    <d v="2016-04-12T00:00:00"/>
    <s v="Thursday"/>
    <n v="11596"/>
    <n v="7.57000017166138"/>
    <n v="7.57000017166138"/>
    <n v="0"/>
    <n v="1.37000000476837"/>
    <n v="0.790000021457672"/>
    <n v="5.40999984741211"/>
    <n v="0"/>
    <n v="19"/>
    <n v="13"/>
    <n v="277"/>
    <n v="767"/>
    <n v="2026"/>
    <n v="1"/>
    <n v="441"/>
    <n v="464"/>
    <n v="1076"/>
    <n v="0.7472222222222222"/>
    <x v="0"/>
    <x v="0"/>
  </r>
  <r>
    <x v="14"/>
    <d v="2016-04-13T00:00:00"/>
    <s v="Friday"/>
    <n v="4832"/>
    <n v="3.16000008583069"/>
    <n v="3.16000008583069"/>
    <n v="0"/>
    <n v="0"/>
    <n v="0"/>
    <n v="3.16000008583069"/>
    <n v="0"/>
    <n v="0"/>
    <n v="0"/>
    <n v="226"/>
    <n v="647"/>
    <n v="1718"/>
    <n v="2"/>
    <n v="455"/>
    <n v="488"/>
    <n v="873"/>
    <n v="0.60625"/>
    <x v="0"/>
    <x v="0"/>
  </r>
  <r>
    <x v="14"/>
    <d v="2016-04-14T00:00:00"/>
    <s v="Saturday"/>
    <n v="17022"/>
    <n v="11.1199998855591"/>
    <n v="11.1199998855591"/>
    <n v="0"/>
    <n v="4"/>
    <n v="2.45000004768372"/>
    <n v="4.67000007629395"/>
    <n v="0"/>
    <n v="61"/>
    <n v="41"/>
    <n v="256"/>
    <n v="693"/>
    <n v="2324"/>
    <n v="1"/>
    <n v="357"/>
    <n v="418"/>
    <n v="1051"/>
    <n v="0.7298611111111111"/>
    <x v="0"/>
    <x v="0"/>
  </r>
  <r>
    <x v="14"/>
    <d v="2016-04-15T00:00:00"/>
    <s v="Sunday"/>
    <n v="16556"/>
    <n v="10.8599996566772"/>
    <n v="10.8599996566772"/>
    <n v="0"/>
    <n v="4.15999984741211"/>
    <n v="1.98000001907349"/>
    <n v="4.71000003814697"/>
    <n v="0"/>
    <n v="58"/>
    <n v="38"/>
    <n v="239"/>
    <n v="689"/>
    <n v="2254"/>
    <n v="1"/>
    <n v="377"/>
    <n v="409"/>
    <n v="1024"/>
    <n v="0.7111111111111111"/>
    <x v="0"/>
    <x v="0"/>
  </r>
  <r>
    <x v="14"/>
    <d v="2016-04-16T00:00:00"/>
    <s v="Monday"/>
    <n v="5771"/>
    <n v="3.76999998092651"/>
    <n v="3.76999998092651"/>
    <n v="0"/>
    <n v="0"/>
    <n v="0"/>
    <n v="3.76999998092651"/>
    <n v="0"/>
    <n v="0"/>
    <n v="0"/>
    <n v="288"/>
    <n v="521"/>
    <n v="1831"/>
    <n v="2"/>
    <n v="651"/>
    <n v="686"/>
    <n v="809"/>
    <n v="0.5618055555555556"/>
    <x v="0"/>
    <x v="0"/>
  </r>
  <r>
    <x v="14"/>
    <d v="2016-04-17T00:00:00"/>
    <s v="Tuesday"/>
    <n v="655"/>
    <n v="0.430000007152557"/>
    <n v="0.430000007152557"/>
    <n v="0"/>
    <n v="0"/>
    <n v="0"/>
    <n v="0.430000007152557"/>
    <n v="0"/>
    <n v="0"/>
    <n v="0"/>
    <n v="46"/>
    <n v="943"/>
    <n v="1397"/>
    <n v="1"/>
    <n v="350"/>
    <n v="402"/>
    <n v="989"/>
    <n v="0.6868055555555556"/>
    <x v="0"/>
    <x v="0"/>
  </r>
  <r>
    <x v="14"/>
    <d v="2016-04-18T00:00:00"/>
    <s v="Wednesday"/>
    <n v="3727"/>
    <n v="2.4300000667572"/>
    <n v="2.4300000667572"/>
    <n v="0"/>
    <n v="0"/>
    <n v="0"/>
    <n v="2.4300000667572"/>
    <n v="0"/>
    <n v="0"/>
    <n v="0"/>
    <n v="206"/>
    <n v="622"/>
    <n v="1683"/>
    <n v="2"/>
    <n v="520"/>
    <n v="541"/>
    <n v="828"/>
    <n v="0.575"/>
    <x v="0"/>
    <x v="0"/>
  </r>
  <r>
    <x v="14"/>
    <d v="2016-04-19T00:00:00"/>
    <s v="Thursday"/>
    <n v="15482"/>
    <n v="10.1099996566772"/>
    <n v="10.1099996566772"/>
    <n v="0"/>
    <n v="4.28000020980835"/>
    <n v="1.6599999666214"/>
    <n v="4.17999982833862"/>
    <n v="0"/>
    <n v="69"/>
    <n v="28"/>
    <n v="249"/>
    <n v="756"/>
    <n v="2284"/>
    <n v="1"/>
    <n v="357"/>
    <n v="410"/>
    <n v="1102"/>
    <n v="0.7652777777777777"/>
    <x v="0"/>
    <x v="0"/>
  </r>
  <r>
    <x v="14"/>
    <d v="2016-04-20T00:00:00"/>
    <s v="Friday"/>
    <n v="2713"/>
    <n v="1.76999998092651"/>
    <n v="1.76999998092651"/>
    <n v="0"/>
    <n v="0"/>
    <n v="0"/>
    <n v="1.76999998092651"/>
    <n v="0"/>
    <n v="0"/>
    <n v="0"/>
    <n v="148"/>
    <n v="598"/>
    <n v="1570"/>
    <n v="1"/>
    <n v="658"/>
    <n v="678"/>
    <n v="746"/>
    <n v="0.5180555555555556"/>
    <x v="0"/>
    <x v="0"/>
  </r>
  <r>
    <x v="14"/>
    <d v="2016-04-21T00:00:00"/>
    <s v="Saturday"/>
    <n v="12346"/>
    <n v="8.0600004196167"/>
    <n v="8.0600004196167"/>
    <n v="0"/>
    <n v="2.95000004768372"/>
    <n v="2.16000008583069"/>
    <n v="2.96000003814697"/>
    <n v="0"/>
    <n v="47"/>
    <n v="42"/>
    <n v="177"/>
    <n v="801"/>
    <n v="2066"/>
    <n v="1"/>
    <n v="399"/>
    <n v="431"/>
    <n v="1067"/>
    <n v="0.7409722222222223"/>
    <x v="0"/>
    <x v="0"/>
  </r>
  <r>
    <x v="14"/>
    <d v="2016-04-22T00:00:00"/>
    <s v="Sunday"/>
    <n v="11682"/>
    <n v="7.63000011444092"/>
    <n v="7.63000011444092"/>
    <n v="0"/>
    <n v="1.37999999523163"/>
    <n v="0.629999995231628"/>
    <n v="5.59999990463257"/>
    <n v="0"/>
    <n v="25"/>
    <n v="16"/>
    <n v="270"/>
    <n v="781"/>
    <n v="2105"/>
    <n v="1"/>
    <n v="322"/>
    <n v="353"/>
    <n v="1092"/>
    <n v="0.7583333333333333"/>
    <x v="0"/>
    <x v="0"/>
  </r>
  <r>
    <x v="14"/>
    <d v="2016-04-23T00:00:00"/>
    <s v="Monday"/>
    <n v="4112"/>
    <n v="2.69000005722046"/>
    <n v="2.69000005722046"/>
    <n v="0"/>
    <n v="0"/>
    <n v="0"/>
    <n v="2.6800000667572"/>
    <n v="0"/>
    <n v="0"/>
    <n v="0"/>
    <n v="272"/>
    <n v="443"/>
    <n v="1776"/>
    <n v="2"/>
    <n v="631"/>
    <n v="725"/>
    <n v="715"/>
    <n v="0.4965277777777778"/>
    <x v="1"/>
    <x v="0"/>
  </r>
  <r>
    <x v="14"/>
    <d v="2016-04-24T00:00:00"/>
    <s v="Tuesday"/>
    <n v="1807"/>
    <n v="1.17999994754791"/>
    <n v="1.17999994754791"/>
    <n v="0"/>
    <n v="0"/>
    <n v="0"/>
    <n v="1.17999994754791"/>
    <n v="0"/>
    <n v="0"/>
    <n v="0"/>
    <n v="104"/>
    <n v="582"/>
    <n v="1507"/>
    <n v="2"/>
    <n v="553"/>
    <n v="640"/>
    <n v="686"/>
    <n v="0.47638888888888886"/>
    <x v="1"/>
    <x v="0"/>
  </r>
  <r>
    <x v="14"/>
    <d v="2016-04-25T00:00:00"/>
    <s v="Wednesday"/>
    <n v="10946"/>
    <n v="7.19000005722046"/>
    <n v="7.19000005722046"/>
    <n v="0"/>
    <n v="2.9300000667572"/>
    <n v="0.569999992847443"/>
    <n v="3.69000005722046"/>
    <n v="0"/>
    <n v="51"/>
    <n v="11"/>
    <n v="201"/>
    <n v="732"/>
    <n v="2033"/>
    <n v="1"/>
    <n v="433"/>
    <n v="468"/>
    <n v="995"/>
    <n v="0.6909722222222222"/>
    <x v="0"/>
    <x v="0"/>
  </r>
  <r>
    <x v="14"/>
    <d v="2016-04-26T00:00:00"/>
    <s v="Thursday"/>
    <n v="11886"/>
    <n v="7.76000022888184"/>
    <n v="7.76000022888184"/>
    <n v="0"/>
    <n v="2.36999988555908"/>
    <n v="0.930000007152557"/>
    <n v="4.46000003814697"/>
    <n v="0"/>
    <n v="40"/>
    <n v="18"/>
    <n v="238"/>
    <n v="750"/>
    <n v="2093"/>
    <n v="1"/>
    <n v="412"/>
    <n v="453"/>
    <n v="1046"/>
    <n v="0.7263888888888889"/>
    <x v="0"/>
    <x v="0"/>
  </r>
  <r>
    <x v="14"/>
    <d v="2016-04-27T00:00:00"/>
    <s v="Friday"/>
    <n v="10538"/>
    <n v="6.88000011444092"/>
    <n v="6.88000011444092"/>
    <n v="0"/>
    <n v="1.13999998569489"/>
    <n v="1"/>
    <n v="4.73999977111816"/>
    <n v="0"/>
    <n v="16"/>
    <n v="16"/>
    <n v="206"/>
    <n v="745"/>
    <n v="1922"/>
    <n v="1"/>
    <n v="347"/>
    <n v="391"/>
    <n v="983"/>
    <n v="0.6826388888888889"/>
    <x v="0"/>
    <x v="0"/>
  </r>
  <r>
    <x v="14"/>
    <d v="2016-04-28T00:00:00"/>
    <s v="Saturday"/>
    <n v="11393"/>
    <n v="7.63000011444092"/>
    <n v="7.63000011444092"/>
    <n v="0"/>
    <n v="3.71000003814697"/>
    <n v="0.75"/>
    <n v="3.17000007629395"/>
    <n v="0"/>
    <n v="49"/>
    <n v="13"/>
    <n v="165"/>
    <n v="727"/>
    <n v="1999"/>
    <n v="1"/>
    <n v="421"/>
    <n v="457"/>
    <n v="954"/>
    <n v="0.6625"/>
    <x v="0"/>
    <x v="0"/>
  </r>
  <r>
    <x v="14"/>
    <d v="2016-04-29T00:00:00"/>
    <s v="Sunday"/>
    <n v="12764"/>
    <n v="8.32999992370605"/>
    <n v="8.32999992370605"/>
    <n v="0"/>
    <n v="2.78999996185303"/>
    <n v="0.639999985694885"/>
    <n v="4.90999984741211"/>
    <n v="0"/>
    <n v="46"/>
    <n v="15"/>
    <n v="270"/>
    <n v="709"/>
    <n v="2169"/>
    <n v="1"/>
    <n v="450"/>
    <n v="495"/>
    <n v="1040"/>
    <n v="0.7222222222222222"/>
    <x v="0"/>
    <x v="0"/>
  </r>
  <r>
    <x v="14"/>
    <d v="2016-04-30T00:00:00"/>
    <s v="Monday"/>
    <n v="1202"/>
    <n v="0.779999971389771"/>
    <n v="0.779999971389771"/>
    <n v="0"/>
    <n v="0"/>
    <n v="0"/>
    <n v="0.779999971389771"/>
    <n v="0"/>
    <n v="0"/>
    <n v="0"/>
    <n v="84"/>
    <n v="506"/>
    <n v="1463"/>
    <n v="2"/>
    <n v="775"/>
    <n v="843"/>
    <n v="590"/>
    <n v="0.4097222222222222"/>
    <x v="1"/>
    <x v="0"/>
  </r>
  <r>
    <x v="14"/>
    <d v="2016-05-01T00:00:00"/>
    <s v="Tuesday"/>
    <n v="5164"/>
    <n v="3.36999988555908"/>
    <n v="3.36999988555908"/>
    <n v="0"/>
    <n v="0"/>
    <n v="0"/>
    <n v="3.36999988555908"/>
    <n v="0"/>
    <n v="0"/>
    <n v="0"/>
    <n v="237"/>
    <n v="436"/>
    <n v="1747"/>
    <n v="2"/>
    <n v="622"/>
    <n v="686"/>
    <n v="673"/>
    <n v="0.4673611111111111"/>
    <x v="1"/>
    <x v="0"/>
  </r>
  <r>
    <x v="14"/>
    <d v="2016-05-02T00:00:00"/>
    <s v="Wednesday"/>
    <n v="9769"/>
    <n v="6.38000011444092"/>
    <n v="6.38000011444092"/>
    <n v="0"/>
    <n v="1.05999994277954"/>
    <n v="0.409999996423721"/>
    <n v="4.90000009536743"/>
    <n v="0"/>
    <n v="23"/>
    <n v="9"/>
    <n v="227"/>
    <n v="724"/>
    <n v="1996"/>
    <n v="1"/>
    <n v="409"/>
    <n v="471"/>
    <n v="983"/>
    <n v="0.6826388888888889"/>
    <x v="0"/>
    <x v="0"/>
  </r>
  <r>
    <x v="14"/>
    <d v="2016-05-03T00:00:00"/>
    <s v="Thursday"/>
    <n v="12848"/>
    <n v="8.39000034332275"/>
    <n v="8.39000034332275"/>
    <n v="0"/>
    <n v="1.5"/>
    <n v="1.20000004768372"/>
    <n v="5.67999982833862"/>
    <n v="0"/>
    <n v="26"/>
    <n v="29"/>
    <n v="247"/>
    <n v="812"/>
    <n v="2116"/>
    <n v="1"/>
    <n v="380"/>
    <n v="429"/>
    <n v="1114"/>
    <n v="0.7736111111111111"/>
    <x v="0"/>
    <x v="0"/>
  </r>
  <r>
    <x v="14"/>
    <d v="2016-05-04T00:00:00"/>
    <s v="Friday"/>
    <n v="4249"/>
    <n v="2.76999998092651"/>
    <n v="2.76999998092651"/>
    <n v="0"/>
    <n v="0"/>
    <n v="0"/>
    <n v="2.76999998092651"/>
    <n v="0"/>
    <n v="0"/>
    <n v="0"/>
    <n v="224"/>
    <n v="651"/>
    <n v="1698"/>
    <n v="1"/>
    <n v="447"/>
    <n v="470"/>
    <n v="875"/>
    <n v="0.6076388888888888"/>
    <x v="0"/>
    <x v="0"/>
  </r>
  <r>
    <x v="14"/>
    <d v="2016-05-05T00:00:00"/>
    <s v="Saturday"/>
    <n v="14331"/>
    <n v="9.51000022888184"/>
    <n v="9.51000022888184"/>
    <n v="0"/>
    <n v="3.4300000667572"/>
    <n v="1.6599999666214"/>
    <n v="4.42999982833862"/>
    <n v="0"/>
    <n v="44"/>
    <n v="29"/>
    <n v="241"/>
    <n v="692"/>
    <n v="2156"/>
    <n v="1"/>
    <n v="419"/>
    <n v="464"/>
    <n v="1006"/>
    <n v="0.6986111111111111"/>
    <x v="0"/>
    <x v="0"/>
  </r>
  <r>
    <x v="14"/>
    <d v="2016-05-06T00:00:00"/>
    <s v="Sunday"/>
    <n v="9632"/>
    <n v="6.28999996185303"/>
    <n v="6.28999996185303"/>
    <n v="0"/>
    <n v="1.51999998092651"/>
    <n v="0.540000021457672"/>
    <n v="4.23000001907349"/>
    <n v="0"/>
    <n v="21"/>
    <n v="9"/>
    <n v="229"/>
    <n v="761"/>
    <n v="1916"/>
    <n v="1"/>
    <n v="400"/>
    <n v="434"/>
    <n v="1020"/>
    <n v="0.7083333333333334"/>
    <x v="0"/>
    <x v="0"/>
  </r>
  <r>
    <x v="14"/>
    <d v="2016-05-07T00:00:00"/>
    <s v="Monday"/>
    <n v="1868"/>
    <n v="1.22000002861023"/>
    <n v="1.22000002861023"/>
    <n v="0"/>
    <n v="0"/>
    <n v="0"/>
    <n v="1.22000002861023"/>
    <n v="0"/>
    <n v="0"/>
    <n v="0"/>
    <n v="96"/>
    <n v="902"/>
    <n v="1494"/>
    <n v="1"/>
    <n v="442"/>
    <n v="470"/>
    <n v="998"/>
    <n v="0.6930555555555555"/>
    <x v="0"/>
    <x v="0"/>
  </r>
  <r>
    <x v="14"/>
    <d v="2016-05-08T00:00:00"/>
    <s v="Tuesday"/>
    <n v="6083"/>
    <n v="4"/>
    <n v="4"/>
    <n v="0"/>
    <n v="0.219999998807907"/>
    <n v="0.469999998807907"/>
    <n v="3.29999995231628"/>
    <n v="0"/>
    <n v="3"/>
    <n v="8"/>
    <n v="210"/>
    <n v="505"/>
    <n v="1762"/>
    <n v="1"/>
    <n v="568"/>
    <n v="608"/>
    <n v="726"/>
    <n v="0.5041666666666667"/>
    <x v="0"/>
    <x v="0"/>
  </r>
  <r>
    <x v="14"/>
    <d v="2016-05-09T00:00:00"/>
    <s v="Wednesday"/>
    <n v="11611"/>
    <n v="7.57999992370605"/>
    <n v="7.57999992370605"/>
    <n v="0"/>
    <n v="2.13000011444092"/>
    <n v="0.889999985694885"/>
    <n v="4.55999994277954"/>
    <n v="0"/>
    <n v="59"/>
    <n v="22"/>
    <n v="251"/>
    <n v="667"/>
    <n v="2272"/>
    <n v="1"/>
    <n v="453"/>
    <n v="494"/>
    <n v="999"/>
    <n v="0.69375"/>
    <x v="0"/>
    <x v="0"/>
  </r>
  <r>
    <x v="14"/>
    <d v="2016-05-10T00:00:00"/>
    <s v="Thursday"/>
    <n v="16358"/>
    <n v="10.710000038147"/>
    <n v="10.710000038147"/>
    <n v="0"/>
    <n v="3.86999988555908"/>
    <n v="1.61000001430511"/>
    <n v="5.19999980926514"/>
    <n v="0"/>
    <n v="61"/>
    <n v="40"/>
    <n v="265"/>
    <n v="707"/>
    <n v="2335"/>
    <n v="1"/>
    <n v="418"/>
    <n v="443"/>
    <n v="1073"/>
    <n v="0.7451388888888889"/>
    <x v="0"/>
    <x v="0"/>
  </r>
  <r>
    <x v="14"/>
    <d v="2016-05-11T00:00:00"/>
    <s v="Friday"/>
    <n v="4926"/>
    <n v="3.22000002861023"/>
    <n v="3.22000002861023"/>
    <n v="0"/>
    <n v="0"/>
    <n v="0"/>
    <n v="3.22000002861023"/>
    <n v="0"/>
    <n v="0"/>
    <n v="0"/>
    <n v="195"/>
    <n v="628"/>
    <n v="1693"/>
    <n v="1"/>
    <n v="463"/>
    <n v="486"/>
    <n v="823"/>
    <n v="0.5715277777777777"/>
    <x v="0"/>
    <x v="0"/>
  </r>
  <r>
    <x v="14"/>
    <d v="2016-05-12T00:00:00"/>
    <s v="Saturday"/>
    <n v="3121"/>
    <n v="2.03999996185303"/>
    <n v="2.03999996185303"/>
    <n v="0"/>
    <n v="0.579999983310699"/>
    <n v="0.400000005960464"/>
    <n v="1.05999994277954"/>
    <n v="0"/>
    <n v="8"/>
    <n v="6"/>
    <n v="48"/>
    <n v="222"/>
    <n v="741"/>
    <n v="1"/>
    <n v="438"/>
    <n v="475"/>
    <n v="284"/>
    <n v="0.19722222222222222"/>
    <x v="1"/>
    <x v="0"/>
  </r>
  <r>
    <x v="15"/>
    <d v="2016-04-12T00:00:00"/>
    <s v="Sunday"/>
    <n v="8135"/>
    <n v="6.07999992370605"/>
    <n v="6.07999992370605"/>
    <n v="0"/>
    <n v="3.59999990463257"/>
    <n v="0.379999995231628"/>
    <n v="2.09999990463257"/>
    <n v="0"/>
    <n v="86"/>
    <n v="16"/>
    <n v="140"/>
    <n v="728"/>
    <n v="3405"/>
    <n v="1"/>
    <n v="419"/>
    <n v="438"/>
    <n v="970"/>
    <n v="0.6736111111111112"/>
    <x v="0"/>
    <x v="0"/>
  </r>
  <r>
    <x v="15"/>
    <d v="2016-04-13T00:00:00"/>
    <s v="Monday"/>
    <n v="5077"/>
    <n v="3.78999996185303"/>
    <n v="3.78999996185303"/>
    <n v="0"/>
    <n v="0.319999992847443"/>
    <n v="0.219999998807907"/>
    <n v="3.25"/>
    <n v="0"/>
    <n v="15"/>
    <n v="11"/>
    <n v="144"/>
    <n v="776"/>
    <n v="2551"/>
    <n v="1"/>
    <n v="432"/>
    <n v="458"/>
    <n v="946"/>
    <n v="0.6569444444444444"/>
    <x v="0"/>
    <x v="0"/>
  </r>
  <r>
    <x v="15"/>
    <d v="2016-04-14T00:00:00"/>
    <s v="Tuesday"/>
    <n v="8596"/>
    <n v="6.42000007629395"/>
    <n v="6.42000007629395"/>
    <n v="0"/>
    <n v="3.32999992370605"/>
    <n v="0.310000002384186"/>
    <n v="2.77999997138977"/>
    <n v="0"/>
    <n v="118"/>
    <n v="30"/>
    <n v="176"/>
    <n v="662"/>
    <n v="4022"/>
    <n v="1"/>
    <n v="477"/>
    <n v="497"/>
    <n v="986"/>
    <n v="0.6847222222222222"/>
    <x v="0"/>
    <x v="0"/>
  </r>
  <r>
    <x v="15"/>
    <d v="2016-04-15T00:00:00"/>
    <s v="Wednesday"/>
    <n v="12087"/>
    <n v="9.07999992370605"/>
    <n v="9.07999992370605"/>
    <n v="0"/>
    <n v="3.92000007629395"/>
    <n v="1.60000002384186"/>
    <n v="3.55999994277954"/>
    <n v="0"/>
    <n v="115"/>
    <n v="54"/>
    <n v="199"/>
    <n v="695"/>
    <n v="4005"/>
    <n v="1"/>
    <n v="392"/>
    <n v="413"/>
    <n v="1063"/>
    <n v="0.7381944444444445"/>
    <x v="0"/>
    <x v="0"/>
  </r>
  <r>
    <x v="15"/>
    <d v="2016-04-16T00:00:00"/>
    <s v="Thursday"/>
    <n v="14269"/>
    <n v="10.6599998474121"/>
    <n v="10.6599998474121"/>
    <n v="0"/>
    <n v="6.6399998664856"/>
    <n v="1.27999997138977"/>
    <n v="2.73000001907349"/>
    <n v="0"/>
    <n v="184"/>
    <n v="56"/>
    <n v="158"/>
    <n v="472"/>
    <n v="4274"/>
    <n v="1"/>
    <n v="406"/>
    <n v="445"/>
    <n v="870"/>
    <n v="0.6041666666666666"/>
    <x v="0"/>
    <x v="0"/>
  </r>
  <r>
    <x v="15"/>
    <d v="2016-04-17T00:00:00"/>
    <s v="Friday"/>
    <n v="12231"/>
    <n v="9.14000034332275"/>
    <n v="9.14000034332275"/>
    <n v="0"/>
    <n v="5.98000001907349"/>
    <n v="0.829999983310699"/>
    <n v="2.3199999332428"/>
    <n v="0"/>
    <n v="200"/>
    <n v="37"/>
    <n v="159"/>
    <n v="525"/>
    <n v="4552"/>
    <n v="1"/>
    <n v="549"/>
    <n v="583"/>
    <n v="921"/>
    <n v="0.6395833333333333"/>
    <x v="0"/>
    <x v="0"/>
  </r>
  <r>
    <x v="15"/>
    <d v="2016-04-18T00:00:00"/>
    <s v="Saturday"/>
    <n v="9893"/>
    <n v="7.3899998664856"/>
    <n v="7.3899998664856"/>
    <n v="0"/>
    <n v="4.8600001335144"/>
    <n v="0.720000028610229"/>
    <n v="1.82000005245209"/>
    <n v="0"/>
    <n v="114"/>
    <n v="32"/>
    <n v="130"/>
    <n v="623"/>
    <n v="3625"/>
    <n v="1"/>
    <n v="527"/>
    <n v="553"/>
    <n v="899"/>
    <n v="0.6243055555555556"/>
    <x v="0"/>
    <x v="0"/>
  </r>
  <r>
    <x v="15"/>
    <d v="2016-04-19T00:00:00"/>
    <s v="Sunday"/>
    <n v="12574"/>
    <n v="9.42000007629395"/>
    <n v="9.42000007629395"/>
    <n v="0"/>
    <n v="7.01999998092651"/>
    <n v="0.639999985694885"/>
    <n v="1.75999999046326"/>
    <n v="0"/>
    <n v="108"/>
    <n v="23"/>
    <n v="111"/>
    <n v="733"/>
    <n v="3501"/>
    <n v="1"/>
    <n v="449"/>
    <n v="465"/>
    <n v="975"/>
    <n v="0.6770833333333334"/>
    <x v="0"/>
    <x v="0"/>
  </r>
  <r>
    <x v="15"/>
    <d v="2016-04-20T00:00:00"/>
    <s v="Monday"/>
    <n v="8330"/>
    <n v="6.21999979019165"/>
    <n v="6.21999979019165"/>
    <n v="0"/>
    <n v="4.11999988555908"/>
    <n v="0.340000003576279"/>
    <n v="1.75999999046326"/>
    <n v="0"/>
    <n v="87"/>
    <n v="16"/>
    <n v="113"/>
    <n v="773"/>
    <n v="3192"/>
    <n v="1"/>
    <n v="447"/>
    <n v="480"/>
    <n v="989"/>
    <n v="0.6868055555555556"/>
    <x v="0"/>
    <x v="0"/>
  </r>
  <r>
    <x v="15"/>
    <d v="2016-04-21T00:00:00"/>
    <s v="Tuesday"/>
    <n v="10830"/>
    <n v="8.09000015258789"/>
    <n v="8.09000015258789"/>
    <n v="0"/>
    <n v="3.65000009536743"/>
    <n v="1.6599999666214"/>
    <n v="2.77999997138977"/>
    <n v="0"/>
    <n v="110"/>
    <n v="74"/>
    <n v="175"/>
    <n v="670"/>
    <n v="4018"/>
    <n v="1"/>
    <n v="414"/>
    <n v="437"/>
    <n v="1029"/>
    <n v="0.7145833333333333"/>
    <x v="0"/>
    <x v="0"/>
  </r>
  <r>
    <x v="15"/>
    <d v="2016-04-22T00:00:00"/>
    <s v="Wednesday"/>
    <n v="9172"/>
    <n v="6.84999990463257"/>
    <n v="6.84999990463257"/>
    <n v="0"/>
    <n v="2.42000007629395"/>
    <n v="0.790000021457672"/>
    <n v="3.29999995231628"/>
    <n v="0"/>
    <n v="62"/>
    <n v="30"/>
    <n v="200"/>
    <n v="823"/>
    <n v="3329"/>
    <n v="1"/>
    <n v="338"/>
    <n v="366"/>
    <n v="1115"/>
    <n v="0.7743055555555556"/>
    <x v="0"/>
    <x v="0"/>
  </r>
  <r>
    <x v="15"/>
    <d v="2016-04-23T00:00:00"/>
    <s v="Thursday"/>
    <n v="7638"/>
    <n v="5.71000003814697"/>
    <n v="5.71000003814697"/>
    <n v="0"/>
    <n v="1.21000003814697"/>
    <n v="0.360000014305115"/>
    <n v="4.1399998664856"/>
    <n v="0"/>
    <n v="24"/>
    <n v="24"/>
    <n v="223"/>
    <n v="627"/>
    <n v="3152"/>
    <n v="1"/>
    <n v="384"/>
    <n v="402"/>
    <n v="898"/>
    <n v="0.6236111111111111"/>
    <x v="0"/>
    <x v="0"/>
  </r>
  <r>
    <x v="15"/>
    <d v="2016-04-24T00:00:00"/>
    <s v="Friday"/>
    <n v="15764"/>
    <n v="11.7799997329712"/>
    <n v="11.7799997329712"/>
    <n v="0"/>
    <n v="7.65000009536743"/>
    <n v="2.15000009536743"/>
    <n v="1.98000001907349"/>
    <n v="0"/>
    <n v="210"/>
    <n v="65"/>
    <n v="141"/>
    <n v="425"/>
    <n v="4392"/>
    <n v="1"/>
    <n v="543"/>
    <n v="615"/>
    <n v="841"/>
    <n v="0.5840277777777778"/>
    <x v="0"/>
    <x v="0"/>
  </r>
  <r>
    <x v="15"/>
    <d v="2016-04-25T00:00:00"/>
    <s v="Saturday"/>
    <n v="6393"/>
    <n v="4.78000020980835"/>
    <n v="4.78000020980835"/>
    <n v="0"/>
    <n v="1.35000002384186"/>
    <n v="0.670000016689301"/>
    <n v="2.75999999046326"/>
    <n v="0"/>
    <n v="61"/>
    <n v="38"/>
    <n v="214"/>
    <n v="743"/>
    <n v="3374"/>
    <n v="1"/>
    <n v="421"/>
    <n v="461"/>
    <n v="1056"/>
    <n v="0.7333333333333333"/>
    <x v="0"/>
    <x v="0"/>
  </r>
  <r>
    <x v="15"/>
    <d v="2016-04-26T00:00:00"/>
    <s v="Sunday"/>
    <n v="5325"/>
    <n v="3.98000001907349"/>
    <n v="3.98000001907349"/>
    <n v="0"/>
    <n v="0.850000023841858"/>
    <n v="0.649999976158142"/>
    <n v="2.47000002861023"/>
    <n v="0"/>
    <n v="38"/>
    <n v="32"/>
    <n v="181"/>
    <n v="759"/>
    <n v="3088"/>
    <n v="1"/>
    <n v="354"/>
    <n v="377"/>
    <n v="1010"/>
    <n v="0.7013888888888888"/>
    <x v="0"/>
    <x v="0"/>
  </r>
  <r>
    <x v="15"/>
    <d v="2016-04-27T00:00:00"/>
    <s v="Monday"/>
    <n v="6805"/>
    <n v="5.1399998664856"/>
    <n v="5.1399998664856"/>
    <n v="0"/>
    <n v="1.80999994277954"/>
    <n v="0.400000005960464"/>
    <n v="2.9300000667572"/>
    <n v="0"/>
    <n v="63"/>
    <n v="16"/>
    <n v="190"/>
    <n v="773"/>
    <n v="3294"/>
    <n v="1"/>
    <n v="424"/>
    <n v="452"/>
    <n v="1042"/>
    <n v="0.7236111111111111"/>
    <x v="0"/>
    <x v="0"/>
  </r>
  <r>
    <x v="15"/>
    <d v="2016-04-28T00:00:00"/>
    <s v="Tuesday"/>
    <n v="9841"/>
    <n v="7.42999982833862"/>
    <n v="7.42999982833862"/>
    <n v="0"/>
    <n v="3.25"/>
    <n v="1.16999995708466"/>
    <n v="3.00999999046326"/>
    <n v="0"/>
    <n v="99"/>
    <n v="51"/>
    <n v="141"/>
    <n v="692"/>
    <n v="3580"/>
    <n v="1"/>
    <n v="361"/>
    <n v="372"/>
    <n v="983"/>
    <n v="0.6826388888888889"/>
    <x v="0"/>
    <x v="0"/>
  </r>
  <r>
    <x v="15"/>
    <d v="2016-04-29T00:00:00"/>
    <s v="Wednesday"/>
    <n v="7924"/>
    <n v="5.92000007629395"/>
    <n v="5.92000007629395"/>
    <n v="0"/>
    <n v="2.83999991416931"/>
    <n v="0.610000014305115"/>
    <n v="2.47000002861023"/>
    <n v="0"/>
    <n v="97"/>
    <n v="36"/>
    <n v="165"/>
    <n v="739"/>
    <n v="3544"/>
    <n v="1"/>
    <n v="459"/>
    <n v="485"/>
    <n v="1037"/>
    <n v="0.7201388888888889"/>
    <x v="0"/>
    <x v="0"/>
  </r>
  <r>
    <x v="15"/>
    <d v="2016-04-30T00:00:00"/>
    <s v="Thursday"/>
    <n v="12363"/>
    <n v="9.23999977111816"/>
    <n v="9.23999977111816"/>
    <n v="0"/>
    <n v="5.82999992370605"/>
    <n v="0.790000021457672"/>
    <n v="2.60999989509583"/>
    <n v="0"/>
    <n v="207"/>
    <n v="45"/>
    <n v="163"/>
    <n v="621"/>
    <n v="4501"/>
    <n v="1"/>
    <n v="412"/>
    <n v="433"/>
    <n v="1036"/>
    <n v="0.7194444444444444"/>
    <x v="0"/>
    <x v="0"/>
  </r>
  <r>
    <x v="15"/>
    <d v="2016-05-01T00:00:00"/>
    <s v="Friday"/>
    <n v="13368"/>
    <n v="9.98999977111816"/>
    <n v="9.98999977111816"/>
    <n v="0"/>
    <n v="5.30999994277954"/>
    <n v="1.44000005722046"/>
    <n v="3.24000000953674"/>
    <n v="0"/>
    <n v="194"/>
    <n v="72"/>
    <n v="178"/>
    <n v="499"/>
    <n v="4546"/>
    <n v="1"/>
    <n v="379"/>
    <n v="398"/>
    <n v="943"/>
    <n v="0.6548611111111111"/>
    <x v="0"/>
    <x v="0"/>
  </r>
  <r>
    <x v="15"/>
    <d v="2016-05-02T00:00:00"/>
    <s v="Saturday"/>
    <n v="7439"/>
    <n v="5.55999994277954"/>
    <n v="5.55999994277954"/>
    <n v="0"/>
    <n v="1.12000000476837"/>
    <n v="0.349999994039536"/>
    <n v="4.07000017166138"/>
    <n v="0"/>
    <n v="37"/>
    <n v="20"/>
    <n v="235"/>
    <n v="732"/>
    <n v="3014"/>
    <n v="2"/>
    <n v="525"/>
    <n v="553"/>
    <n v="1024"/>
    <n v="0.7111111111111111"/>
    <x v="0"/>
    <x v="0"/>
  </r>
  <r>
    <x v="15"/>
    <d v="2016-05-03T00:00:00"/>
    <s v="Sunday"/>
    <n v="11045"/>
    <n v="8.25"/>
    <n v="8.25"/>
    <n v="0"/>
    <n v="4.51999998092651"/>
    <n v="0.150000005960464"/>
    <n v="3.5699999332428"/>
    <n v="0"/>
    <n v="97"/>
    <n v="8"/>
    <n v="212"/>
    <n v="580"/>
    <n v="3795"/>
    <n v="1"/>
    <n v="508"/>
    <n v="543"/>
    <n v="897"/>
    <n v="0.6229166666666667"/>
    <x v="0"/>
    <x v="0"/>
  </r>
  <r>
    <x v="15"/>
    <d v="2016-05-04T00:00:00"/>
    <s v="Monday"/>
    <n v="5206"/>
    <n v="3.89000010490417"/>
    <n v="3.89000010490417"/>
    <n v="0"/>
    <n v="1.55999994277954"/>
    <n v="0.25"/>
    <n v="2.07999992370605"/>
    <n v="0"/>
    <n v="25"/>
    <n v="9"/>
    <n v="141"/>
    <n v="631"/>
    <n v="2755"/>
    <n v="1"/>
    <n v="603"/>
    <n v="634"/>
    <n v="806"/>
    <n v="0.5597222222222222"/>
    <x v="0"/>
    <x v="0"/>
  </r>
  <r>
    <x v="15"/>
    <d v="2016-05-05T00:00:00"/>
    <s v="Tuesday"/>
    <n v="7550"/>
    <n v="5.6399998664856"/>
    <n v="5.6399998664856"/>
    <n v="0"/>
    <n v="2.5"/>
    <n v="0.469999998807907"/>
    <n v="2.67000007629395"/>
    <n v="0"/>
    <n v="45"/>
    <n v="21"/>
    <n v="143"/>
    <n v="1153"/>
    <n v="3004"/>
    <n v="1"/>
    <n v="74"/>
    <n v="78"/>
    <n v="1362"/>
    <n v="0.9458333333333333"/>
    <x v="0"/>
    <x v="0"/>
  </r>
  <r>
    <x v="15"/>
    <d v="2016-05-10T00:00:00"/>
    <s v="Wednesday"/>
    <n v="8869"/>
    <n v="6.65000009536743"/>
    <n v="6.65000009536743"/>
    <n v="0"/>
    <n v="2.55999994277954"/>
    <n v="0.75"/>
    <n v="3.34999990463257"/>
    <n v="0"/>
    <n v="104"/>
    <n v="37"/>
    <n v="194"/>
    <n v="639"/>
    <n v="3841"/>
    <n v="1"/>
    <n v="504"/>
    <n v="562"/>
    <n v="974"/>
    <n v="0.6763888888888889"/>
    <x v="0"/>
    <x v="0"/>
  </r>
  <r>
    <x v="15"/>
    <d v="2016-05-11T00:00:00"/>
    <s v="Thursday"/>
    <n v="4038"/>
    <n v="3.03999996185303"/>
    <n v="3.03999996185303"/>
    <n v="0"/>
    <n v="1.83000004291534"/>
    <n v="0.300000011920929"/>
    <n v="0.889999985694885"/>
    <n v="0"/>
    <n v="45"/>
    <n v="15"/>
    <n v="63"/>
    <n v="257"/>
    <n v="1665"/>
    <n v="1"/>
    <n v="431"/>
    <n v="476"/>
    <n v="380"/>
    <n v="0.2638888888888889"/>
    <x v="1"/>
    <x v="0"/>
  </r>
  <r>
    <x v="16"/>
    <d v="2016-04-16T00:00:00"/>
    <s v="Friday"/>
    <n v="14450"/>
    <n v="10.9099998474121"/>
    <n v="10.9099998474121"/>
    <n v="0"/>
    <n v="0.579999983310699"/>
    <n v="0.850000023841858"/>
    <n v="9.47999954223633"/>
    <n v="0"/>
    <n v="7"/>
    <n v="15"/>
    <n v="518"/>
    <n v="502"/>
    <n v="2828"/>
    <n v="1"/>
    <n v="380"/>
    <n v="398"/>
    <n v="1042"/>
    <n v="0.7236111111111111"/>
    <x v="0"/>
    <x v="2"/>
  </r>
  <r>
    <x v="16"/>
    <d v="2016-04-17T00:00:00"/>
    <s v="Saturday"/>
    <n v="7150"/>
    <n v="5.40000009536743"/>
    <n v="5.40000009536743"/>
    <n v="0"/>
    <n v="0"/>
    <n v="0"/>
    <n v="5.40000009536743"/>
    <n v="0"/>
    <n v="0"/>
    <n v="0"/>
    <n v="312"/>
    <n v="702"/>
    <n v="2225"/>
    <n v="2"/>
    <n v="336"/>
    <n v="350"/>
    <n v="1014"/>
    <n v="0.7041666666666667"/>
    <x v="0"/>
    <x v="2"/>
  </r>
  <r>
    <x v="16"/>
    <d v="2016-04-18T00:00:00"/>
    <s v="Sunday"/>
    <n v="5153"/>
    <n v="3.91000008583069"/>
    <n v="3.91000008583069"/>
    <n v="0"/>
    <n v="0"/>
    <n v="0"/>
    <n v="3.89000010490417"/>
    <n v="0"/>
    <n v="0"/>
    <n v="0"/>
    <n v="241"/>
    <n v="759"/>
    <n v="2018"/>
    <n v="2"/>
    <n v="493"/>
    <n v="510"/>
    <n v="1000"/>
    <n v="0.6944444444444444"/>
    <x v="0"/>
    <x v="2"/>
  </r>
  <r>
    <x v="16"/>
    <d v="2016-04-19T00:00:00"/>
    <s v="Monday"/>
    <n v="11135"/>
    <n v="8.40999984741211"/>
    <n v="8.40999984741211"/>
    <n v="0"/>
    <n v="0"/>
    <n v="0"/>
    <n v="8.40999984741211"/>
    <n v="0"/>
    <n v="0"/>
    <n v="0"/>
    <n v="480"/>
    <n v="425"/>
    <n v="2606"/>
    <n v="1"/>
    <n v="465"/>
    <n v="492"/>
    <n v="905"/>
    <n v="0.6284722222222222"/>
    <x v="0"/>
    <x v="2"/>
  </r>
  <r>
    <x v="16"/>
    <d v="2016-04-20T00:00:00"/>
    <s v="Tuesday"/>
    <n v="10449"/>
    <n v="8.02000045776367"/>
    <n v="8.02000045776367"/>
    <n v="0"/>
    <n v="2.02999997138977"/>
    <n v="0.479999989271164"/>
    <n v="5.51999998092651"/>
    <n v="0"/>
    <n v="26"/>
    <n v="10"/>
    <n v="349"/>
    <n v="587"/>
    <n v="2536"/>
    <n v="1"/>
    <n v="474"/>
    <n v="502"/>
    <n v="972"/>
    <n v="0.675"/>
    <x v="0"/>
    <x v="2"/>
  </r>
  <r>
    <x v="16"/>
    <d v="2016-04-21T00:00:00"/>
    <s v="Wednesday"/>
    <n v="19542"/>
    <n v="15.0100002288818"/>
    <n v="15.0100002288818"/>
    <n v="0"/>
    <n v="0.980000019073486"/>
    <n v="0.400000005960464"/>
    <n v="5.61999988555908"/>
    <n v="0"/>
    <n v="11"/>
    <n v="19"/>
    <n v="294"/>
    <n v="579"/>
    <n v="4900"/>
    <n v="1"/>
    <n v="508"/>
    <n v="550"/>
    <n v="903"/>
    <n v="0.6270833333333333"/>
    <x v="0"/>
    <x v="2"/>
  </r>
  <r>
    <x v="16"/>
    <d v="2016-04-22T00:00:00"/>
    <s v="Thursday"/>
    <n v="8206"/>
    <n v="6.19999980926514"/>
    <n v="6.19999980926514"/>
    <n v="0"/>
    <n v="0"/>
    <n v="0"/>
    <n v="6.19999980926514"/>
    <n v="0"/>
    <n v="0"/>
    <n v="0"/>
    <n v="402"/>
    <n v="413"/>
    <n v="2409"/>
    <n v="1"/>
    <n v="480"/>
    <n v="546"/>
    <n v="815"/>
    <n v="0.5659722222222222"/>
    <x v="0"/>
    <x v="2"/>
  </r>
  <r>
    <x v="16"/>
    <d v="2016-04-23T00:00:00"/>
    <s v="Friday"/>
    <n v="11495"/>
    <n v="8.68000030517578"/>
    <n v="8.68000030517578"/>
    <n v="0"/>
    <n v="0"/>
    <n v="0"/>
    <n v="8.68000030517578"/>
    <n v="0"/>
    <n v="0"/>
    <n v="0"/>
    <n v="512"/>
    <n v="468"/>
    <n v="2651"/>
    <n v="1"/>
    <n v="492"/>
    <n v="539"/>
    <n v="980"/>
    <n v="0.6805555555555556"/>
    <x v="0"/>
    <x v="2"/>
  </r>
  <r>
    <x v="16"/>
    <d v="2016-04-24T00:00:00"/>
    <s v="Saturday"/>
    <n v="7623"/>
    <n v="5.76000022888184"/>
    <n v="5.76000022888184"/>
    <n v="0"/>
    <n v="0"/>
    <n v="0"/>
    <n v="5.76000022888184"/>
    <n v="0"/>
    <n v="0"/>
    <n v="0"/>
    <n v="362"/>
    <n v="711"/>
    <n v="2305"/>
    <n v="1"/>
    <n v="353"/>
    <n v="367"/>
    <n v="1073"/>
    <n v="0.7451388888888889"/>
    <x v="0"/>
    <x v="2"/>
  </r>
  <r>
    <x v="16"/>
    <d v="2016-04-27T00:00:00"/>
    <s v="Sunday"/>
    <n v="9411"/>
    <n v="7.1100001335144"/>
    <n v="7.1100001335144"/>
    <n v="0"/>
    <n v="0"/>
    <n v="0"/>
    <n v="7.1100001335144"/>
    <n v="0"/>
    <n v="0"/>
    <n v="0"/>
    <n v="458"/>
    <n v="417"/>
    <n v="2576"/>
    <n v="1"/>
    <n v="542"/>
    <n v="557"/>
    <n v="875"/>
    <n v="0.6076388888888888"/>
    <x v="0"/>
    <x v="2"/>
  </r>
  <r>
    <x v="16"/>
    <d v="2016-04-28T00:00:00"/>
    <s v="Monday"/>
    <n v="3403"/>
    <n v="2.59999990463257"/>
    <n v="2.59999990463257"/>
    <n v="0"/>
    <n v="0"/>
    <n v="0"/>
    <n v="2.59999990463257"/>
    <n v="0"/>
    <n v="0"/>
    <n v="0"/>
    <n v="141"/>
    <n v="758"/>
    <n v="1879"/>
    <n v="1"/>
    <n v="393"/>
    <n v="416"/>
    <n v="899"/>
    <n v="0.6243055555555556"/>
    <x v="0"/>
    <x v="2"/>
  </r>
  <r>
    <x v="16"/>
    <d v="2016-04-29T00:00:00"/>
    <s v="Tuesday"/>
    <n v="9592"/>
    <n v="7.23999977111816"/>
    <n v="7.23999977111816"/>
    <n v="0"/>
    <n v="0"/>
    <n v="0"/>
    <n v="7.23999977111816"/>
    <n v="0"/>
    <n v="0"/>
    <n v="0"/>
    <n v="461"/>
    <n v="479"/>
    <n v="2560"/>
    <n v="1"/>
    <n v="600"/>
    <n v="636"/>
    <n v="940"/>
    <n v="0.6527777777777778"/>
    <x v="0"/>
    <x v="2"/>
  </r>
  <r>
    <x v="16"/>
    <d v="2016-05-01T00:00:00"/>
    <s v="Wednesday"/>
    <n v="8915"/>
    <n v="6.73000001907349"/>
    <n v="6.73000001907349"/>
    <n v="0"/>
    <n v="0"/>
    <n v="0"/>
    <n v="6.73000001907349"/>
    <n v="0"/>
    <n v="0"/>
    <n v="0"/>
    <n v="397"/>
    <n v="525"/>
    <n v="2361"/>
    <n v="1"/>
    <n v="507"/>
    <n v="575"/>
    <n v="922"/>
    <n v="0.6402777777777777"/>
    <x v="0"/>
    <x v="2"/>
  </r>
  <r>
    <x v="16"/>
    <d v="2016-05-05T00:00:00"/>
    <s v="Thursday"/>
    <n v="9799"/>
    <n v="7.40000009536743"/>
    <n v="7.40000009536743"/>
    <n v="0"/>
    <n v="0"/>
    <n v="0"/>
    <n v="7.40000009536743"/>
    <n v="0"/>
    <n v="0"/>
    <n v="0"/>
    <n v="487"/>
    <n v="479"/>
    <n v="2636"/>
    <n v="1"/>
    <n v="392"/>
    <n v="415"/>
    <n v="966"/>
    <n v="0.6708333333333333"/>
    <x v="0"/>
    <x v="2"/>
  </r>
  <r>
    <x v="16"/>
    <d v="2016-05-06T00:00:00"/>
    <s v="Friday"/>
    <n v="3365"/>
    <n v="2.6800000667572"/>
    <n v="2.6800000667572"/>
    <n v="0"/>
    <n v="0"/>
    <n v="0"/>
    <n v="2.6800000667572"/>
    <n v="0"/>
    <n v="0"/>
    <n v="0"/>
    <n v="133"/>
    <n v="673"/>
    <n v="1838"/>
    <n v="2"/>
    <n v="658"/>
    <n v="698"/>
    <n v="806"/>
    <n v="0.5597222222222222"/>
    <x v="0"/>
    <x v="2"/>
  </r>
  <r>
    <x v="16"/>
    <d v="2016-05-07T00:00:00"/>
    <s v="Saturday"/>
    <n v="7336"/>
    <n v="5.53999996185303"/>
    <n v="5.53999996185303"/>
    <n v="0"/>
    <n v="0"/>
    <n v="0"/>
    <n v="5.53999996185303"/>
    <n v="0"/>
    <n v="0"/>
    <n v="0"/>
    <n v="412"/>
    <n v="456"/>
    <n v="2469"/>
    <n v="2"/>
    <n v="498"/>
    <n v="507"/>
    <n v="868"/>
    <n v="0.6027777777777777"/>
    <x v="0"/>
    <x v="2"/>
  </r>
  <r>
    <x v="16"/>
    <d v="2016-05-08T00:00:00"/>
    <s v="Sunday"/>
    <n v="7328"/>
    <n v="5.53000020980835"/>
    <n v="5.53000020980835"/>
    <n v="0"/>
    <n v="0"/>
    <n v="0"/>
    <n v="5.53000020980835"/>
    <n v="0"/>
    <n v="0"/>
    <n v="0"/>
    <n v="318"/>
    <n v="517"/>
    <n v="2250"/>
    <n v="1"/>
    <n v="555"/>
    <n v="603"/>
    <n v="835"/>
    <n v="0.5798611111111112"/>
    <x v="0"/>
    <x v="2"/>
  </r>
  <r>
    <x v="16"/>
    <d v="2016-05-09T00:00:00"/>
    <s v="Monday"/>
    <n v="4477"/>
    <n v="3.38000011444092"/>
    <n v="3.38000011444092"/>
    <n v="0"/>
    <n v="0"/>
    <n v="0"/>
    <n v="3.38000011444092"/>
    <n v="0"/>
    <n v="0"/>
    <n v="0"/>
    <n v="197"/>
    <n v="125"/>
    <n v="1248"/>
    <n v="1"/>
    <n v="492"/>
    <n v="522"/>
    <n v="322"/>
    <n v="0.22361111111111112"/>
    <x v="1"/>
    <x v="2"/>
  </r>
  <r>
    <x v="17"/>
    <d v="2016-04-13T00:00:00"/>
    <s v="Tuesday"/>
    <n v="4053"/>
    <n v="2.91000008583069"/>
    <n v="2.91000008583069"/>
    <n v="0"/>
    <n v="1.11000001430511"/>
    <n v="0.579999983310699"/>
    <n v="1.22000002861023"/>
    <n v="0"/>
    <n v="17"/>
    <n v="18"/>
    <n v="85"/>
    <n v="1053"/>
    <n v="2400"/>
    <n v="1"/>
    <n v="235"/>
    <n v="260"/>
    <n v="1173"/>
    <n v="0.8145833333333333"/>
    <x v="0"/>
    <x v="1"/>
  </r>
  <r>
    <x v="17"/>
    <d v="2016-04-14T00:00:00"/>
    <s v="Wednesday"/>
    <n v="5162"/>
    <n v="3.70000004768372"/>
    <n v="3.70000004768372"/>
    <n v="0"/>
    <n v="0.870000004768372"/>
    <n v="0.860000014305115"/>
    <n v="1.97000002861023"/>
    <n v="0"/>
    <n v="14"/>
    <n v="24"/>
    <n v="105"/>
    <n v="863"/>
    <n v="2507"/>
    <n v="1"/>
    <n v="423"/>
    <n v="441"/>
    <n v="1006"/>
    <n v="0.6986111111111111"/>
    <x v="0"/>
    <x v="1"/>
  </r>
  <r>
    <x v="17"/>
    <d v="2016-04-15T00:00:00"/>
    <s v="Thursday"/>
    <n v="1282"/>
    <n v="0.920000016689301"/>
    <n v="0.920000016689301"/>
    <n v="0"/>
    <n v="0"/>
    <n v="0"/>
    <n v="0.920000016689301"/>
    <n v="0"/>
    <n v="0"/>
    <n v="0"/>
    <n v="58"/>
    <n v="976"/>
    <n v="2127"/>
    <n v="1"/>
    <n v="391"/>
    <n v="406"/>
    <n v="1034"/>
    <n v="0.7180555555555556"/>
    <x v="0"/>
    <x v="1"/>
  </r>
  <r>
    <x v="18"/>
    <d v="2016-04-12T00:00:00"/>
    <s v="Friday"/>
    <n v="10199"/>
    <n v="6.73999977111816"/>
    <n v="6.73999977111816"/>
    <n v="0"/>
    <n v="3.40000009536743"/>
    <n v="0.829999983310699"/>
    <n v="2.50999999046326"/>
    <n v="0"/>
    <n v="50"/>
    <n v="14"/>
    <n v="189"/>
    <n v="796"/>
    <n v="1994"/>
    <n v="1"/>
    <n v="366"/>
    <n v="387"/>
    <n v="1049"/>
    <n v="0.7284722222222222"/>
    <x v="0"/>
    <x v="0"/>
  </r>
  <r>
    <x v="18"/>
    <d v="2016-04-13T00:00:00"/>
    <s v="Saturday"/>
    <n v="5652"/>
    <n v="3.74000000953674"/>
    <n v="3.74000000953674"/>
    <n v="0"/>
    <n v="0.569999992847443"/>
    <n v="1.21000003814697"/>
    <n v="1.96000003814697"/>
    <n v="0"/>
    <n v="8"/>
    <n v="24"/>
    <n v="142"/>
    <n v="548"/>
    <n v="1718"/>
    <n v="3"/>
    <n v="630"/>
    <n v="679"/>
    <n v="722"/>
    <n v="0.5013888888888889"/>
    <x v="0"/>
    <x v="0"/>
  </r>
  <r>
    <x v="18"/>
    <d v="2016-04-14T00:00:00"/>
    <s v="Sunday"/>
    <n v="1551"/>
    <n v="1.02999997138977"/>
    <n v="1.02999997138977"/>
    <n v="0"/>
    <n v="0"/>
    <n v="0"/>
    <n v="1.02999997138977"/>
    <n v="0"/>
    <n v="0"/>
    <n v="0"/>
    <n v="86"/>
    <n v="862"/>
    <n v="1466"/>
    <n v="2"/>
    <n v="508"/>
    <n v="535"/>
    <n v="948"/>
    <n v="0.6583333333333333"/>
    <x v="0"/>
    <x v="0"/>
  </r>
  <r>
    <x v="18"/>
    <d v="2016-04-15T00:00:00"/>
    <s v="Monday"/>
    <n v="5563"/>
    <n v="3.6800000667572"/>
    <n v="3.6800000667572"/>
    <n v="0"/>
    <n v="0"/>
    <n v="0"/>
    <n v="3.6800000667572"/>
    <n v="0"/>
    <n v="0"/>
    <n v="0"/>
    <n v="217"/>
    <n v="837"/>
    <n v="1756"/>
    <n v="1"/>
    <n v="370"/>
    <n v="386"/>
    <n v="1054"/>
    <n v="0.7319444444444444"/>
    <x v="0"/>
    <x v="0"/>
  </r>
  <r>
    <x v="18"/>
    <d v="2016-04-16T00:00:00"/>
    <s v="Tuesday"/>
    <n v="13217"/>
    <n v="8.73999977111816"/>
    <n v="8.73999977111816"/>
    <n v="0"/>
    <n v="3.66000008583069"/>
    <n v="0.189999997615814"/>
    <n v="4.88000011444092"/>
    <n v="0"/>
    <n v="50"/>
    <n v="3"/>
    <n v="280"/>
    <n v="741"/>
    <n v="2173"/>
    <n v="1"/>
    <n v="357"/>
    <n v="366"/>
    <n v="1074"/>
    <n v="0.7458333333333333"/>
    <x v="0"/>
    <x v="0"/>
  </r>
  <r>
    <x v="18"/>
    <d v="2016-04-17T00:00:00"/>
    <s v="Wednesday"/>
    <n v="10145"/>
    <n v="6.71000003814697"/>
    <n v="6.71000003814697"/>
    <n v="0"/>
    <n v="0.330000013113022"/>
    <n v="0.680000007152557"/>
    <n v="5.69000005722046"/>
    <n v="0"/>
    <n v="5"/>
    <n v="13"/>
    <n v="295"/>
    <n v="634"/>
    <n v="2027"/>
    <n v="1"/>
    <n v="427"/>
    <n v="446"/>
    <n v="947"/>
    <n v="0.6576388888888889"/>
    <x v="0"/>
    <x v="0"/>
  </r>
  <r>
    <x v="18"/>
    <d v="2016-04-18T00:00:00"/>
    <s v="Thursday"/>
    <n v="11404"/>
    <n v="7.53999996185303"/>
    <n v="7.53999996185303"/>
    <n v="0"/>
    <n v="0.829999983310699"/>
    <n v="2.39000010490417"/>
    <n v="4.32000017166138"/>
    <n v="0"/>
    <n v="13"/>
    <n v="42"/>
    <n v="238"/>
    <n v="689"/>
    <n v="2039"/>
    <n v="1"/>
    <n v="442"/>
    <n v="458"/>
    <n v="982"/>
    <n v="0.6819444444444445"/>
    <x v="0"/>
    <x v="0"/>
  </r>
  <r>
    <x v="18"/>
    <d v="2016-04-19T00:00:00"/>
    <s v="Friday"/>
    <n v="10742"/>
    <n v="7.09999990463257"/>
    <n v="7.09999990463257"/>
    <n v="0"/>
    <n v="2.09999990463257"/>
    <n v="2.13000011444092"/>
    <n v="2.86999988555908"/>
    <n v="0"/>
    <n v="35"/>
    <n v="41"/>
    <n v="195"/>
    <n v="659"/>
    <n v="2046"/>
    <n v="1"/>
    <n v="476"/>
    <n v="535"/>
    <n v="930"/>
    <n v="0.6458333333333334"/>
    <x v="0"/>
    <x v="0"/>
  </r>
  <r>
    <x v="18"/>
    <d v="2016-04-20T00:00:00"/>
    <s v="Saturday"/>
    <n v="13928"/>
    <n v="9.55000019073486"/>
    <n v="9.55000019073486"/>
    <n v="0"/>
    <n v="4.28000020980835"/>
    <n v="0.189999997615814"/>
    <n v="5.09000015258789"/>
    <n v="0"/>
    <n v="48"/>
    <n v="4"/>
    <n v="297"/>
    <n v="639"/>
    <n v="2174"/>
    <n v="1"/>
    <n v="418"/>
    <n v="424"/>
    <n v="988"/>
    <n v="0.6861111111111111"/>
    <x v="0"/>
    <x v="0"/>
  </r>
  <r>
    <x v="18"/>
    <d v="2016-04-21T00:00:00"/>
    <s v="Sunday"/>
    <n v="11835"/>
    <n v="9.71000003814697"/>
    <n v="7.88000011444092"/>
    <n v="4.08169221878052"/>
    <n v="3.99000000953674"/>
    <n v="2.09999990463257"/>
    <n v="3.50999999046326"/>
    <n v="0.109999999403954"/>
    <n v="53"/>
    <n v="27"/>
    <n v="214"/>
    <n v="708"/>
    <n v="2179"/>
    <n v="1"/>
    <n v="451"/>
    <n v="457"/>
    <n v="1002"/>
    <n v="0.6958333333333333"/>
    <x v="0"/>
    <x v="0"/>
  </r>
  <r>
    <x v="18"/>
    <d v="2016-04-22T00:00:00"/>
    <s v="Monday"/>
    <n v="10725"/>
    <n v="7.09000015258789"/>
    <n v="7.09000015258789"/>
    <n v="0"/>
    <n v="1.76999998092651"/>
    <n v="1.54999995231628"/>
    <n v="3.76999998092651"/>
    <n v="0"/>
    <n v="30"/>
    <n v="33"/>
    <n v="240"/>
    <n v="659"/>
    <n v="2086"/>
    <n v="1"/>
    <n v="425"/>
    <n v="435"/>
    <n v="962"/>
    <n v="0.6680555555555555"/>
    <x v="0"/>
    <x v="0"/>
  </r>
  <r>
    <x v="18"/>
    <d v="2016-04-23T00:00:00"/>
    <s v="Tuesday"/>
    <n v="20031"/>
    <n v="13.2399997711182"/>
    <n v="13.2399997711182"/>
    <n v="0"/>
    <n v="4.19999980926514"/>
    <n v="2"/>
    <n v="7.03999996185303"/>
    <n v="0"/>
    <n v="58"/>
    <n v="41"/>
    <n v="347"/>
    <n v="484"/>
    <n v="2571"/>
    <n v="1"/>
    <n v="528"/>
    <n v="546"/>
    <n v="930"/>
    <n v="0.6458333333333334"/>
    <x v="0"/>
    <x v="0"/>
  </r>
  <r>
    <x v="18"/>
    <d v="2016-04-24T00:00:00"/>
    <s v="Wednesday"/>
    <n v="5029"/>
    <n v="3.3199999332428"/>
    <n v="3.3199999332428"/>
    <n v="0"/>
    <n v="0"/>
    <n v="0"/>
    <n v="3.3199999332428"/>
    <n v="0"/>
    <n v="0"/>
    <n v="0"/>
    <n v="199"/>
    <n v="720"/>
    <n v="1705"/>
    <n v="1"/>
    <n v="511"/>
    <n v="514"/>
    <n v="919"/>
    <n v="0.6381944444444444"/>
    <x v="0"/>
    <x v="0"/>
  </r>
  <r>
    <x v="18"/>
    <d v="2016-04-25T00:00:00"/>
    <s v="Thursday"/>
    <n v="13239"/>
    <n v="9.27000045776367"/>
    <n v="9.07999992370605"/>
    <n v="2.78517508506775"/>
    <n v="3.01999998092651"/>
    <n v="1.67999994754791"/>
    <n v="4.46000003814697"/>
    <n v="0.100000001490116"/>
    <n v="35"/>
    <n v="31"/>
    <n v="282"/>
    <n v="637"/>
    <n v="2194"/>
    <n v="1"/>
    <n v="400"/>
    <n v="415"/>
    <n v="985"/>
    <n v="0.6840277777777778"/>
    <x v="0"/>
    <x v="0"/>
  </r>
  <r>
    <x v="18"/>
    <d v="2016-04-26T00:00:00"/>
    <s v="Friday"/>
    <n v="10433"/>
    <n v="6.90000009536743"/>
    <n v="6.90000009536743"/>
    <n v="0"/>
    <n v="2.57999992370605"/>
    <n v="0.419999986886978"/>
    <n v="3.90000009536743"/>
    <n v="0"/>
    <n v="36"/>
    <n v="7"/>
    <n v="254"/>
    <n v="680"/>
    <n v="2012"/>
    <n v="1"/>
    <n v="441"/>
    <n v="446"/>
    <n v="977"/>
    <n v="0.6784722222222223"/>
    <x v="0"/>
    <x v="0"/>
  </r>
  <r>
    <x v="18"/>
    <d v="2016-04-27T00:00:00"/>
    <s v="Saturday"/>
    <n v="10320"/>
    <n v="6.82000017166138"/>
    <n v="6.82000017166138"/>
    <n v="0"/>
    <n v="0.550000011920929"/>
    <n v="2.01999998092651"/>
    <n v="4.25"/>
    <n v="0"/>
    <n v="7"/>
    <n v="38"/>
    <n v="279"/>
    <n v="697"/>
    <n v="2034"/>
    <n v="1"/>
    <n v="455"/>
    <n v="467"/>
    <n v="1021"/>
    <n v="0.7090277777777778"/>
    <x v="0"/>
    <x v="0"/>
  </r>
  <r>
    <x v="18"/>
    <d v="2016-04-28T00:00:00"/>
    <s v="Sunday"/>
    <n v="12627"/>
    <n v="8.35000038146973"/>
    <n v="8.35000038146973"/>
    <n v="0"/>
    <n v="2.50999999046326"/>
    <n v="0.239999994635582"/>
    <n v="5.59000015258789"/>
    <n v="0"/>
    <n v="38"/>
    <n v="8"/>
    <n v="288"/>
    <n v="621"/>
    <n v="2182"/>
    <n v="1"/>
    <n v="440"/>
    <n v="453"/>
    <n v="955"/>
    <n v="0.6631944444444444"/>
    <x v="0"/>
    <x v="0"/>
  </r>
  <r>
    <x v="18"/>
    <d v="2016-04-29T00:00:00"/>
    <s v="Monday"/>
    <n v="10762"/>
    <n v="7.1100001335144"/>
    <n v="7.1100001335144"/>
    <n v="0"/>
    <n v="0.819999992847443"/>
    <n v="0.479999989271164"/>
    <n v="5.80999994277954"/>
    <n v="0"/>
    <n v="12"/>
    <n v="15"/>
    <n v="369"/>
    <n v="645"/>
    <n v="2254"/>
    <n v="1"/>
    <n v="433"/>
    <n v="447"/>
    <n v="1041"/>
    <n v="0.7229166666666667"/>
    <x v="0"/>
    <x v="0"/>
  </r>
  <r>
    <x v="18"/>
    <d v="2016-04-30T00:00:00"/>
    <s v="Tuesday"/>
    <n v="10081"/>
    <n v="6.65999984741211"/>
    <n v="6.65999984741211"/>
    <n v="0"/>
    <n v="2.24000000953674"/>
    <n v="0.759999990463257"/>
    <n v="3.67000007629395"/>
    <n v="0"/>
    <n v="32"/>
    <n v="16"/>
    <n v="237"/>
    <n v="731"/>
    <n v="2002"/>
    <n v="1"/>
    <n v="422"/>
    <n v="424"/>
    <n v="1016"/>
    <n v="0.7055555555555556"/>
    <x v="0"/>
    <x v="0"/>
  </r>
  <r>
    <x v="18"/>
    <d v="2016-05-01T00:00:00"/>
    <s v="Wednesday"/>
    <n v="5454"/>
    <n v="3.60999989509583"/>
    <n v="3.60999989509583"/>
    <n v="0"/>
    <n v="0"/>
    <n v="0"/>
    <n v="3.60999989509583"/>
    <n v="0"/>
    <n v="0"/>
    <n v="0"/>
    <n v="215"/>
    <n v="722"/>
    <n v="1740"/>
    <n v="1"/>
    <n v="411"/>
    <n v="426"/>
    <n v="937"/>
    <n v="0.6506944444444445"/>
    <x v="0"/>
    <x v="0"/>
  </r>
  <r>
    <x v="18"/>
    <d v="2016-05-02T00:00:00"/>
    <s v="Thursday"/>
    <n v="12912"/>
    <n v="8.53999996185303"/>
    <n v="8.53999996185303"/>
    <n v="0"/>
    <n v="1.20000004768372"/>
    <n v="2"/>
    <n v="5.34000015258789"/>
    <n v="0"/>
    <n v="18"/>
    <n v="39"/>
    <n v="313"/>
    <n v="655"/>
    <n v="2162"/>
    <n v="1"/>
    <n v="466"/>
    <n v="482"/>
    <n v="1025"/>
    <n v="0.7118055555555556"/>
    <x v="0"/>
    <x v="0"/>
  </r>
  <r>
    <x v="18"/>
    <d v="2016-05-03T00:00:00"/>
    <s v="Friday"/>
    <n v="12109"/>
    <n v="8.11999988555908"/>
    <n v="8.11999988555908"/>
    <n v="0"/>
    <n v="1.74000000953674"/>
    <n v="2.03999996185303"/>
    <n v="4.32999992370605"/>
    <n v="0"/>
    <n v="21"/>
    <n v="36"/>
    <n v="267"/>
    <n v="654"/>
    <n v="2072"/>
    <n v="1"/>
    <n v="394"/>
    <n v="418"/>
    <n v="978"/>
    <n v="0.6791666666666667"/>
    <x v="0"/>
    <x v="0"/>
  </r>
  <r>
    <x v="18"/>
    <d v="2016-05-04T00:00:00"/>
    <s v="Saturday"/>
    <n v="10147"/>
    <n v="6.71000003814697"/>
    <n v="6.71000003814697"/>
    <n v="0"/>
    <n v="0.469999998807907"/>
    <n v="1.67999994754791"/>
    <n v="4.55000019073486"/>
    <n v="0"/>
    <n v="15"/>
    <n v="36"/>
    <n v="284"/>
    <n v="683"/>
    <n v="2086"/>
    <n v="1"/>
    <n v="442"/>
    <n v="455"/>
    <n v="1018"/>
    <n v="0.7069444444444445"/>
    <x v="0"/>
    <x v="0"/>
  </r>
  <r>
    <x v="18"/>
    <d v="2016-05-05T00:00:00"/>
    <s v="Sunday"/>
    <n v="10524"/>
    <n v="6.96000003814697"/>
    <n v="6.96000003814697"/>
    <n v="0"/>
    <n v="0.990000009536743"/>
    <n v="1.1599999666214"/>
    <n v="4.80999994277954"/>
    <n v="0"/>
    <n v="14"/>
    <n v="22"/>
    <n v="305"/>
    <n v="591"/>
    <n v="2066"/>
    <n v="1"/>
    <n v="467"/>
    <n v="491"/>
    <n v="932"/>
    <n v="0.6472222222222223"/>
    <x v="0"/>
    <x v="0"/>
  </r>
  <r>
    <x v="18"/>
    <d v="2016-05-06T00:00:00"/>
    <s v="Monday"/>
    <n v="5908"/>
    <n v="3.91000008583069"/>
    <n v="3.91000008583069"/>
    <n v="0"/>
    <n v="0"/>
    <n v="0"/>
    <n v="3.91000008583069"/>
    <n v="0"/>
    <n v="0"/>
    <n v="0"/>
    <n v="299"/>
    <n v="717"/>
    <n v="1850"/>
    <n v="1"/>
    <n v="443"/>
    <n v="462"/>
    <n v="1016"/>
    <n v="0.7055555555555556"/>
    <x v="0"/>
    <x v="0"/>
  </r>
  <r>
    <x v="18"/>
    <d v="2016-05-07T00:00:00"/>
    <s v="Tuesday"/>
    <n v="6815"/>
    <n v="4.5"/>
    <n v="4.5"/>
    <n v="0"/>
    <n v="0"/>
    <n v="0"/>
    <n v="4.5"/>
    <n v="0"/>
    <n v="0"/>
    <n v="0"/>
    <n v="328"/>
    <n v="745"/>
    <n v="1947"/>
    <n v="1"/>
    <n v="298"/>
    <n v="334"/>
    <n v="1073"/>
    <n v="0.7451388888888889"/>
    <x v="0"/>
    <x v="0"/>
  </r>
  <r>
    <x v="18"/>
    <d v="2016-05-08T00:00:00"/>
    <s v="Wednesday"/>
    <n v="4188"/>
    <n v="2.76999998092651"/>
    <n v="2.76999998092651"/>
    <n v="0"/>
    <n v="0"/>
    <n v="0.519999980926514"/>
    <n v="2.25"/>
    <n v="0"/>
    <n v="0"/>
    <n v="14"/>
    <n v="151"/>
    <n v="709"/>
    <n v="1659"/>
    <n v="1"/>
    <n v="541"/>
    <n v="569"/>
    <n v="874"/>
    <n v="0.6069444444444444"/>
    <x v="0"/>
    <x v="0"/>
  </r>
  <r>
    <x v="18"/>
    <d v="2016-05-09T00:00:00"/>
    <s v="Thursday"/>
    <n v="12342"/>
    <n v="8.72000026702881"/>
    <n v="8.68000030517578"/>
    <n v="3.16782188415527"/>
    <n v="3.90000009536743"/>
    <n v="1.17999994754791"/>
    <n v="3.65000009536743"/>
    <n v="0"/>
    <n v="43"/>
    <n v="21"/>
    <n v="231"/>
    <n v="607"/>
    <n v="2105"/>
    <n v="1"/>
    <n v="489"/>
    <n v="497"/>
    <n v="902"/>
    <n v="0.6263888888888889"/>
    <x v="0"/>
    <x v="0"/>
  </r>
  <r>
    <x v="18"/>
    <d v="2016-05-10T00:00:00"/>
    <s v="Friday"/>
    <n v="15448"/>
    <n v="10.210000038147"/>
    <n v="10.210000038147"/>
    <n v="0"/>
    <n v="3.47000002861023"/>
    <n v="1.75"/>
    <n v="4.98999977111816"/>
    <n v="0"/>
    <n v="62"/>
    <n v="34"/>
    <n v="275"/>
    <n v="626"/>
    <n v="2361"/>
    <n v="1"/>
    <n v="469"/>
    <n v="481"/>
    <n v="997"/>
    <n v="0.6923611111111111"/>
    <x v="0"/>
    <x v="0"/>
  </r>
  <r>
    <x v="18"/>
    <d v="2016-05-11T00:00:00"/>
    <s v="Saturday"/>
    <n v="6722"/>
    <n v="4.44000005722046"/>
    <n v="4.44000005722046"/>
    <n v="0"/>
    <n v="1.49000000953674"/>
    <n v="0.310000002384186"/>
    <n v="2.65000009536743"/>
    <n v="0"/>
    <n v="24"/>
    <n v="7"/>
    <n v="199"/>
    <n v="709"/>
    <n v="1855"/>
    <n v="1"/>
    <n v="452"/>
    <n v="480"/>
    <n v="939"/>
    <n v="0.6520833333333333"/>
    <x v="0"/>
    <x v="0"/>
  </r>
  <r>
    <x v="18"/>
    <d v="2016-05-12T00:00:00"/>
    <s v="Sunday"/>
    <n v="3587"/>
    <n v="2.36999988555908"/>
    <n v="2.36999988555908"/>
    <n v="0"/>
    <n v="0"/>
    <n v="0.25"/>
    <n v="2.10999989509583"/>
    <n v="0"/>
    <n v="0"/>
    <n v="8"/>
    <n v="105"/>
    <n v="127"/>
    <n v="928"/>
    <n v="1"/>
    <n v="516"/>
    <n v="535"/>
    <n v="240"/>
    <n v="0.16666666666666666"/>
    <x v="1"/>
    <x v="0"/>
  </r>
  <r>
    <x v="19"/>
    <d v="2016-04-16T00:00:00"/>
    <s v="Monday"/>
    <n v="4631"/>
    <n v="3.09999990463257"/>
    <n v="3.09999990463257"/>
    <n v="0"/>
    <n v="0"/>
    <n v="0"/>
    <n v="3.09999990463257"/>
    <n v="0"/>
    <n v="0"/>
    <n v="0"/>
    <n v="203"/>
    <n v="1155"/>
    <n v="2076"/>
    <n v="1"/>
    <n v="79"/>
    <n v="82"/>
    <n v="1358"/>
    <n v="0.9430555555555555"/>
    <x v="0"/>
    <x v="1"/>
  </r>
  <r>
    <x v="19"/>
    <d v="2016-05-01T00:00:00"/>
    <s v="Tuesday"/>
    <n v="5600"/>
    <n v="3.75"/>
    <n v="3.75"/>
    <n v="0"/>
    <n v="0"/>
    <n v="0"/>
    <n v="3.75"/>
    <n v="0"/>
    <n v="0"/>
    <n v="0"/>
    <n v="237"/>
    <n v="1142"/>
    <n v="2225"/>
    <n v="1"/>
    <n v="58"/>
    <n v="61"/>
    <n v="1379"/>
    <n v="0.9576388888888889"/>
    <x v="0"/>
    <x v="1"/>
  </r>
  <r>
    <x v="20"/>
    <d v="2016-04-12T00:00:00"/>
    <s v="Wednesday"/>
    <n v="11317"/>
    <n v="8.40999984741211"/>
    <n v="8.40999984741211"/>
    <n v="0"/>
    <n v="5.26999998092651"/>
    <n v="0.150000005960464"/>
    <n v="2.97000002861023"/>
    <n v="0"/>
    <n v="59"/>
    <n v="6"/>
    <n v="153"/>
    <n v="745"/>
    <n v="2772"/>
    <n v="1"/>
    <n v="514"/>
    <n v="525"/>
    <n v="963"/>
    <n v="0.66875"/>
    <x v="0"/>
    <x v="0"/>
  </r>
  <r>
    <x v="20"/>
    <d v="2016-04-13T00:00:00"/>
    <s v="Thursday"/>
    <n v="5813"/>
    <n v="3.61999988555908"/>
    <n v="3.61999988555908"/>
    <n v="0"/>
    <n v="0.560000002384186"/>
    <n v="0.209999993443489"/>
    <n v="2.83999991416931"/>
    <n v="0"/>
    <n v="31"/>
    <n v="26"/>
    <n v="155"/>
    <n v="744"/>
    <n v="2516"/>
    <n v="1"/>
    <n v="451"/>
    <n v="465"/>
    <n v="956"/>
    <n v="0.6638888888888889"/>
    <x v="0"/>
    <x v="0"/>
  </r>
  <r>
    <x v="20"/>
    <d v="2016-04-14T00:00:00"/>
    <s v="Friday"/>
    <n v="9123"/>
    <n v="6.11999988555908"/>
    <n v="6.11999988555908"/>
    <n v="0"/>
    <n v="2.02999997138977"/>
    <n v="0.330000013113022"/>
    <n v="3.66000008583069"/>
    <n v="0"/>
    <n v="35"/>
    <n v="32"/>
    <n v="189"/>
    <n v="787"/>
    <n v="2734"/>
    <n v="1"/>
    <n v="472"/>
    <n v="476"/>
    <n v="1043"/>
    <n v="0.7243055555555555"/>
    <x v="0"/>
    <x v="0"/>
  </r>
  <r>
    <x v="20"/>
    <d v="2016-04-15T00:00:00"/>
    <s v="Saturday"/>
    <n v="8585"/>
    <n v="5.67000007629395"/>
    <n v="5.67000007629395"/>
    <n v="0"/>
    <n v="2.03999996185303"/>
    <n v="1.11000001430511"/>
    <n v="2.52999997138977"/>
    <n v="0"/>
    <n v="30"/>
    <n v="21"/>
    <n v="139"/>
    <n v="864"/>
    <n v="2395"/>
    <n v="1"/>
    <n v="377"/>
    <n v="386"/>
    <n v="1054"/>
    <n v="0.7319444444444444"/>
    <x v="0"/>
    <x v="0"/>
  </r>
  <r>
    <x v="20"/>
    <d v="2016-04-19T00:00:00"/>
    <s v="Sunday"/>
    <n v="10688"/>
    <n v="7.28999996185303"/>
    <n v="7.28999996185303"/>
    <n v="0"/>
    <n v="3.52999997138977"/>
    <n v="1.23000001907349"/>
    <n v="2.50999999046326"/>
    <n v="0"/>
    <n v="67"/>
    <n v="69"/>
    <n v="124"/>
    <n v="671"/>
    <n v="2944"/>
    <n v="1"/>
    <n v="472"/>
    <n v="483"/>
    <n v="931"/>
    <n v="0.6465277777777778"/>
    <x v="0"/>
    <x v="0"/>
  </r>
  <r>
    <x v="20"/>
    <d v="2016-04-20T00:00:00"/>
    <s v="Monday"/>
    <n v="14365"/>
    <n v="10.6400003433228"/>
    <n v="10.6400003433228"/>
    <n v="0"/>
    <n v="7.6399998664856"/>
    <n v="0.449999988079071"/>
    <n v="2.53999996185303"/>
    <n v="0"/>
    <n v="87"/>
    <n v="13"/>
    <n v="145"/>
    <n v="797"/>
    <n v="2997"/>
    <n v="1"/>
    <n v="492"/>
    <n v="502"/>
    <n v="1042"/>
    <n v="0.7236111111111111"/>
    <x v="0"/>
    <x v="0"/>
  </r>
  <r>
    <x v="20"/>
    <d v="2016-04-21T00:00:00"/>
    <s v="Tuesday"/>
    <n v="9469"/>
    <n v="6.17999982833862"/>
    <n v="6.17999982833862"/>
    <n v="0"/>
    <n v="1.36000001430511"/>
    <n v="0.300000011920929"/>
    <n v="4.51000022888184"/>
    <n v="0"/>
    <n v="19"/>
    <n v="6"/>
    <n v="206"/>
    <n v="758"/>
    <n v="2463"/>
    <n v="1"/>
    <n v="390"/>
    <n v="411"/>
    <n v="989"/>
    <n v="0.6868055555555556"/>
    <x v="0"/>
    <x v="0"/>
  </r>
  <r>
    <x v="20"/>
    <d v="2016-04-22T00:00:00"/>
    <s v="Wednesday"/>
    <n v="9753"/>
    <n v="6.53000020980835"/>
    <n v="6.53000020980835"/>
    <n v="0"/>
    <n v="2.86999988555908"/>
    <n v="0.970000028610229"/>
    <n v="2.67000007629395"/>
    <n v="0"/>
    <n v="58"/>
    <n v="59"/>
    <n v="153"/>
    <n v="762"/>
    <n v="2846"/>
    <n v="1"/>
    <n v="428"/>
    <n v="448"/>
    <n v="1032"/>
    <n v="0.7166666666666667"/>
    <x v="0"/>
    <x v="0"/>
  </r>
  <r>
    <x v="20"/>
    <d v="2016-04-24T00:00:00"/>
    <s v="Thursday"/>
    <n v="3520"/>
    <n v="2.16000008583069"/>
    <n v="2.16000008583069"/>
    <n v="0"/>
    <n v="0"/>
    <n v="0"/>
    <n v="2.15000009536743"/>
    <n v="0"/>
    <n v="0"/>
    <n v="0"/>
    <n v="125"/>
    <n v="566"/>
    <n v="2049"/>
    <n v="1"/>
    <n v="681"/>
    <n v="704"/>
    <n v="691"/>
    <n v="0.4798611111111111"/>
    <x v="1"/>
    <x v="0"/>
  </r>
  <r>
    <x v="20"/>
    <d v="2016-04-25T00:00:00"/>
    <s v="Friday"/>
    <n v="10091"/>
    <n v="6.82000017166138"/>
    <n v="6.82000017166138"/>
    <n v="0"/>
    <n v="3.75"/>
    <n v="0.699999988079071"/>
    <n v="2.36999988555908"/>
    <n v="0"/>
    <n v="69"/>
    <n v="39"/>
    <n v="129"/>
    <n v="706"/>
    <n v="2752"/>
    <n v="1"/>
    <n v="446"/>
    <n v="447"/>
    <n v="943"/>
    <n v="0.6548611111111111"/>
    <x v="0"/>
    <x v="0"/>
  </r>
  <r>
    <x v="20"/>
    <d v="2016-04-26T00:00:00"/>
    <s v="Saturday"/>
    <n v="10387"/>
    <n v="7.07000017166138"/>
    <n v="7.07000017166138"/>
    <n v="0"/>
    <n v="4.15999984741211"/>
    <n v="0.769999980926514"/>
    <n v="2.11999988555908"/>
    <n v="0"/>
    <n v="70"/>
    <n v="33"/>
    <n v="132"/>
    <n v="726"/>
    <n v="2781"/>
    <n v="1"/>
    <n v="485"/>
    <n v="500"/>
    <n v="961"/>
    <n v="0.6673611111111111"/>
    <x v="0"/>
    <x v="0"/>
  </r>
  <r>
    <x v="20"/>
    <d v="2016-04-27T00:00:00"/>
    <s v="Sunday"/>
    <n v="11107"/>
    <n v="8.34000015258789"/>
    <n v="8.34000015258789"/>
    <n v="0"/>
    <n v="5.63000011444092"/>
    <n v="0.180000007152557"/>
    <n v="2.52999997138977"/>
    <n v="0"/>
    <n v="55"/>
    <n v="6"/>
    <n v="145"/>
    <n v="829"/>
    <n v="2693"/>
    <n v="1"/>
    <n v="469"/>
    <n v="479"/>
    <n v="1035"/>
    <n v="0.71875"/>
    <x v="0"/>
    <x v="0"/>
  </r>
  <r>
    <x v="20"/>
    <d v="2016-04-28T00:00:00"/>
    <s v="Monday"/>
    <n v="11584"/>
    <n v="7.80000019073486"/>
    <n v="7.80000019073486"/>
    <n v="0"/>
    <n v="2.78999996185303"/>
    <n v="1.63999998569489"/>
    <n v="3.35999989509583"/>
    <n v="0"/>
    <n v="54"/>
    <n v="48"/>
    <n v="161"/>
    <n v="810"/>
    <n v="2862"/>
    <n v="1"/>
    <n v="354"/>
    <n v="367"/>
    <n v="1073"/>
    <n v="0.7451388888888889"/>
    <x v="0"/>
    <x v="0"/>
  </r>
  <r>
    <x v="20"/>
    <d v="2016-04-30T00:00:00"/>
    <s v="Tuesday"/>
    <n v="14560"/>
    <n v="9.40999984741211"/>
    <n v="9.40999984741211"/>
    <n v="0"/>
    <n v="3.11999988555908"/>
    <n v="1.03999996185303"/>
    <n v="5.23999977111816"/>
    <n v="0"/>
    <n v="42"/>
    <n v="17"/>
    <n v="308"/>
    <n v="584"/>
    <n v="2995"/>
    <n v="1"/>
    <n v="485"/>
    <n v="489"/>
    <n v="951"/>
    <n v="0.6604166666666667"/>
    <x v="0"/>
    <x v="0"/>
  </r>
  <r>
    <x v="20"/>
    <d v="2016-05-01T00:00:00"/>
    <s v="Wednesday"/>
    <n v="12390"/>
    <n v="8.06999969482422"/>
    <n v="8.06999969482422"/>
    <n v="0"/>
    <n v="2.29999995231628"/>
    <n v="0.899999976158142"/>
    <n v="4.84999990463257"/>
    <n v="0"/>
    <n v="30"/>
    <n v="15"/>
    <n v="258"/>
    <n v="685"/>
    <n v="2730"/>
    <n v="1"/>
    <n v="388"/>
    <n v="407"/>
    <n v="988"/>
    <n v="0.6861111111111111"/>
    <x v="0"/>
    <x v="0"/>
  </r>
  <r>
    <x v="20"/>
    <d v="2016-05-02T00:00:00"/>
    <s v="Thursday"/>
    <n v="10052"/>
    <n v="6.80999994277954"/>
    <n v="6.80999994277954"/>
    <n v="0"/>
    <n v="3.48000001907349"/>
    <n v="0.660000026226044"/>
    <n v="2.66000008583069"/>
    <n v="0"/>
    <n v="66"/>
    <n v="26"/>
    <n v="139"/>
    <n v="737"/>
    <n v="2754"/>
    <n v="1"/>
    <n v="440"/>
    <n v="459"/>
    <n v="968"/>
    <n v="0.6722222222222223"/>
    <x v="0"/>
    <x v="0"/>
  </r>
  <r>
    <x v="20"/>
    <d v="2016-05-03T00:00:00"/>
    <s v="Friday"/>
    <n v="10288"/>
    <n v="6.76000022888184"/>
    <n v="6.76000022888184"/>
    <n v="0"/>
    <n v="2.74000000953674"/>
    <n v="0.850000023841858"/>
    <n v="3.16000008583069"/>
    <n v="0"/>
    <n v="57"/>
    <n v="36"/>
    <n v="152"/>
    <n v="761"/>
    <n v="2754"/>
    <n v="1"/>
    <n v="456"/>
    <n v="461"/>
    <n v="1006"/>
    <n v="0.6986111111111111"/>
    <x v="0"/>
    <x v="0"/>
  </r>
  <r>
    <x v="20"/>
    <d v="2016-05-04T00:00:00"/>
    <s v="Saturday"/>
    <n v="10988"/>
    <n v="8.3100004196167"/>
    <n v="8.3100004196167"/>
    <n v="0"/>
    <n v="5.28000020980835"/>
    <n v="0.119999997317791"/>
    <n v="2.90000009536743"/>
    <n v="0"/>
    <n v="45"/>
    <n v="12"/>
    <n v="135"/>
    <n v="843"/>
    <n v="2655"/>
    <n v="1"/>
    <n v="420"/>
    <n v="436"/>
    <n v="1035"/>
    <n v="0.71875"/>
    <x v="0"/>
    <x v="0"/>
  </r>
  <r>
    <x v="20"/>
    <d v="2016-05-06T00:00:00"/>
    <s v="Sunday"/>
    <n v="12461"/>
    <n v="8.38000011444092"/>
    <n v="8.38000011444092"/>
    <n v="0"/>
    <n v="3.8199999332428"/>
    <n v="1.42999994754791"/>
    <n v="3.11999988555908"/>
    <n v="0"/>
    <n v="84"/>
    <n v="35"/>
    <n v="154"/>
    <n v="834"/>
    <n v="2924"/>
    <n v="1"/>
    <n v="322"/>
    <n v="333"/>
    <n v="1107"/>
    <n v="0.76875"/>
    <x v="0"/>
    <x v="0"/>
  </r>
  <r>
    <x v="20"/>
    <d v="2016-05-07T00:00:00"/>
    <s v="Monday"/>
    <n v="12827"/>
    <n v="8.47999954223633"/>
    <n v="8.47999954223633"/>
    <n v="0"/>
    <n v="1.46000003814697"/>
    <n v="2.32999992370605"/>
    <n v="4.67999982833862"/>
    <n v="0"/>
    <n v="20"/>
    <n v="42"/>
    <n v="209"/>
    <n v="621"/>
    <n v="2739"/>
    <n v="1"/>
    <n v="530"/>
    <n v="548"/>
    <n v="892"/>
    <n v="0.6194444444444445"/>
    <x v="0"/>
    <x v="0"/>
  </r>
  <r>
    <x v="20"/>
    <d v="2016-05-08T00:00:00"/>
    <s v="Tuesday"/>
    <n v="10677"/>
    <n v="7.09999990463257"/>
    <n v="7.09999990463257"/>
    <n v="0"/>
    <n v="2.30999994277954"/>
    <n v="1.52999997138977"/>
    <n v="3.25"/>
    <n v="0"/>
    <n v="32"/>
    <n v="27"/>
    <n v="147"/>
    <n v="695"/>
    <n v="2534"/>
    <n v="1"/>
    <n v="481"/>
    <n v="510"/>
    <n v="901"/>
    <n v="0.6256944444444444"/>
    <x v="0"/>
    <x v="0"/>
  </r>
  <r>
    <x v="20"/>
    <d v="2016-05-09T00:00:00"/>
    <s v="Wednesday"/>
    <n v="13566"/>
    <n v="9.10999965667725"/>
    <n v="9.10999965667725"/>
    <n v="0"/>
    <n v="4.26000022888184"/>
    <n v="1.71000003814697"/>
    <n v="3.11999988555908"/>
    <n v="0"/>
    <n v="67"/>
    <n v="50"/>
    <n v="171"/>
    <n v="743"/>
    <n v="2960"/>
    <n v="1"/>
    <n v="427"/>
    <n v="438"/>
    <n v="1031"/>
    <n v="0.7159722222222222"/>
    <x v="0"/>
    <x v="0"/>
  </r>
  <r>
    <x v="20"/>
    <d v="2016-05-11T00:00:00"/>
    <s v="Thursday"/>
    <n v="9572"/>
    <n v="6.51999998092651"/>
    <n v="6.51999998092651"/>
    <n v="0"/>
    <n v="2.89000010490417"/>
    <n v="1.38999998569489"/>
    <n v="2.23000001907349"/>
    <n v="0"/>
    <n v="57"/>
    <n v="40"/>
    <n v="128"/>
    <n v="757"/>
    <n v="2735"/>
    <n v="1"/>
    <n v="451"/>
    <n v="463"/>
    <n v="982"/>
    <n v="0.6819444444444445"/>
    <x v="0"/>
    <x v="0"/>
  </r>
  <r>
    <x v="20"/>
    <d v="2016-05-12T00:00:00"/>
    <s v="Friday"/>
    <n v="3789"/>
    <n v="2.55999994277954"/>
    <n v="2.55999994277954"/>
    <n v="0"/>
    <n v="0.379999995231628"/>
    <n v="0.270000010728836"/>
    <n v="1.88999998569489"/>
    <n v="0"/>
    <n v="5"/>
    <n v="4"/>
    <n v="58"/>
    <n v="343"/>
    <n v="1199"/>
    <n v="1"/>
    <n v="444"/>
    <n v="457"/>
    <n v="410"/>
    <n v="0.2847222222222222"/>
    <x v="1"/>
    <x v="0"/>
  </r>
  <r>
    <x v="21"/>
    <d v="2016-04-20T00:00:00"/>
    <s v="Saturday"/>
    <n v="15108"/>
    <n v="12.1899995803833"/>
    <n v="12.1899995803833"/>
    <n v="0"/>
    <n v="9.57999992370605"/>
    <n v="0.230000004172325"/>
    <n v="2.38000011444092"/>
    <n v="0"/>
    <n v="89"/>
    <n v="5"/>
    <n v="158"/>
    <n v="695"/>
    <n v="3043"/>
    <n v="1"/>
    <n v="486"/>
    <n v="493"/>
    <n v="947"/>
    <n v="0.6576388888888889"/>
    <x v="0"/>
    <x v="1"/>
  </r>
  <r>
    <x v="21"/>
    <d v="2016-04-23T00:00:00"/>
    <s v="Sunday"/>
    <n v="22359"/>
    <n v="17.1900005340576"/>
    <n v="17.1900005340576"/>
    <n v="0"/>
    <n v="12.539999961853"/>
    <n v="0.629999995231628"/>
    <n v="4.01999998092651"/>
    <n v="0"/>
    <n v="125"/>
    <n v="14"/>
    <n v="223"/>
    <n v="741"/>
    <n v="3554"/>
    <n v="1"/>
    <n v="331"/>
    <n v="337"/>
    <n v="1103"/>
    <n v="0.7659722222222223"/>
    <x v="0"/>
    <x v="1"/>
  </r>
  <r>
    <x v="21"/>
    <d v="2016-05-07T00:00:00"/>
    <s v="Monday"/>
    <n v="19769"/>
    <n v="15.6700000762939"/>
    <n v="15.6700000762939"/>
    <n v="0"/>
    <n v="12.4399995803833"/>
    <n v="0.879999995231628"/>
    <n v="2.34999990463257"/>
    <n v="0"/>
    <n v="121"/>
    <n v="20"/>
    <n v="148"/>
    <n v="1076"/>
    <n v="3331"/>
    <n v="1"/>
    <n v="74"/>
    <n v="75"/>
    <n v="1365"/>
    <n v="0.9479166666666666"/>
    <x v="0"/>
    <x v="1"/>
  </r>
  <r>
    <x v="22"/>
    <d v="2016-04-12T00:00:00"/>
    <s v="Tuesday"/>
    <n v="7626"/>
    <n v="6.05000019073486"/>
    <n v="6.05000019073486"/>
    <n v="2.25308108329773"/>
    <n v="0.829999983310699"/>
    <n v="0.709999978542328"/>
    <n v="4.5"/>
    <n v="0"/>
    <n v="65"/>
    <n v="15"/>
    <n v="156"/>
    <n v="723"/>
    <n v="3635"/>
    <n v="1"/>
    <n v="338"/>
    <n v="356"/>
    <n v="959"/>
    <n v="0.6659722222222222"/>
    <x v="0"/>
    <x v="0"/>
  </r>
  <r>
    <x v="22"/>
    <d v="2016-04-13T00:00:00"/>
    <s v="Wednesday"/>
    <n v="12386"/>
    <n v="9.81999969482422"/>
    <n v="9.81999969482422"/>
    <n v="2.0921471118927"/>
    <n v="4.96000003814697"/>
    <n v="0.649999976158142"/>
    <n v="4.21000003814697"/>
    <n v="0"/>
    <n v="116"/>
    <n v="14"/>
    <n v="169"/>
    <n v="680"/>
    <n v="4079"/>
    <n v="2"/>
    <n v="447"/>
    <n v="487"/>
    <n v="979"/>
    <n v="0.6798611111111111"/>
    <x v="0"/>
    <x v="0"/>
  </r>
  <r>
    <x v="22"/>
    <d v="2016-04-14T00:00:00"/>
    <s v="Thursday"/>
    <n v="13318"/>
    <n v="10.5600004196167"/>
    <n v="10.5600004196167"/>
    <n v="2.25308108329773"/>
    <n v="5.61999988555908"/>
    <n v="1.02999997138977"/>
    <n v="3.91000008583069"/>
    <n v="0"/>
    <n v="123"/>
    <n v="21"/>
    <n v="174"/>
    <n v="699"/>
    <n v="4163"/>
    <n v="1"/>
    <n v="424"/>
    <n v="455"/>
    <n v="1017"/>
    <n v="0.70625"/>
    <x v="0"/>
    <x v="0"/>
  </r>
  <r>
    <x v="22"/>
    <d v="2016-04-15T00:00:00"/>
    <s v="Friday"/>
    <n v="14461"/>
    <n v="11.4700002670288"/>
    <n v="11.4700002670288"/>
    <n v="0"/>
    <n v="4.90999984741211"/>
    <n v="1.14999997615814"/>
    <n v="5.40999984741211"/>
    <n v="0"/>
    <n v="60"/>
    <n v="23"/>
    <n v="190"/>
    <n v="729"/>
    <n v="3666"/>
    <n v="1"/>
    <n v="513"/>
    <n v="533"/>
    <n v="1002"/>
    <n v="0.6958333333333333"/>
    <x v="0"/>
    <x v="0"/>
  </r>
  <r>
    <x v="22"/>
    <d v="2016-04-16T00:00:00"/>
    <s v="Saturday"/>
    <n v="11207"/>
    <n v="8.89000034332275"/>
    <n v="8.89000034332275"/>
    <n v="0"/>
    <n v="5.36999988555908"/>
    <n v="1.07000005245209"/>
    <n v="2.44000005722046"/>
    <n v="0"/>
    <n v="64"/>
    <n v="21"/>
    <n v="142"/>
    <n v="563"/>
    <n v="3363"/>
    <n v="2"/>
    <n v="611"/>
    <n v="689"/>
    <n v="790"/>
    <n v="0.5486111111111112"/>
    <x v="0"/>
    <x v="0"/>
  </r>
  <r>
    <x v="22"/>
    <d v="2016-04-17T00:00:00"/>
    <s v="Sunday"/>
    <n v="2132"/>
    <n v="1.69000005722046"/>
    <n v="1.69000005722046"/>
    <n v="0"/>
    <n v="0"/>
    <n v="0"/>
    <n v="1.69000005722046"/>
    <n v="0"/>
    <n v="0"/>
    <n v="0"/>
    <n v="93"/>
    <n v="599"/>
    <n v="2572"/>
    <n v="2"/>
    <n v="525"/>
    <n v="591"/>
    <n v="692"/>
    <n v="0.48055555555555557"/>
    <x v="1"/>
    <x v="0"/>
  </r>
  <r>
    <x v="22"/>
    <d v="2016-04-18T00:00:00"/>
    <s v="Monday"/>
    <n v="13630"/>
    <n v="10.8100004196167"/>
    <n v="10.8100004196167"/>
    <n v="2.0921471118927"/>
    <n v="5.05000019073486"/>
    <n v="0.560000002384186"/>
    <n v="5.19999980926514"/>
    <n v="0"/>
    <n v="117"/>
    <n v="10"/>
    <n v="174"/>
    <n v="720"/>
    <n v="4157"/>
    <n v="1"/>
    <n v="398"/>
    <n v="451"/>
    <n v="1021"/>
    <n v="0.7090277777777778"/>
    <x v="0"/>
    <x v="0"/>
  </r>
  <r>
    <x v="22"/>
    <d v="2016-04-19T00:00:00"/>
    <s v="Tuesday"/>
    <n v="13070"/>
    <n v="10.3599996566772"/>
    <n v="10.3599996566772"/>
    <n v="2.25308108329773"/>
    <n v="5.30000019073486"/>
    <n v="0.879999995231628"/>
    <n v="4.17999982833862"/>
    <n v="0"/>
    <n v="120"/>
    <n v="19"/>
    <n v="154"/>
    <n v="737"/>
    <n v="4092"/>
    <n v="1"/>
    <n v="387"/>
    <n v="421"/>
    <n v="1030"/>
    <n v="0.7152777777777778"/>
    <x v="0"/>
    <x v="0"/>
  </r>
  <r>
    <x v="22"/>
    <d v="2016-04-20T00:00:00"/>
    <s v="Wednesday"/>
    <n v="9388"/>
    <n v="7.44000005722046"/>
    <n v="7.44000005722046"/>
    <n v="2.0921471118927"/>
    <n v="2.23000001907349"/>
    <n v="0.439999997615814"/>
    <n v="4.78000020980835"/>
    <n v="0"/>
    <n v="82"/>
    <n v="8"/>
    <n v="169"/>
    <n v="763"/>
    <n v="3787"/>
    <n v="1"/>
    <n v="381"/>
    <n v="409"/>
    <n v="1022"/>
    <n v="0.7097222222222223"/>
    <x v="0"/>
    <x v="0"/>
  </r>
  <r>
    <x v="22"/>
    <d v="2016-04-21T00:00:00"/>
    <s v="Thursday"/>
    <n v="15148"/>
    <n v="12.0100002288818"/>
    <n v="12.0100002288818"/>
    <n v="2.25308108329773"/>
    <n v="6.90000009536743"/>
    <n v="0.819999992847443"/>
    <n v="4.28999996185303"/>
    <n v="0"/>
    <n v="137"/>
    <n v="16"/>
    <n v="145"/>
    <n v="677"/>
    <n v="4236"/>
    <n v="1"/>
    <n v="396"/>
    <n v="417"/>
    <n v="975"/>
    <n v="0.6770833333333334"/>
    <x v="0"/>
    <x v="0"/>
  </r>
  <r>
    <x v="22"/>
    <d v="2016-04-22T00:00:00"/>
    <s v="Friday"/>
    <n v="12200"/>
    <n v="9.67000007629395"/>
    <n v="9.67000007629395"/>
    <n v="2.0921471118927"/>
    <n v="4.90999984741211"/>
    <n v="0.589999973773956"/>
    <n v="4.17999982833862"/>
    <n v="0"/>
    <n v="113"/>
    <n v="12"/>
    <n v="159"/>
    <n v="769"/>
    <n v="4044"/>
    <n v="1"/>
    <n v="441"/>
    <n v="469"/>
    <n v="1053"/>
    <n v="0.73125"/>
    <x v="0"/>
    <x v="0"/>
  </r>
  <r>
    <x v="22"/>
    <d v="2016-04-23T00:00:00"/>
    <s v="Saturday"/>
    <n v="5709"/>
    <n v="4.53000020980835"/>
    <n v="4.53000020980835"/>
    <n v="0"/>
    <n v="1.51999998092651"/>
    <n v="0.519999980926514"/>
    <n v="2.48000001907349"/>
    <n v="0"/>
    <n v="19"/>
    <n v="10"/>
    <n v="136"/>
    <n v="740"/>
    <n v="2908"/>
    <n v="1"/>
    <n v="565"/>
    <n v="591"/>
    <n v="905"/>
    <n v="0.6284722222222222"/>
    <x v="0"/>
    <x v="0"/>
  </r>
  <r>
    <x v="22"/>
    <d v="2016-04-24T00:00:00"/>
    <s v="Sunday"/>
    <n v="3703"/>
    <n v="2.94000005722046"/>
    <n v="2.94000005722046"/>
    <n v="0"/>
    <n v="0"/>
    <n v="0"/>
    <n v="2.94000005722046"/>
    <n v="0"/>
    <n v="0"/>
    <n v="0"/>
    <n v="135"/>
    <n v="734"/>
    <n v="2741"/>
    <n v="1"/>
    <n v="458"/>
    <n v="492"/>
    <n v="869"/>
    <n v="0.6034722222222222"/>
    <x v="0"/>
    <x v="0"/>
  </r>
  <r>
    <x v="22"/>
    <d v="2016-04-25T00:00:00"/>
    <s v="Monday"/>
    <n v="12405"/>
    <n v="9.84000015258789"/>
    <n v="9.84000015258789"/>
    <n v="2.0921471118927"/>
    <n v="5.05000019073486"/>
    <n v="0.870000004768372"/>
    <n v="3.92000007629395"/>
    <n v="0"/>
    <n v="117"/>
    <n v="16"/>
    <n v="141"/>
    <n v="692"/>
    <n v="4005"/>
    <n v="1"/>
    <n v="388"/>
    <n v="402"/>
    <n v="966"/>
    <n v="0.6708333333333333"/>
    <x v="0"/>
    <x v="0"/>
  </r>
  <r>
    <x v="22"/>
    <d v="2016-04-26T00:00:00"/>
    <s v="Tuesday"/>
    <n v="16208"/>
    <n v="12.8500003814697"/>
    <n v="12.8500003814697"/>
    <n v="0"/>
    <n v="7.51000022888184"/>
    <n v="0.920000016689301"/>
    <n v="4.42000007629395"/>
    <n v="0"/>
    <n v="90"/>
    <n v="18"/>
    <n v="161"/>
    <n v="593"/>
    <n v="3763"/>
    <n v="1"/>
    <n v="550"/>
    <n v="584"/>
    <n v="862"/>
    <n v="0.5986111111111111"/>
    <x v="0"/>
    <x v="0"/>
  </r>
  <r>
    <x v="22"/>
    <d v="2016-04-27T00:00:00"/>
    <s v="Wednesday"/>
    <n v="7359"/>
    <n v="5.84000015258789"/>
    <n v="5.84000015258789"/>
    <n v="0"/>
    <n v="0.330000013113022"/>
    <n v="0.180000007152557"/>
    <n v="5.32999992370605"/>
    <n v="0"/>
    <n v="4"/>
    <n v="4"/>
    <n v="192"/>
    <n v="676"/>
    <n v="3061"/>
    <n v="1"/>
    <n v="531"/>
    <n v="600"/>
    <n v="876"/>
    <n v="0.6083333333333333"/>
    <x v="0"/>
    <x v="0"/>
  </r>
  <r>
    <x v="22"/>
    <d v="2016-04-28T00:00:00"/>
    <s v="Thursday"/>
    <n v="5417"/>
    <n v="4.30000019073486"/>
    <n v="4.30000019073486"/>
    <n v="0"/>
    <n v="0.899999976158142"/>
    <n v="0.490000009536743"/>
    <n v="2.91000008583069"/>
    <n v="0"/>
    <n v="11"/>
    <n v="10"/>
    <n v="139"/>
    <n v="711"/>
    <n v="2884"/>
    <n v="1"/>
    <n v="506"/>
    <n v="556"/>
    <n v="871"/>
    <n v="0.6048611111111111"/>
    <x v="0"/>
    <x v="0"/>
  </r>
  <r>
    <x v="22"/>
    <d v="2016-04-29T00:00:00"/>
    <s v="Friday"/>
    <n v="6175"/>
    <n v="4.90000009536743"/>
    <n v="4.90000009536743"/>
    <n v="0"/>
    <n v="0.25"/>
    <n v="0.360000014305115"/>
    <n v="4.26999998092651"/>
    <n v="0"/>
    <n v="3"/>
    <n v="7"/>
    <n v="172"/>
    <n v="767"/>
    <n v="2982"/>
    <n v="1"/>
    <n v="527"/>
    <n v="562"/>
    <n v="949"/>
    <n v="0.6590277777777778"/>
    <x v="0"/>
    <x v="0"/>
  </r>
  <r>
    <x v="22"/>
    <d v="2016-04-30T00:00:00"/>
    <s v="Saturday"/>
    <n v="2946"/>
    <n v="2.33999991416931"/>
    <n v="2.33999991416931"/>
    <n v="0"/>
    <n v="0"/>
    <n v="0"/>
    <n v="2.33999991416931"/>
    <n v="0"/>
    <n v="0"/>
    <n v="0"/>
    <n v="121"/>
    <n v="780"/>
    <n v="2660"/>
    <n v="1"/>
    <n v="468"/>
    <n v="555"/>
    <n v="901"/>
    <n v="0.6256944444444444"/>
    <x v="0"/>
    <x v="0"/>
  </r>
  <r>
    <x v="22"/>
    <d v="2016-05-01T00:00:00"/>
    <s v="Sunday"/>
    <n v="11419"/>
    <n v="9.0600004196167"/>
    <n v="9.0600004196167"/>
    <n v="0"/>
    <n v="6.03000020980835"/>
    <n v="0.560000002384186"/>
    <n v="2.47000002861023"/>
    <n v="0"/>
    <n v="71"/>
    <n v="10"/>
    <n v="127"/>
    <n v="669"/>
    <n v="3369"/>
    <n v="1"/>
    <n v="475"/>
    <n v="539"/>
    <n v="877"/>
    <n v="0.6090277777777777"/>
    <x v="0"/>
    <x v="0"/>
  </r>
  <r>
    <x v="22"/>
    <d v="2016-05-02T00:00:00"/>
    <s v="Monday"/>
    <n v="6064"/>
    <n v="4.80999994277954"/>
    <n v="4.80999994277954"/>
    <n v="2.0921471118927"/>
    <n v="0.629999995231628"/>
    <n v="0.170000001788139"/>
    <n v="4.01000022888184"/>
    <n v="0"/>
    <n v="63"/>
    <n v="4"/>
    <n v="142"/>
    <n v="802"/>
    <n v="3491"/>
    <n v="1"/>
    <n v="351"/>
    <n v="385"/>
    <n v="1011"/>
    <n v="0.7020833333333333"/>
    <x v="0"/>
    <x v="0"/>
  </r>
  <r>
    <x v="22"/>
    <d v="2016-05-03T00:00:00"/>
    <s v="Tuesday"/>
    <n v="8712"/>
    <n v="6.90999984741211"/>
    <n v="6.90999984741211"/>
    <n v="2.25308108329773"/>
    <n v="1.3400000333786"/>
    <n v="1.05999994277954"/>
    <n v="4.5"/>
    <n v="0"/>
    <n v="71"/>
    <n v="20"/>
    <n v="195"/>
    <n v="822"/>
    <n v="3784"/>
    <n v="1"/>
    <n v="405"/>
    <n v="429"/>
    <n v="1108"/>
    <n v="0.7694444444444445"/>
    <x v="0"/>
    <x v="0"/>
  </r>
  <r>
    <x v="22"/>
    <d v="2016-05-04T00:00:00"/>
    <s v="Wednesday"/>
    <n v="7875"/>
    <n v="6.23999977111816"/>
    <n v="6.23999977111816"/>
    <n v="0"/>
    <n v="1.55999994277954"/>
    <n v="0.490000009536743"/>
    <n v="4.19999980926514"/>
    <n v="0"/>
    <n v="19"/>
    <n v="10"/>
    <n v="167"/>
    <n v="680"/>
    <n v="3110"/>
    <n v="1"/>
    <n v="441"/>
    <n v="477"/>
    <n v="876"/>
    <n v="0.6083333333333333"/>
    <x v="0"/>
    <x v="0"/>
  </r>
  <r>
    <x v="22"/>
    <d v="2016-05-05T00:00:00"/>
    <s v="Thursday"/>
    <n v="8567"/>
    <n v="6.78999996185303"/>
    <n v="6.78999996185303"/>
    <n v="2.25308108329773"/>
    <n v="0.889999985694885"/>
    <n v="0.159999996423721"/>
    <n v="5.73999977111816"/>
    <n v="0"/>
    <n v="66"/>
    <n v="3"/>
    <n v="214"/>
    <n v="764"/>
    <n v="3783"/>
    <n v="1"/>
    <n v="381"/>
    <n v="417"/>
    <n v="1047"/>
    <n v="0.7270833333333333"/>
    <x v="0"/>
    <x v="0"/>
  </r>
  <r>
    <x v="22"/>
    <d v="2016-05-06T00:00:00"/>
    <s v="Friday"/>
    <n v="7045"/>
    <n v="5.59000015258789"/>
    <n v="5.59000015258789"/>
    <n v="2.0921471118927"/>
    <n v="1.54999995231628"/>
    <n v="0.25"/>
    <n v="3.77999997138977"/>
    <n v="0"/>
    <n v="74"/>
    <n v="5"/>
    <n v="166"/>
    <n v="831"/>
    <n v="3644"/>
    <n v="1"/>
    <n v="323"/>
    <n v="355"/>
    <n v="1076"/>
    <n v="0.7472222222222222"/>
    <x v="0"/>
    <x v="0"/>
  </r>
  <r>
    <x v="22"/>
    <d v="2016-05-07T00:00:00"/>
    <s v="Saturday"/>
    <n v="4468"/>
    <n v="3.53999996185303"/>
    <n v="3.53999996185303"/>
    <n v="0"/>
    <n v="0"/>
    <n v="0"/>
    <n v="3.53999996185303"/>
    <n v="0"/>
    <n v="0"/>
    <n v="0"/>
    <n v="158"/>
    <n v="851"/>
    <n v="2799"/>
    <n v="2"/>
    <n v="459"/>
    <n v="513"/>
    <n v="1009"/>
    <n v="0.7006944444444444"/>
    <x v="0"/>
    <x v="0"/>
  </r>
  <r>
    <x v="22"/>
    <d v="2016-05-08T00:00:00"/>
    <s v="Sunday"/>
    <n v="2943"/>
    <n v="2.32999992370605"/>
    <n v="2.32999992370605"/>
    <n v="0"/>
    <n v="0"/>
    <n v="0"/>
    <n v="2.32999992370605"/>
    <n v="0"/>
    <n v="0"/>
    <n v="0"/>
    <n v="139"/>
    <n v="621"/>
    <n v="2685"/>
    <n v="1"/>
    <n v="545"/>
    <n v="606"/>
    <n v="760"/>
    <n v="0.5277777777777778"/>
    <x v="0"/>
    <x v="0"/>
  </r>
  <r>
    <x v="22"/>
    <d v="2016-05-09T00:00:00"/>
    <s v="Monday"/>
    <n v="8382"/>
    <n v="6.65000009536743"/>
    <n v="6.65000009536743"/>
    <n v="2.0921471118927"/>
    <n v="1.26999998092651"/>
    <n v="0.660000026226044"/>
    <n v="4.71999979019165"/>
    <n v="0"/>
    <n v="71"/>
    <n v="13"/>
    <n v="171"/>
    <n v="772"/>
    <n v="3721"/>
    <n v="1"/>
    <n v="359"/>
    <n v="399"/>
    <n v="1027"/>
    <n v="0.7131944444444445"/>
    <x v="0"/>
    <x v="0"/>
  </r>
  <r>
    <x v="22"/>
    <d v="2016-05-10T00:00:00"/>
    <s v="Tuesday"/>
    <n v="6582"/>
    <n v="5.21999979019165"/>
    <n v="5.21999979019165"/>
    <n v="2.25308108329773"/>
    <n v="0.660000026226044"/>
    <n v="0.639999985694885"/>
    <n v="3.92000007629395"/>
    <n v="0"/>
    <n v="63"/>
    <n v="13"/>
    <n v="152"/>
    <n v="840"/>
    <n v="3586"/>
    <n v="1"/>
    <n v="342"/>
    <n v="391"/>
    <n v="1068"/>
    <n v="0.7416666666666667"/>
    <x v="0"/>
    <x v="0"/>
  </r>
  <r>
    <x v="22"/>
    <d v="2016-05-11T00:00:00"/>
    <s v="Wednesday"/>
    <n v="9143"/>
    <n v="7.25"/>
    <n v="7.25"/>
    <n v="2.0921471118927"/>
    <n v="1.38999998569489"/>
    <n v="0.589999973773956"/>
    <n v="5.26999998092651"/>
    <n v="0"/>
    <n v="72"/>
    <n v="10"/>
    <n v="184"/>
    <n v="763"/>
    <n v="3788"/>
    <n v="1"/>
    <n v="368"/>
    <n v="387"/>
    <n v="1029"/>
    <n v="0.7145833333333333"/>
    <x v="0"/>
    <x v="0"/>
  </r>
  <r>
    <x v="22"/>
    <d v="2016-05-12T00:00:00"/>
    <s v="Thursday"/>
    <n v="4561"/>
    <n v="3.61999988555908"/>
    <n v="3.61999988555908"/>
    <n v="0"/>
    <n v="0.649999976158142"/>
    <n v="0.270000010728836"/>
    <n v="2.69000005722046"/>
    <n v="0"/>
    <n v="8"/>
    <n v="6"/>
    <n v="102"/>
    <n v="433"/>
    <n v="1976"/>
    <n v="1"/>
    <n v="496"/>
    <n v="546"/>
    <n v="549"/>
    <n v="0.38125"/>
    <x v="1"/>
    <x v="0"/>
  </r>
  <r>
    <x v="23"/>
    <d v="2016-04-12T00:00:00"/>
    <s v="Friday"/>
    <n v="2564"/>
    <n v="1.63999998569489"/>
    <n v="1.63999998569489"/>
    <n v="0"/>
    <n v="0"/>
    <n v="0"/>
    <n v="1.63999998569489"/>
    <n v="0"/>
    <n v="0"/>
    <n v="0"/>
    <n v="116"/>
    <n v="831"/>
    <n v="2044"/>
    <n v="1"/>
    <n v="458"/>
    <n v="493"/>
    <n v="947"/>
    <n v="0.6576388888888889"/>
    <x v="0"/>
    <x v="2"/>
  </r>
  <r>
    <x v="23"/>
    <d v="2016-04-13T00:00:00"/>
    <s v="Saturday"/>
    <n v="1320"/>
    <n v="0.839999973773956"/>
    <n v="0.839999973773956"/>
    <n v="0"/>
    <n v="0"/>
    <n v="0"/>
    <n v="0.839999973773956"/>
    <n v="0"/>
    <n v="0"/>
    <n v="0"/>
    <n v="82"/>
    <n v="806"/>
    <n v="1934"/>
    <n v="1"/>
    <n v="531"/>
    <n v="552"/>
    <n v="888"/>
    <n v="0.6166666666666667"/>
    <x v="0"/>
    <x v="2"/>
  </r>
  <r>
    <x v="23"/>
    <d v="2016-04-14T00:00:00"/>
    <s v="Sunday"/>
    <n v="1219"/>
    <n v="0.779999971389771"/>
    <n v="0.779999971389771"/>
    <n v="0"/>
    <n v="0"/>
    <n v="0"/>
    <n v="0.779999971389771"/>
    <n v="0"/>
    <n v="0"/>
    <n v="0"/>
    <n v="84"/>
    <n v="853"/>
    <n v="1963"/>
    <n v="1"/>
    <n v="486"/>
    <n v="503"/>
    <n v="937"/>
    <n v="0.6506944444444445"/>
    <x v="0"/>
    <x v="2"/>
  </r>
  <r>
    <x v="23"/>
    <d v="2016-04-15T00:00:00"/>
    <s v="Monday"/>
    <n v="2483"/>
    <n v="1.5900000333786"/>
    <n v="1.5900000333786"/>
    <n v="0"/>
    <n v="0"/>
    <n v="0"/>
    <n v="1.5900000333786"/>
    <n v="0"/>
    <n v="0"/>
    <n v="0"/>
    <n v="126"/>
    <n v="937"/>
    <n v="2009"/>
    <n v="1"/>
    <n v="363"/>
    <n v="377"/>
    <n v="1063"/>
    <n v="0.7381944444444445"/>
    <x v="0"/>
    <x v="2"/>
  </r>
  <r>
    <x v="23"/>
    <d v="2016-04-20T00:00:00"/>
    <s v="Tuesday"/>
    <n v="3147"/>
    <n v="2.00999999046326"/>
    <n v="2.00999999046326"/>
    <n v="0"/>
    <n v="0"/>
    <n v="0.280000001192093"/>
    <n v="1.74000000953674"/>
    <n v="0"/>
    <n v="0"/>
    <n v="10"/>
    <n v="139"/>
    <n v="744"/>
    <n v="2188"/>
    <n v="1"/>
    <n v="528"/>
    <n v="547"/>
    <n v="893"/>
    <n v="0.6201388888888889"/>
    <x v="0"/>
    <x v="2"/>
  </r>
  <r>
    <x v="23"/>
    <d v="2016-04-22T00:00:00"/>
    <s v="Wednesday"/>
    <n v="4068"/>
    <n v="2.59999990463257"/>
    <n v="2.59999990463257"/>
    <n v="0"/>
    <n v="0.0500000007450581"/>
    <n v="0.280000001192093"/>
    <n v="2.26999998092651"/>
    <n v="0"/>
    <n v="1"/>
    <n v="20"/>
    <n v="195"/>
    <n v="817"/>
    <n v="2419"/>
    <n v="1"/>
    <n v="391"/>
    <n v="407"/>
    <n v="1033"/>
    <n v="0.7173611111111111"/>
    <x v="0"/>
    <x v="2"/>
  </r>
  <r>
    <x v="23"/>
    <d v="2016-04-23T00:00:00"/>
    <s v="Thursday"/>
    <n v="5245"/>
    <n v="3.35999989509583"/>
    <n v="3.35999989509583"/>
    <n v="0"/>
    <n v="0.159999996423721"/>
    <n v="0.439999997615814"/>
    <n v="2.75"/>
    <n v="0"/>
    <n v="8"/>
    <n v="45"/>
    <n v="232"/>
    <n v="795"/>
    <n v="2748"/>
    <n v="1"/>
    <n v="339"/>
    <n v="360"/>
    <n v="1080"/>
    <n v="0.75"/>
    <x v="0"/>
    <x v="2"/>
  </r>
  <r>
    <x v="23"/>
    <d v="2016-04-27T00:00:00"/>
    <s v="Friday"/>
    <n v="1758"/>
    <n v="1.12999999523163"/>
    <n v="1.12999999523163"/>
    <n v="0"/>
    <n v="0"/>
    <n v="0"/>
    <n v="1.12999999523163"/>
    <n v="0"/>
    <n v="0"/>
    <n v="0"/>
    <n v="112"/>
    <n v="900"/>
    <n v="2067"/>
    <n v="1"/>
    <n v="423"/>
    <n v="428"/>
    <n v="1012"/>
    <n v="0.7027777777777777"/>
    <x v="0"/>
    <x v="2"/>
  </r>
  <r>
    <x v="23"/>
    <d v="2016-04-28T00:00:00"/>
    <s v="Saturday"/>
    <n v="6157"/>
    <n v="3.94000005722046"/>
    <n v="3.94000005722046"/>
    <n v="0"/>
    <n v="0"/>
    <n v="0"/>
    <n v="3.94000005722046"/>
    <n v="0"/>
    <n v="0"/>
    <n v="0"/>
    <n v="310"/>
    <n v="714"/>
    <n v="2780"/>
    <n v="1"/>
    <n v="402"/>
    <n v="416"/>
    <n v="1024"/>
    <n v="0.7111111111111111"/>
    <x v="0"/>
    <x v="2"/>
  </r>
  <r>
    <x v="23"/>
    <d v="2016-04-29T00:00:00"/>
    <s v="Sunday"/>
    <n v="8360"/>
    <n v="5.34999990463257"/>
    <n v="5.34999990463257"/>
    <n v="0"/>
    <n v="0.140000000596046"/>
    <n v="0.280000001192093"/>
    <n v="4.92999982833862"/>
    <n v="0"/>
    <n v="6"/>
    <n v="14"/>
    <n v="380"/>
    <n v="634"/>
    <n v="3101"/>
    <n v="1"/>
    <n v="398"/>
    <n v="406"/>
    <n v="1034"/>
    <n v="0.7180555555555556"/>
    <x v="0"/>
    <x v="2"/>
  </r>
  <r>
    <x v="23"/>
    <d v="2016-04-30T00:00:00"/>
    <s v="Monday"/>
    <n v="7174"/>
    <n v="4.59000015258789"/>
    <n v="4.59000015258789"/>
    <n v="0"/>
    <n v="0.330000013113022"/>
    <n v="0.360000014305115"/>
    <n v="3.91000008583069"/>
    <n v="0"/>
    <n v="10"/>
    <n v="20"/>
    <n v="301"/>
    <n v="749"/>
    <n v="2896"/>
    <n v="1"/>
    <n v="343"/>
    <n v="360"/>
    <n v="1080"/>
    <n v="0.75"/>
    <x v="0"/>
    <x v="2"/>
  </r>
  <r>
    <x v="23"/>
    <d v="2016-05-01T00:00:00"/>
    <s v="Tuesday"/>
    <n v="1619"/>
    <n v="1.03999996185303"/>
    <n v="1.03999996185303"/>
    <n v="0"/>
    <n v="0"/>
    <n v="0"/>
    <n v="1.03999996185303"/>
    <n v="0"/>
    <n v="0"/>
    <n v="0"/>
    <n v="79"/>
    <n v="834"/>
    <n v="1962"/>
    <n v="1"/>
    <n v="503"/>
    <n v="527"/>
    <n v="913"/>
    <n v="0.6340277777777777"/>
    <x v="0"/>
    <x v="2"/>
  </r>
  <r>
    <x v="23"/>
    <d v="2016-05-02T00:00:00"/>
    <s v="Wednesday"/>
    <n v="1831"/>
    <n v="1.16999995708466"/>
    <n v="1.16999995708466"/>
    <n v="0"/>
    <n v="0"/>
    <n v="0"/>
    <n v="1.16999995708466"/>
    <n v="0"/>
    <n v="0"/>
    <n v="0"/>
    <n v="101"/>
    <n v="916"/>
    <n v="2015"/>
    <n v="1"/>
    <n v="415"/>
    <n v="423"/>
    <n v="1017"/>
    <n v="0.70625"/>
    <x v="0"/>
    <x v="2"/>
  </r>
  <r>
    <x v="23"/>
    <d v="2016-05-03T00:00:00"/>
    <s v="Thursday"/>
    <n v="2421"/>
    <n v="1.54999995231628"/>
    <n v="1.54999995231628"/>
    <n v="0"/>
    <n v="0"/>
    <n v="0"/>
    <n v="1.54999995231628"/>
    <n v="0"/>
    <n v="0"/>
    <n v="0"/>
    <n v="156"/>
    <n v="739"/>
    <n v="2297"/>
    <n v="1"/>
    <n v="516"/>
    <n v="545"/>
    <n v="895"/>
    <n v="0.6215277777777778"/>
    <x v="0"/>
    <x v="2"/>
  </r>
  <r>
    <x v="23"/>
    <d v="2016-05-04T00:00:00"/>
    <s v="Friday"/>
    <n v="2283"/>
    <n v="1.46000003814697"/>
    <n v="1.46000003814697"/>
    <n v="0"/>
    <n v="0"/>
    <n v="0"/>
    <n v="1.46000003814697"/>
    <n v="0"/>
    <n v="0"/>
    <n v="0"/>
    <n v="129"/>
    <n v="848"/>
    <n v="2067"/>
    <n v="1"/>
    <n v="439"/>
    <n v="463"/>
    <n v="977"/>
    <n v="0.6784722222222223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vg_daily_steps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outline="1" outlineData="1" multipleFieldFilters="0" rowHeaderCaption="Id">
  <location ref="A4:D28" firstHeaderRow="0" firstDataRow="1" firstDataCol="1"/>
  <pivotFields count="18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64" showAll="0"/>
    <pivotField dataField="1" showAll="0">
      <items count="410">
        <item x="142"/>
        <item x="80"/>
        <item x="62"/>
        <item x="33"/>
        <item x="230"/>
        <item x="32"/>
        <item x="193"/>
        <item x="42"/>
        <item x="34"/>
        <item x="243"/>
        <item x="396"/>
        <item x="133"/>
        <item x="302"/>
        <item x="395"/>
        <item x="305"/>
        <item x="405"/>
        <item x="36"/>
        <item x="401"/>
        <item x="237"/>
        <item x="406"/>
        <item x="250"/>
        <item x="110"/>
        <item x="172"/>
        <item x="173"/>
        <item x="368"/>
        <item x="171"/>
        <item x="120"/>
        <item x="408"/>
        <item x="407"/>
        <item x="43"/>
        <item x="45"/>
        <item x="397"/>
        <item x="41"/>
        <item x="394"/>
        <item x="31"/>
        <item x="233"/>
        <item x="224"/>
        <item x="46"/>
        <item x="185"/>
        <item x="389"/>
        <item x="381"/>
        <item x="167"/>
        <item x="255"/>
        <item x="398"/>
        <item x="25"/>
        <item x="166"/>
        <item x="39"/>
        <item x="296"/>
        <item x="176"/>
        <item x="292"/>
        <item x="197"/>
        <item x="48"/>
        <item x="344"/>
        <item x="333"/>
        <item x="54"/>
        <item x="138"/>
        <item x="123"/>
        <item x="375"/>
        <item x="231"/>
        <item x="27"/>
        <item x="35"/>
        <item x="359"/>
        <item x="186"/>
        <item x="174"/>
        <item x="40"/>
        <item x="29"/>
        <item x="191"/>
        <item x="170"/>
        <item x="168"/>
        <item x="30"/>
        <item x="281"/>
        <item x="300"/>
        <item x="399"/>
        <item x="126"/>
        <item x="236"/>
        <item x="329"/>
        <item x="59"/>
        <item x="247"/>
        <item x="114"/>
        <item x="37"/>
        <item x="388"/>
        <item x="299"/>
        <item x="179"/>
        <item x="111"/>
        <item x="124"/>
        <item x="187"/>
        <item x="393"/>
        <item x="334"/>
        <item x="145"/>
        <item x="180"/>
        <item x="53"/>
        <item x="119"/>
        <item x="226"/>
        <item x="254"/>
        <item x="125"/>
        <item x="38"/>
        <item x="315"/>
        <item x="257"/>
        <item x="65"/>
        <item x="284"/>
        <item x="301"/>
        <item x="244"/>
        <item x="188"/>
        <item x="278"/>
        <item x="182"/>
        <item x="400"/>
        <item x="190"/>
        <item x="270"/>
        <item x="379"/>
        <item x="79"/>
        <item x="322"/>
        <item x="69"/>
        <item x="60"/>
        <item x="116"/>
        <item x="306"/>
        <item x="335"/>
        <item x="304"/>
        <item x="118"/>
        <item x="374"/>
        <item x="229"/>
        <item x="337"/>
        <item x="115"/>
        <item x="327"/>
        <item x="77"/>
        <item x="49"/>
        <item x="383"/>
        <item x="251"/>
        <item x="50"/>
        <item x="90"/>
        <item x="211"/>
        <item x="402"/>
        <item x="380"/>
        <item x="181"/>
        <item x="177"/>
        <item x="51"/>
        <item x="269"/>
        <item x="202"/>
        <item x="207"/>
        <item x="198"/>
        <item x="56"/>
        <item x="144"/>
        <item x="391"/>
        <item x="205"/>
        <item x="71"/>
        <item x="332"/>
        <item x="28"/>
        <item x="271"/>
        <item x="328"/>
        <item x="175"/>
        <item x="200"/>
        <item x="183"/>
        <item x="219"/>
        <item x="55"/>
        <item x="387"/>
        <item x="212"/>
        <item x="97"/>
        <item x="283"/>
        <item x="404"/>
        <item x="96"/>
        <item x="169"/>
        <item x="199"/>
        <item x="44"/>
        <item x="178"/>
        <item x="189"/>
        <item x="298"/>
        <item x="297"/>
        <item x="378"/>
        <item x="276"/>
        <item x="184"/>
        <item x="279"/>
        <item x="52"/>
        <item x="290"/>
        <item x="363"/>
        <item x="267"/>
        <item x="83"/>
        <item x="73"/>
        <item x="196"/>
        <item x="201"/>
        <item x="385"/>
        <item x="273"/>
        <item x="137"/>
        <item x="131"/>
        <item x="256"/>
        <item x="217"/>
        <item x="58"/>
        <item x="288"/>
        <item x="132"/>
        <item x="221"/>
        <item x="70"/>
        <item x="264"/>
        <item x="403"/>
        <item x="390"/>
        <item x="109"/>
        <item x="386"/>
        <item x="63"/>
        <item x="339"/>
        <item x="258"/>
        <item x="218"/>
        <item x="384"/>
        <item x="143"/>
        <item x="206"/>
        <item x="81"/>
        <item x="280"/>
        <item x="64"/>
        <item x="91"/>
        <item x="294"/>
        <item x="121"/>
        <item x="122"/>
        <item x="84"/>
        <item x="213"/>
        <item x="192"/>
        <item x="338"/>
        <item x="141"/>
        <item x="392"/>
        <item x="195"/>
        <item x="210"/>
        <item x="266"/>
        <item x="127"/>
        <item x="134"/>
        <item x="371"/>
        <item x="291"/>
        <item x="216"/>
        <item x="153"/>
        <item x="342"/>
        <item x="75"/>
        <item x="76"/>
        <item x="140"/>
        <item x="136"/>
        <item x="358"/>
        <item x="293"/>
        <item x="160"/>
        <item x="249"/>
        <item x="135"/>
        <item x="4"/>
        <item x="343"/>
        <item x="2"/>
        <item x="245"/>
        <item x="295"/>
        <item x="223"/>
        <item x="7"/>
        <item x="272"/>
        <item x="262"/>
        <item x="128"/>
        <item x="214"/>
        <item x="82"/>
        <item x="9"/>
        <item x="351"/>
        <item x="149"/>
        <item x="21"/>
        <item x="155"/>
        <item x="72"/>
        <item x="321"/>
        <item x="345"/>
        <item x="158"/>
        <item x="67"/>
        <item x="215"/>
        <item x="308"/>
        <item x="325"/>
        <item x="147"/>
        <item x="303"/>
        <item x="165"/>
        <item x="117"/>
        <item x="163"/>
        <item x="152"/>
        <item x="112"/>
        <item x="157"/>
        <item x="352"/>
        <item x="164"/>
        <item x="318"/>
        <item x="66"/>
        <item x="139"/>
        <item x="346"/>
        <item x="100"/>
        <item x="86"/>
        <item x="317"/>
        <item x="286"/>
        <item x="68"/>
        <item x="326"/>
        <item x="240"/>
        <item x="6"/>
        <item x="148"/>
        <item x="15"/>
        <item x="222"/>
        <item x="98"/>
        <item x="356"/>
        <item x="61"/>
        <item x="340"/>
        <item x="313"/>
        <item x="1"/>
        <item x="310"/>
        <item x="320"/>
        <item x="129"/>
        <item x="130"/>
        <item x="265"/>
        <item x="238"/>
        <item x="353"/>
        <item x="146"/>
        <item x="277"/>
        <item x="347"/>
        <item x="285"/>
        <item x="203"/>
        <item x="94"/>
        <item x="13"/>
        <item x="154"/>
        <item x="367"/>
        <item x="336"/>
        <item x="95"/>
        <item x="241"/>
        <item x="309"/>
        <item x="382"/>
        <item x="78"/>
        <item x="289"/>
        <item x="106"/>
        <item x="348"/>
        <item x="225"/>
        <item x="252"/>
        <item x="89"/>
        <item x="87"/>
        <item x="105"/>
        <item x="235"/>
        <item x="113"/>
        <item x="312"/>
        <item x="239"/>
        <item x="20"/>
        <item x="22"/>
        <item x="92"/>
        <item x="259"/>
        <item x="324"/>
        <item x="150"/>
        <item x="19"/>
        <item x="57"/>
        <item x="373"/>
        <item x="23"/>
        <item x="261"/>
        <item x="104"/>
        <item x="330"/>
        <item x="234"/>
        <item x="47"/>
        <item x="274"/>
        <item x="159"/>
        <item x="364"/>
        <item x="350"/>
        <item x="376"/>
        <item x="88"/>
        <item x="354"/>
        <item x="156"/>
        <item x="263"/>
        <item x="319"/>
        <item x="3"/>
        <item x="204"/>
        <item x="242"/>
        <item x="24"/>
        <item x="355"/>
        <item x="246"/>
        <item x="323"/>
        <item x="370"/>
        <item x="108"/>
        <item x="12"/>
        <item x="0"/>
        <item x="307"/>
        <item x="151"/>
        <item x="99"/>
        <item x="316"/>
        <item x="365"/>
        <item x="275"/>
        <item x="85"/>
        <item x="103"/>
        <item x="357"/>
        <item x="107"/>
        <item x="369"/>
        <item x="194"/>
        <item x="11"/>
        <item x="311"/>
        <item x="18"/>
        <item x="93"/>
        <item x="260"/>
        <item x="248"/>
        <item x="102"/>
        <item x="341"/>
        <item x="220"/>
        <item x="8"/>
        <item x="282"/>
        <item x="366"/>
        <item x="349"/>
        <item x="14"/>
        <item x="16"/>
        <item x="209"/>
        <item x="17"/>
        <item x="360"/>
        <item x="208"/>
        <item x="372"/>
        <item x="10"/>
        <item x="331"/>
        <item x="232"/>
        <item x="5"/>
        <item x="268"/>
        <item x="377"/>
        <item x="253"/>
        <item x="101"/>
        <item x="228"/>
        <item x="74"/>
        <item x="227"/>
        <item x="162"/>
        <item x="26"/>
        <item x="287"/>
        <item x="362"/>
        <item x="314"/>
        <item x="361"/>
        <item x="1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mean of number of steps" fld="2" subtotal="average" baseField="0" baseItem="0"/>
    <dataField name="mean sleep time" fld="16" subtotal="average" baseField="0" baseItem="0"/>
    <dataField name="Mean calories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38" firstHeaderRow="1" firstDataRow="1" firstDataCol="1"/>
  <pivotFields count="4"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ser_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0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Days">
  <location ref="A4:C11" firstHeaderRow="0" firstDataRow="1" firstDataCol="1"/>
  <pivotFields count="19">
    <pivotField showAll="0"/>
    <pivotField numFmtId="165"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57">
        <item x="231"/>
        <item x="110"/>
        <item x="60"/>
        <item x="142"/>
        <item x="206"/>
        <item x="102"/>
        <item x="230"/>
        <item x="131"/>
        <item x="150"/>
        <item x="128"/>
        <item x="162"/>
        <item x="155"/>
        <item x="164"/>
        <item x="24"/>
        <item x="165"/>
        <item x="25"/>
        <item x="161"/>
        <item x="27"/>
        <item x="83"/>
        <item x="35"/>
        <item x="163"/>
        <item x="96"/>
        <item x="82"/>
        <item x="105"/>
        <item x="94"/>
        <item x="86"/>
        <item x="93"/>
        <item x="11"/>
        <item x="17"/>
        <item x="89"/>
        <item x="168"/>
        <item x="99"/>
        <item x="91"/>
        <item x="88"/>
        <item x="16"/>
        <item x="76"/>
        <item x="10"/>
        <item x="80"/>
        <item x="23"/>
        <item x="115"/>
        <item x="78"/>
        <item x="95"/>
        <item x="171"/>
        <item x="77"/>
        <item x="34"/>
        <item x="227"/>
        <item x="124"/>
        <item x="5"/>
        <item x="87"/>
        <item x="100"/>
        <item x="97"/>
        <item x="133"/>
        <item x="103"/>
        <item x="98"/>
        <item x="7"/>
        <item x="0"/>
        <item x="152"/>
        <item x="129"/>
        <item x="19"/>
        <item x="84"/>
        <item x="92"/>
        <item x="18"/>
        <item x="209"/>
        <item x="148"/>
        <item x="21"/>
        <item x="252"/>
        <item x="3"/>
        <item x="13"/>
        <item x="249"/>
        <item x="254"/>
        <item x="187"/>
        <item x="90"/>
        <item x="182"/>
        <item x="247"/>
        <item x="153"/>
        <item x="143"/>
        <item x="85"/>
        <item x="58"/>
        <item x="248"/>
        <item x="6"/>
        <item x="8"/>
        <item x="251"/>
        <item x="107"/>
        <item x="12"/>
        <item x="138"/>
        <item x="15"/>
        <item x="146"/>
        <item x="69"/>
        <item x="180"/>
        <item x="203"/>
        <item x="190"/>
        <item x="81"/>
        <item x="169"/>
        <item x="22"/>
        <item x="1"/>
        <item x="106"/>
        <item x="242"/>
        <item x="151"/>
        <item x="139"/>
        <item x="216"/>
        <item x="197"/>
        <item x="213"/>
        <item x="225"/>
        <item x="243"/>
        <item x="32"/>
        <item x="184"/>
        <item x="167"/>
        <item x="158"/>
        <item x="253"/>
        <item x="14"/>
        <item x="68"/>
        <item x="198"/>
        <item x="74"/>
        <item x="136"/>
        <item x="75"/>
        <item x="2"/>
        <item x="176"/>
        <item x="255"/>
        <item x="178"/>
        <item x="157"/>
        <item x="194"/>
        <item x="154"/>
        <item x="236"/>
        <item x="130"/>
        <item x="223"/>
        <item x="215"/>
        <item x="79"/>
        <item x="166"/>
        <item x="126"/>
        <item x="218"/>
        <item x="135"/>
        <item x="145"/>
        <item x="9"/>
        <item x="208"/>
        <item x="174"/>
        <item x="71"/>
        <item x="177"/>
        <item x="72"/>
        <item x="41"/>
        <item x="196"/>
        <item x="134"/>
        <item x="222"/>
        <item x="147"/>
        <item x="70"/>
        <item x="226"/>
        <item x="239"/>
        <item x="62"/>
        <item x="234"/>
        <item x="191"/>
        <item x="73"/>
        <item x="200"/>
        <item x="119"/>
        <item x="220"/>
        <item x="63"/>
        <item x="193"/>
        <item x="172"/>
        <item x="179"/>
        <item x="59"/>
        <item x="159"/>
        <item x="245"/>
        <item x="202"/>
        <item x="67"/>
        <item x="43"/>
        <item x="149"/>
        <item x="195"/>
        <item x="66"/>
        <item x="224"/>
        <item x="61"/>
        <item x="56"/>
        <item x="144"/>
        <item x="140"/>
        <item x="141"/>
        <item x="118"/>
        <item x="33"/>
        <item x="219"/>
        <item x="44"/>
        <item x="104"/>
        <item x="175"/>
        <item x="173"/>
        <item x="238"/>
        <item x="160"/>
        <item x="117"/>
        <item x="235"/>
        <item x="240"/>
        <item x="122"/>
        <item x="113"/>
        <item x="228"/>
        <item x="51"/>
        <item x="211"/>
        <item x="210"/>
        <item x="250"/>
        <item x="116"/>
        <item x="42"/>
        <item x="125"/>
        <item x="65"/>
        <item x="101"/>
        <item x="156"/>
        <item x="36"/>
        <item x="207"/>
        <item x="114"/>
        <item x="48"/>
        <item x="120"/>
        <item x="49"/>
        <item x="54"/>
        <item x="50"/>
        <item x="232"/>
        <item x="109"/>
        <item x="229"/>
        <item x="45"/>
        <item x="46"/>
        <item x="39"/>
        <item x="40"/>
        <item x="204"/>
        <item x="53"/>
        <item x="221"/>
        <item x="123"/>
        <item x="237"/>
        <item x="37"/>
        <item x="111"/>
        <item x="108"/>
        <item x="55"/>
        <item x="57"/>
        <item x="212"/>
        <item x="201"/>
        <item x="38"/>
        <item x="137"/>
        <item x="199"/>
        <item x="246"/>
        <item x="132"/>
        <item x="186"/>
        <item x="47"/>
        <item x="64"/>
        <item x="244"/>
        <item x="192"/>
        <item x="52"/>
        <item x="30"/>
        <item x="170"/>
        <item x="20"/>
        <item x="214"/>
        <item x="121"/>
        <item x="205"/>
        <item x="241"/>
        <item x="127"/>
        <item x="189"/>
        <item x="217"/>
        <item x="185"/>
        <item x="28"/>
        <item x="181"/>
        <item x="183"/>
        <item x="233"/>
        <item x="112"/>
        <item x="4"/>
        <item x="29"/>
        <item x="31"/>
        <item x="188"/>
        <item x="26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Mean  total_steps" fld="3" subtotal="average" baseField="0" baseItem="0" numFmtId="2"/>
    <dataField name="Mean total_minutes_asleep" fld="17" subtotal="average" baseField="0" baseItem="0" numFmtId="2"/>
  </dataFields>
  <formats count="3">
    <format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3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6:B30" firstHeaderRow="1" firstDataRow="1" firstDataCol="1"/>
  <pivotFields count="19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65" showAll="0"/>
    <pivotField dataField="1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Items count="1">
    <i/>
  </colItems>
  <dataFields count="1">
    <dataField name="Count of Day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7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Amount of Time Worn by Active Users">
  <location ref="A4:B13" firstHeaderRow="1" firstDataRow="1" firstDataCol="1"/>
  <pivotFields count="23"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axis="axisRow" dataFiel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22"/>
    <field x="21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</rowItems>
  <colItems count="1">
    <i/>
  </colItems>
  <dataFields count="1">
    <dataField name="Count of Users by Amount of Time worn in a Day" fld="21" subtotal="count" baseField="0" baseItem="0"/>
  </dataFields>
  <formats count="2">
    <format>
      <pivotArea field="22" type="button" dataOnly="0" labelOnly="1" outline="0" axis="axisRow" fieldPosition="0"/>
    </format>
    <format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tivity" displayName="activity" ref="A1:R411">
  <autoFilter ref="A1:R411" xr:uid="{00000000-0009-0000-0100-000001000000}"/>
  <tableColumns count="18">
    <tableColumn id="1" xr3:uid="{00000000-0010-0000-0000-000001000000}" name="id"/>
    <tableColumn id="2" xr3:uid="{00000000-0010-0000-0000-000002000000}" name="date" dataDxfId="7"/>
    <tableColumn id="3" xr3:uid="{00000000-0010-0000-0000-000003000000}" name="total_steps"/>
    <tableColumn id="4" xr3:uid="{00000000-0010-0000-0000-000004000000}" name="total_distance"/>
    <tableColumn id="5" xr3:uid="{00000000-0010-0000-0000-000005000000}" name="tracker_distance"/>
    <tableColumn id="6" xr3:uid="{00000000-0010-0000-0000-000006000000}" name="logged_activities_distance"/>
    <tableColumn id="7" xr3:uid="{00000000-0010-0000-0000-000007000000}" name="very_active_distance"/>
    <tableColumn id="8" xr3:uid="{00000000-0010-0000-0000-000008000000}" name="moderately_active_distance"/>
    <tableColumn id="9" xr3:uid="{00000000-0010-0000-0000-000009000000}" name="light_active_distance"/>
    <tableColumn id="10" xr3:uid="{00000000-0010-0000-0000-00000A000000}" name="sedentary_active_distance"/>
    <tableColumn id="11" xr3:uid="{00000000-0010-0000-0000-00000B000000}" name="very_active_minutes"/>
    <tableColumn id="12" xr3:uid="{00000000-0010-0000-0000-00000C000000}" name="fairly_active_minutes"/>
    <tableColumn id="13" xr3:uid="{00000000-0010-0000-0000-00000D000000}" name="lightly_active_minutes"/>
    <tableColumn id="14" xr3:uid="{00000000-0010-0000-0000-00000E000000}" name="sedentary_minutes"/>
    <tableColumn id="15" xr3:uid="{00000000-0010-0000-0000-00000F000000}" name="calories"/>
    <tableColumn id="16" xr3:uid="{00000000-0010-0000-0000-000010000000}" name="total_sleep_records"/>
    <tableColumn id="17" xr3:uid="{00000000-0010-0000-0000-000011000000}" name="total_minutes_asleep"/>
    <tableColumn id="18" xr3:uid="{00000000-0010-0000-0000-000012000000}" name="total_time_in_be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G4:J28">
  <autoFilter ref="G4:J28" xr:uid="{00000000-0009-0000-0100-000002000000}"/>
  <tableColumns count="4">
    <tableColumn id="1" xr3:uid="{00000000-0010-0000-0100-000001000000}" name="Id"/>
    <tableColumn id="2" xr3:uid="{00000000-0010-0000-0100-000002000000}" name="mean of number of steps"/>
    <tableColumn id="3" xr3:uid="{00000000-0010-0000-0100-000003000000}" name="mean sleep time"/>
    <tableColumn id="4" xr3:uid="{00000000-0010-0000-0100-000004000000}" name="user_typ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Weekdays" displayName="Weekdays" ref="A1:S411">
  <autoFilter ref="A1:S411" xr:uid="{00000000-0009-0000-0100-000003000000}"/>
  <tableColumns count="19">
    <tableColumn id="1" xr3:uid="{00000000-0010-0000-0200-000001000000}" name="id"/>
    <tableColumn id="2" xr3:uid="{00000000-0010-0000-0200-000002000000}" name="date" dataDxfId="6"/>
    <tableColumn id="3" xr3:uid="{00000000-0010-0000-0200-000003000000}" name="Days" dataDxfId="5"/>
    <tableColumn id="4" xr3:uid="{00000000-0010-0000-0200-000004000000}" name="total_steps"/>
    <tableColumn id="5" xr3:uid="{00000000-0010-0000-0200-000005000000}" name="total_distance"/>
    <tableColumn id="6" xr3:uid="{00000000-0010-0000-0200-000006000000}" name="tracker_distance"/>
    <tableColumn id="7" xr3:uid="{00000000-0010-0000-0200-000007000000}" name="logged_activities_distance"/>
    <tableColumn id="8" xr3:uid="{00000000-0010-0000-0200-000008000000}" name="very_active_distance"/>
    <tableColumn id="9" xr3:uid="{00000000-0010-0000-0200-000009000000}" name="moderately_active_distance"/>
    <tableColumn id="10" xr3:uid="{00000000-0010-0000-0200-00000A000000}" name="light_active_distance"/>
    <tableColumn id="11" xr3:uid="{00000000-0010-0000-0200-00000B000000}" name="sedentary_active_distance"/>
    <tableColumn id="12" xr3:uid="{00000000-0010-0000-0200-00000C000000}" name="very_active_minutes"/>
    <tableColumn id="13" xr3:uid="{00000000-0010-0000-0200-00000D000000}" name="fairly_active_minutes"/>
    <tableColumn id="14" xr3:uid="{00000000-0010-0000-0200-00000E000000}" name="lightly_active_minutes"/>
    <tableColumn id="15" xr3:uid="{00000000-0010-0000-0200-00000F000000}" name="sedentary_minutes"/>
    <tableColumn id="16" xr3:uid="{00000000-0010-0000-0200-000010000000}" name="calories"/>
    <tableColumn id="17" xr3:uid="{00000000-0010-0000-0200-000011000000}" name="total_sleep_records"/>
    <tableColumn id="18" xr3:uid="{00000000-0010-0000-0200-000012000000}" name="total_minutes_asleep"/>
    <tableColumn id="19" xr3:uid="{00000000-0010-0000-0200-000013000000}" name="total_time_in_bed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ays_Frequency" displayName="Days_Frequency" ref="E6:G30">
  <autoFilter ref="E6:G30" xr:uid="{00000000-0009-0000-0100-000004000000}"/>
  <tableColumns count="3">
    <tableColumn id="1" xr3:uid="{00000000-0010-0000-0300-000001000000}" name="Id"/>
    <tableColumn id="2" xr3:uid="{00000000-0010-0000-0300-000002000000}" name="Count of Days"/>
    <tableColumn id="3" xr3:uid="{00000000-0010-0000-0300-000003000000}" name="Us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ime_Worn" displayName="Time_Worn" ref="A3:W413">
  <autoFilter ref="A3:W413" xr:uid="{00000000-0009-0000-0100-000005000000}"/>
  <tableColumns count="23">
    <tableColumn id="1" xr3:uid="{00000000-0010-0000-0400-000001000000}" name="id"/>
    <tableColumn id="2" xr3:uid="{00000000-0010-0000-0400-000002000000}" name="date" dataDxfId="4"/>
    <tableColumn id="3" xr3:uid="{00000000-0010-0000-0400-000003000000}" name="Days" dataDxfId="3"/>
    <tableColumn id="4" xr3:uid="{00000000-0010-0000-0400-000004000000}" name="total_steps"/>
    <tableColumn id="5" xr3:uid="{00000000-0010-0000-0400-000005000000}" name="total_distance"/>
    <tableColumn id="6" xr3:uid="{00000000-0010-0000-0400-000006000000}" name="tracker_distance"/>
    <tableColumn id="7" xr3:uid="{00000000-0010-0000-0400-000007000000}" name="logged_activities_distance"/>
    <tableColumn id="8" xr3:uid="{00000000-0010-0000-0400-000008000000}" name="very_active_distance"/>
    <tableColumn id="9" xr3:uid="{00000000-0010-0000-0400-000009000000}" name="moderately_active_distance"/>
    <tableColumn id="10" xr3:uid="{00000000-0010-0000-0400-00000A000000}" name="light_active_distance"/>
    <tableColumn id="11" xr3:uid="{00000000-0010-0000-0400-00000B000000}" name="sedentary_active_distance"/>
    <tableColumn id="12" xr3:uid="{00000000-0010-0000-0400-00000C000000}" name="very_active_minutes"/>
    <tableColumn id="13" xr3:uid="{00000000-0010-0000-0400-00000D000000}" name="fairly_active_minutes"/>
    <tableColumn id="14" xr3:uid="{00000000-0010-0000-0400-00000E000000}" name="lightly_active_minutes"/>
    <tableColumn id="15" xr3:uid="{00000000-0010-0000-0400-00000F000000}" name="sedentary_minutes"/>
    <tableColumn id="16" xr3:uid="{00000000-0010-0000-0400-000010000000}" name="calories"/>
    <tableColumn id="17" xr3:uid="{00000000-0010-0000-0400-000011000000}" name="total_sleep_records"/>
    <tableColumn id="18" xr3:uid="{00000000-0010-0000-0400-000012000000}" name="total_minutes_asleep"/>
    <tableColumn id="19" xr3:uid="{00000000-0010-0000-0400-000013000000}" name="total_time_in_bed"/>
    <tableColumn id="20" xr3:uid="{00000000-0010-0000-0400-000014000000}" name="total time worn"/>
    <tableColumn id="21" xr3:uid="{00000000-0010-0000-0400-000015000000}" name="Percentage of use in a day" dataDxfId="2"/>
    <tableColumn id="22" xr3:uid="{00000000-0010-0000-0400-000016000000}" name="Amount of time worn in a day"/>
    <tableColumn id="23" xr3:uid="{00000000-0010-0000-0400-000017000000}" name="Usage" dataDxfId="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1FC726-1B69-3A46-A2C7-C908699E8EDE}" name="Table6" displayName="Table6" ref="E4:G6" totalsRowShown="0">
  <autoFilter ref="E4:G6" xr:uid="{871FC726-1B69-3A46-A2C7-C908699E8EDE}"/>
  <tableColumns count="3">
    <tableColumn id="1" xr3:uid="{582F00DB-6E19-CD46-A8CC-214BE5C38D91}" name="Row Labels"/>
    <tableColumn id="2" xr3:uid="{82524FB8-A47E-FA42-80C1-DA1021DDE439}" name="Count of Daily User by amount of time the watch is worn im a day"/>
    <tableColumn id="3" xr3:uid="{B2B14FD2-3E67-0346-AC83-F219BC2B8D26}" name="Percentage of Users" dataDxfId="0" dataCellStyle="Per cent">
      <calculatedColumnFormula>390/410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"/>
  <sheetViews>
    <sheetView topLeftCell="A383" workbookViewId="0">
      <selection activeCell="C414" sqref="C414"/>
    </sheetView>
  </sheetViews>
  <sheetFormatPr baseColWidth="10" defaultColWidth="8.83203125" defaultRowHeight="15" x14ac:dyDescent="0.2"/>
  <cols>
    <col min="1" max="1" width="24.1640625" customWidth="1"/>
    <col min="2" max="2" width="24.1640625" style="1" customWidth="1"/>
    <col min="3" max="18" width="24.1640625" customWidth="1"/>
  </cols>
  <sheetData>
    <row r="1" spans="1:18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P2">
        <v>1</v>
      </c>
      <c r="Q2">
        <v>327</v>
      </c>
      <c r="R2">
        <v>346</v>
      </c>
    </row>
    <row r="3" spans="1:18" x14ac:dyDescent="0.2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P3">
        <v>2</v>
      </c>
      <c r="Q3">
        <v>384</v>
      </c>
      <c r="R3">
        <v>407</v>
      </c>
    </row>
    <row r="4" spans="1:18" x14ac:dyDescent="0.2">
      <c r="A4">
        <v>1503960366</v>
      </c>
      <c r="B4" s="1">
        <v>42475</v>
      </c>
      <c r="C4">
        <v>9762</v>
      </c>
      <c r="D4">
        <v>6.2800002098083496</v>
      </c>
      <c r="E4">
        <v>6.2800002098083496</v>
      </c>
      <c r="F4">
        <v>0</v>
      </c>
      <c r="G4">
        <v>2.1400001049041699</v>
      </c>
      <c r="H4">
        <v>1.2599999904632599</v>
      </c>
      <c r="I4">
        <v>2.8299999237060498</v>
      </c>
      <c r="J4">
        <v>0</v>
      </c>
      <c r="K4">
        <v>29</v>
      </c>
      <c r="L4">
        <v>34</v>
      </c>
      <c r="M4">
        <v>209</v>
      </c>
      <c r="N4">
        <v>726</v>
      </c>
      <c r="O4">
        <v>1745</v>
      </c>
      <c r="P4">
        <v>1</v>
      </c>
      <c r="Q4">
        <v>412</v>
      </c>
      <c r="R4">
        <v>442</v>
      </c>
    </row>
    <row r="5" spans="1:18" x14ac:dyDescent="0.2">
      <c r="A5">
        <v>1503960366</v>
      </c>
      <c r="B5" s="1">
        <v>42476</v>
      </c>
      <c r="C5">
        <v>12669</v>
      </c>
      <c r="D5">
        <v>8.1599998474121094</v>
      </c>
      <c r="E5">
        <v>8.1599998474121094</v>
      </c>
      <c r="F5">
        <v>0</v>
      </c>
      <c r="G5">
        <v>2.71000003814697</v>
      </c>
      <c r="H5">
        <v>0.40999999642372098</v>
      </c>
      <c r="I5">
        <v>5.03999996185303</v>
      </c>
      <c r="J5">
        <v>0</v>
      </c>
      <c r="K5">
        <v>36</v>
      </c>
      <c r="L5">
        <v>10</v>
      </c>
      <c r="M5">
        <v>221</v>
      </c>
      <c r="N5">
        <v>773</v>
      </c>
      <c r="O5">
        <v>1863</v>
      </c>
      <c r="P5">
        <v>2</v>
      </c>
      <c r="Q5">
        <v>340</v>
      </c>
      <c r="R5">
        <v>367</v>
      </c>
    </row>
    <row r="6" spans="1:18" x14ac:dyDescent="0.2">
      <c r="A6">
        <v>1503960366</v>
      </c>
      <c r="B6" s="1">
        <v>42477</v>
      </c>
      <c r="C6">
        <v>9705</v>
      </c>
      <c r="D6">
        <v>6.4800000190734899</v>
      </c>
      <c r="E6">
        <v>6.4800000190734899</v>
      </c>
      <c r="F6">
        <v>0</v>
      </c>
      <c r="G6">
        <v>3.1900000572204599</v>
      </c>
      <c r="H6">
        <v>0.77999997138977095</v>
      </c>
      <c r="I6">
        <v>2.5099999904632599</v>
      </c>
      <c r="J6">
        <v>0</v>
      </c>
      <c r="K6">
        <v>38</v>
      </c>
      <c r="L6">
        <v>20</v>
      </c>
      <c r="M6">
        <v>164</v>
      </c>
      <c r="N6">
        <v>539</v>
      </c>
      <c r="O6">
        <v>1728</v>
      </c>
      <c r="P6">
        <v>1</v>
      </c>
      <c r="Q6">
        <v>700</v>
      </c>
      <c r="R6">
        <v>712</v>
      </c>
    </row>
    <row r="7" spans="1:18" x14ac:dyDescent="0.2">
      <c r="A7">
        <v>1503960366</v>
      </c>
      <c r="B7" s="1">
        <v>42479</v>
      </c>
      <c r="C7">
        <v>15506</v>
      </c>
      <c r="D7">
        <v>9.8800001144409197</v>
      </c>
      <c r="E7">
        <v>9.8800001144409197</v>
      </c>
      <c r="F7">
        <v>0</v>
      </c>
      <c r="G7">
        <v>3.5299999713897701</v>
      </c>
      <c r="H7">
        <v>1.3200000524520901</v>
      </c>
      <c r="I7">
        <v>5.0300002098083496</v>
      </c>
      <c r="J7">
        <v>0</v>
      </c>
      <c r="K7">
        <v>50</v>
      </c>
      <c r="L7">
        <v>31</v>
      </c>
      <c r="M7">
        <v>264</v>
      </c>
      <c r="N7">
        <v>775</v>
      </c>
      <c r="O7">
        <v>2035</v>
      </c>
      <c r="P7">
        <v>1</v>
      </c>
      <c r="Q7">
        <v>304</v>
      </c>
      <c r="R7">
        <v>320</v>
      </c>
    </row>
    <row r="8" spans="1:18" x14ac:dyDescent="0.2">
      <c r="A8">
        <v>1503960366</v>
      </c>
      <c r="B8" s="1">
        <v>42480</v>
      </c>
      <c r="C8">
        <v>10544</v>
      </c>
      <c r="D8">
        <v>6.6799998283386204</v>
      </c>
      <c r="E8">
        <v>6.6799998283386204</v>
      </c>
      <c r="F8">
        <v>0</v>
      </c>
      <c r="G8">
        <v>1.96000003814697</v>
      </c>
      <c r="H8">
        <v>0.479999989271164</v>
      </c>
      <c r="I8">
        <v>4.2399997711181596</v>
      </c>
      <c r="J8">
        <v>0</v>
      </c>
      <c r="K8">
        <v>28</v>
      </c>
      <c r="L8">
        <v>12</v>
      </c>
      <c r="M8">
        <v>205</v>
      </c>
      <c r="N8">
        <v>818</v>
      </c>
      <c r="O8">
        <v>1786</v>
      </c>
      <c r="P8">
        <v>1</v>
      </c>
      <c r="Q8">
        <v>360</v>
      </c>
      <c r="R8">
        <v>377</v>
      </c>
    </row>
    <row r="9" spans="1:18" x14ac:dyDescent="0.2">
      <c r="A9">
        <v>1503960366</v>
      </c>
      <c r="B9" s="1">
        <v>42481</v>
      </c>
      <c r="C9">
        <v>9819</v>
      </c>
      <c r="D9">
        <v>6.3400001525878897</v>
      </c>
      <c r="E9">
        <v>6.3400001525878897</v>
      </c>
      <c r="F9">
        <v>0</v>
      </c>
      <c r="G9">
        <v>1.3400000333786</v>
      </c>
      <c r="H9">
        <v>0.34999999403953602</v>
      </c>
      <c r="I9">
        <v>4.6500000953674299</v>
      </c>
      <c r="J9">
        <v>0</v>
      </c>
      <c r="K9">
        <v>19</v>
      </c>
      <c r="L9">
        <v>8</v>
      </c>
      <c r="M9">
        <v>211</v>
      </c>
      <c r="N9">
        <v>838</v>
      </c>
      <c r="O9">
        <v>1775</v>
      </c>
      <c r="P9">
        <v>1</v>
      </c>
      <c r="Q9">
        <v>325</v>
      </c>
      <c r="R9">
        <v>364</v>
      </c>
    </row>
    <row r="10" spans="1:18" x14ac:dyDescent="0.2">
      <c r="A10">
        <v>1503960366</v>
      </c>
      <c r="B10" s="1">
        <v>42483</v>
      </c>
      <c r="C10">
        <v>14371</v>
      </c>
      <c r="D10">
        <v>9.0399999618530291</v>
      </c>
      <c r="E10">
        <v>9.0399999618530291</v>
      </c>
      <c r="F10">
        <v>0</v>
      </c>
      <c r="G10">
        <v>2.8099999427795401</v>
      </c>
      <c r="H10">
        <v>0.87000000476837203</v>
      </c>
      <c r="I10">
        <v>5.3600001335143999</v>
      </c>
      <c r="J10">
        <v>0</v>
      </c>
      <c r="K10">
        <v>41</v>
      </c>
      <c r="L10">
        <v>21</v>
      </c>
      <c r="M10">
        <v>262</v>
      </c>
      <c r="N10">
        <v>732</v>
      </c>
      <c r="O10">
        <v>1949</v>
      </c>
      <c r="P10">
        <v>1</v>
      </c>
      <c r="Q10">
        <v>361</v>
      </c>
      <c r="R10">
        <v>384</v>
      </c>
    </row>
    <row r="11" spans="1:18" x14ac:dyDescent="0.2">
      <c r="A11">
        <v>1503960366</v>
      </c>
      <c r="B11" s="1">
        <v>42484</v>
      </c>
      <c r="C11">
        <v>10039</v>
      </c>
      <c r="D11">
        <v>6.4099998474121103</v>
      </c>
      <c r="E11">
        <v>6.4099998474121103</v>
      </c>
      <c r="F11">
        <v>0</v>
      </c>
      <c r="G11">
        <v>2.9200000762939502</v>
      </c>
      <c r="H11">
        <v>0.20999999344348899</v>
      </c>
      <c r="I11">
        <v>3.2799999713897701</v>
      </c>
      <c r="J11">
        <v>0</v>
      </c>
      <c r="K11">
        <v>39</v>
      </c>
      <c r="L11">
        <v>5</v>
      </c>
      <c r="M11">
        <v>238</v>
      </c>
      <c r="N11">
        <v>709</v>
      </c>
      <c r="O11">
        <v>1788</v>
      </c>
      <c r="P11">
        <v>1</v>
      </c>
      <c r="Q11">
        <v>430</v>
      </c>
      <c r="R11">
        <v>449</v>
      </c>
    </row>
    <row r="12" spans="1:18" x14ac:dyDescent="0.2">
      <c r="A12">
        <v>1503960366</v>
      </c>
      <c r="B12" s="1">
        <v>42485</v>
      </c>
      <c r="C12">
        <v>15355</v>
      </c>
      <c r="D12">
        <v>9.8000001907348597</v>
      </c>
      <c r="E12">
        <v>9.8000001907348597</v>
      </c>
      <c r="F12">
        <v>0</v>
      </c>
      <c r="G12">
        <v>5.28999996185303</v>
      </c>
      <c r="H12">
        <v>0.56999999284744296</v>
      </c>
      <c r="I12">
        <v>3.9400000572204599</v>
      </c>
      <c r="J12">
        <v>0</v>
      </c>
      <c r="K12">
        <v>73</v>
      </c>
      <c r="L12">
        <v>14</v>
      </c>
      <c r="M12">
        <v>216</v>
      </c>
      <c r="N12">
        <v>814</v>
      </c>
      <c r="O12">
        <v>2013</v>
      </c>
      <c r="P12">
        <v>1</v>
      </c>
      <c r="Q12">
        <v>277</v>
      </c>
      <c r="R12">
        <v>323</v>
      </c>
    </row>
    <row r="13" spans="1:18" x14ac:dyDescent="0.2">
      <c r="A13">
        <v>1503960366</v>
      </c>
      <c r="B13" s="1">
        <v>42486</v>
      </c>
      <c r="C13">
        <v>13755</v>
      </c>
      <c r="D13">
        <v>8.7899999618530291</v>
      </c>
      <c r="E13">
        <v>8.7899999618530291</v>
      </c>
      <c r="F13">
        <v>0</v>
      </c>
      <c r="G13">
        <v>2.3299999237060498</v>
      </c>
      <c r="H13">
        <v>0.92000001668930098</v>
      </c>
      <c r="I13">
        <v>5.53999996185303</v>
      </c>
      <c r="J13">
        <v>0</v>
      </c>
      <c r="K13">
        <v>31</v>
      </c>
      <c r="L13">
        <v>23</v>
      </c>
      <c r="M13">
        <v>279</v>
      </c>
      <c r="N13">
        <v>833</v>
      </c>
      <c r="O13">
        <v>1970</v>
      </c>
      <c r="P13">
        <v>1</v>
      </c>
      <c r="Q13">
        <v>245</v>
      </c>
      <c r="R13">
        <v>274</v>
      </c>
    </row>
    <row r="14" spans="1:18" x14ac:dyDescent="0.2">
      <c r="A14">
        <v>1503960366</v>
      </c>
      <c r="B14" s="1">
        <v>42488</v>
      </c>
      <c r="C14">
        <v>13154</v>
      </c>
      <c r="D14">
        <v>8.5299997329711896</v>
      </c>
      <c r="E14">
        <v>8.5299997329711896</v>
      </c>
      <c r="F14">
        <v>0</v>
      </c>
      <c r="G14">
        <v>3.53999996185303</v>
      </c>
      <c r="H14">
        <v>1.1599999666214</v>
      </c>
      <c r="I14">
        <v>3.78999996185303</v>
      </c>
      <c r="J14">
        <v>0</v>
      </c>
      <c r="K14">
        <v>48</v>
      </c>
      <c r="L14">
        <v>28</v>
      </c>
      <c r="M14">
        <v>189</v>
      </c>
      <c r="N14">
        <v>782</v>
      </c>
      <c r="O14">
        <v>1898</v>
      </c>
      <c r="P14">
        <v>1</v>
      </c>
      <c r="Q14">
        <v>366</v>
      </c>
      <c r="R14">
        <v>393</v>
      </c>
    </row>
    <row r="15" spans="1:18" x14ac:dyDescent="0.2">
      <c r="A15">
        <v>1503960366</v>
      </c>
      <c r="B15" s="1">
        <v>42489</v>
      </c>
      <c r="C15">
        <v>11181</v>
      </c>
      <c r="D15">
        <v>7.1500000953674299</v>
      </c>
      <c r="E15">
        <v>7.1500000953674299</v>
      </c>
      <c r="F15">
        <v>0</v>
      </c>
      <c r="G15">
        <v>1.0599999427795399</v>
      </c>
      <c r="H15">
        <v>0.5</v>
      </c>
      <c r="I15">
        <v>5.5799999237060502</v>
      </c>
      <c r="J15">
        <v>0</v>
      </c>
      <c r="K15">
        <v>16</v>
      </c>
      <c r="L15">
        <v>12</v>
      </c>
      <c r="M15">
        <v>243</v>
      </c>
      <c r="N15">
        <v>815</v>
      </c>
      <c r="O15">
        <v>1837</v>
      </c>
      <c r="P15">
        <v>1</v>
      </c>
      <c r="Q15">
        <v>341</v>
      </c>
      <c r="R15">
        <v>354</v>
      </c>
    </row>
    <row r="16" spans="1:18" x14ac:dyDescent="0.2">
      <c r="A16">
        <v>1503960366</v>
      </c>
      <c r="B16" s="1">
        <v>42490</v>
      </c>
      <c r="C16">
        <v>14673</v>
      </c>
      <c r="D16">
        <v>9.25</v>
      </c>
      <c r="E16">
        <v>9.25</v>
      </c>
      <c r="F16">
        <v>0</v>
      </c>
      <c r="G16">
        <v>3.5599999427795401</v>
      </c>
      <c r="H16">
        <v>1.41999995708466</v>
      </c>
      <c r="I16">
        <v>4.2699999809265101</v>
      </c>
      <c r="J16">
        <v>0</v>
      </c>
      <c r="K16">
        <v>52</v>
      </c>
      <c r="L16">
        <v>34</v>
      </c>
      <c r="M16">
        <v>217</v>
      </c>
      <c r="N16">
        <v>712</v>
      </c>
      <c r="O16">
        <v>1947</v>
      </c>
      <c r="P16">
        <v>1</v>
      </c>
      <c r="Q16">
        <v>404</v>
      </c>
      <c r="R16">
        <v>425</v>
      </c>
    </row>
    <row r="17" spans="1:18" x14ac:dyDescent="0.2">
      <c r="A17">
        <v>1503960366</v>
      </c>
      <c r="B17" s="1">
        <v>42491</v>
      </c>
      <c r="C17">
        <v>10602</v>
      </c>
      <c r="D17">
        <v>6.8099999427795401</v>
      </c>
      <c r="E17">
        <v>6.8099999427795401</v>
      </c>
      <c r="F17">
        <v>0</v>
      </c>
      <c r="G17">
        <v>2.28999996185303</v>
      </c>
      <c r="H17">
        <v>1.6000000238418599</v>
      </c>
      <c r="I17">
        <v>2.9200000762939502</v>
      </c>
      <c r="J17">
        <v>0</v>
      </c>
      <c r="K17">
        <v>33</v>
      </c>
      <c r="L17">
        <v>35</v>
      </c>
      <c r="M17">
        <v>246</v>
      </c>
      <c r="N17">
        <v>730</v>
      </c>
      <c r="O17">
        <v>1820</v>
      </c>
      <c r="P17">
        <v>1</v>
      </c>
      <c r="Q17">
        <v>369</v>
      </c>
      <c r="R17">
        <v>396</v>
      </c>
    </row>
    <row r="18" spans="1:18" x14ac:dyDescent="0.2">
      <c r="A18">
        <v>1503960366</v>
      </c>
      <c r="B18" s="1">
        <v>42492</v>
      </c>
      <c r="C18">
        <v>14727</v>
      </c>
      <c r="D18">
        <v>9.7100000381469709</v>
      </c>
      <c r="E18">
        <v>9.7100000381469709</v>
      </c>
      <c r="F18">
        <v>0</v>
      </c>
      <c r="G18">
        <v>3.21000003814697</v>
      </c>
      <c r="H18">
        <v>0.56999999284744296</v>
      </c>
      <c r="I18">
        <v>5.9200000762939498</v>
      </c>
      <c r="J18">
        <v>0</v>
      </c>
      <c r="K18">
        <v>41</v>
      </c>
      <c r="L18">
        <v>15</v>
      </c>
      <c r="M18">
        <v>277</v>
      </c>
      <c r="N18">
        <v>798</v>
      </c>
      <c r="O18">
        <v>2004</v>
      </c>
      <c r="P18">
        <v>1</v>
      </c>
      <c r="Q18">
        <v>277</v>
      </c>
      <c r="R18">
        <v>309</v>
      </c>
    </row>
    <row r="19" spans="1:18" x14ac:dyDescent="0.2">
      <c r="A19">
        <v>1503960366</v>
      </c>
      <c r="B19" s="1">
        <v>42493</v>
      </c>
      <c r="C19">
        <v>15103</v>
      </c>
      <c r="D19">
        <v>9.6599998474121094</v>
      </c>
      <c r="E19">
        <v>9.6599998474121094</v>
      </c>
      <c r="F19">
        <v>0</v>
      </c>
      <c r="G19">
        <v>3.7300000190734899</v>
      </c>
      <c r="H19">
        <v>1.04999995231628</v>
      </c>
      <c r="I19">
        <v>4.8800001144409197</v>
      </c>
      <c r="J19">
        <v>0</v>
      </c>
      <c r="K19">
        <v>50</v>
      </c>
      <c r="L19">
        <v>24</v>
      </c>
      <c r="M19">
        <v>254</v>
      </c>
      <c r="N19">
        <v>816</v>
      </c>
      <c r="O19">
        <v>1990</v>
      </c>
      <c r="P19">
        <v>1</v>
      </c>
      <c r="Q19">
        <v>273</v>
      </c>
      <c r="R19">
        <v>296</v>
      </c>
    </row>
    <row r="20" spans="1:18" x14ac:dyDescent="0.2">
      <c r="A20">
        <v>1503960366</v>
      </c>
      <c r="B20" s="1">
        <v>42495</v>
      </c>
      <c r="C20">
        <v>14070</v>
      </c>
      <c r="D20">
        <v>8.8999996185302699</v>
      </c>
      <c r="E20">
        <v>8.8999996185302699</v>
      </c>
      <c r="F20">
        <v>0</v>
      </c>
      <c r="G20">
        <v>2.9200000762939502</v>
      </c>
      <c r="H20">
        <v>1.08000004291534</v>
      </c>
      <c r="I20">
        <v>4.8800001144409197</v>
      </c>
      <c r="J20">
        <v>0</v>
      </c>
      <c r="K20">
        <v>45</v>
      </c>
      <c r="L20">
        <v>24</v>
      </c>
      <c r="M20">
        <v>250</v>
      </c>
      <c r="N20">
        <v>857</v>
      </c>
      <c r="O20">
        <v>1959</v>
      </c>
      <c r="P20">
        <v>1</v>
      </c>
      <c r="Q20">
        <v>247</v>
      </c>
      <c r="R20">
        <v>264</v>
      </c>
    </row>
    <row r="21" spans="1:18" x14ac:dyDescent="0.2">
      <c r="A21">
        <v>1503960366</v>
      </c>
      <c r="B21" s="1">
        <v>42496</v>
      </c>
      <c r="C21">
        <v>12159</v>
      </c>
      <c r="D21">
        <v>8.0299997329711896</v>
      </c>
      <c r="E21">
        <v>8.0299997329711896</v>
      </c>
      <c r="F21">
        <v>0</v>
      </c>
      <c r="G21">
        <v>1.9700000286102299</v>
      </c>
      <c r="H21">
        <v>0.25</v>
      </c>
      <c r="I21">
        <v>5.8099999427795401</v>
      </c>
      <c r="J21">
        <v>0</v>
      </c>
      <c r="K21">
        <v>24</v>
      </c>
      <c r="L21">
        <v>6</v>
      </c>
      <c r="M21">
        <v>289</v>
      </c>
      <c r="N21">
        <v>754</v>
      </c>
      <c r="O21">
        <v>1896</v>
      </c>
      <c r="P21">
        <v>1</v>
      </c>
      <c r="Q21">
        <v>334</v>
      </c>
      <c r="R21">
        <v>367</v>
      </c>
    </row>
    <row r="22" spans="1:18" x14ac:dyDescent="0.2">
      <c r="A22">
        <v>1503960366</v>
      </c>
      <c r="B22" s="1">
        <v>42497</v>
      </c>
      <c r="C22">
        <v>11992</v>
      </c>
      <c r="D22">
        <v>7.71000003814697</v>
      </c>
      <c r="E22">
        <v>7.71000003814697</v>
      </c>
      <c r="F22">
        <v>0</v>
      </c>
      <c r="G22">
        <v>2.46000003814697</v>
      </c>
      <c r="H22">
        <v>2.1199998855590798</v>
      </c>
      <c r="I22">
        <v>3.1300001144409202</v>
      </c>
      <c r="J22">
        <v>0</v>
      </c>
      <c r="K22">
        <v>37</v>
      </c>
      <c r="L22">
        <v>46</v>
      </c>
      <c r="M22">
        <v>175</v>
      </c>
      <c r="N22">
        <v>833</v>
      </c>
      <c r="O22">
        <v>1821</v>
      </c>
      <c r="P22">
        <v>1</v>
      </c>
      <c r="Q22">
        <v>331</v>
      </c>
      <c r="R22">
        <v>349</v>
      </c>
    </row>
    <row r="23" spans="1:18" x14ac:dyDescent="0.2">
      <c r="A23">
        <v>1503960366</v>
      </c>
      <c r="B23" s="1">
        <v>42498</v>
      </c>
      <c r="C23">
        <v>10060</v>
      </c>
      <c r="D23">
        <v>6.5799999237060502</v>
      </c>
      <c r="E23">
        <v>6.5799999237060502</v>
      </c>
      <c r="F23">
        <v>0</v>
      </c>
      <c r="G23">
        <v>3.5299999713897701</v>
      </c>
      <c r="H23">
        <v>0.31999999284744302</v>
      </c>
      <c r="I23">
        <v>2.7300000190734899</v>
      </c>
      <c r="J23">
        <v>0</v>
      </c>
      <c r="K23">
        <v>44</v>
      </c>
      <c r="L23">
        <v>8</v>
      </c>
      <c r="M23">
        <v>203</v>
      </c>
      <c r="N23">
        <v>574</v>
      </c>
      <c r="O23">
        <v>1740</v>
      </c>
      <c r="P23">
        <v>1</v>
      </c>
      <c r="Q23">
        <v>594</v>
      </c>
      <c r="R23">
        <v>611</v>
      </c>
    </row>
    <row r="24" spans="1:18" x14ac:dyDescent="0.2">
      <c r="A24">
        <v>1503960366</v>
      </c>
      <c r="B24" s="1">
        <v>42499</v>
      </c>
      <c r="C24">
        <v>12022</v>
      </c>
      <c r="D24">
        <v>7.7199997901916504</v>
      </c>
      <c r="E24">
        <v>7.7199997901916504</v>
      </c>
      <c r="F24">
        <v>0</v>
      </c>
      <c r="G24">
        <v>3.4500000476837198</v>
      </c>
      <c r="H24">
        <v>0.52999997138977095</v>
      </c>
      <c r="I24">
        <v>3.7400000095367401</v>
      </c>
      <c r="J24">
        <v>0</v>
      </c>
      <c r="K24">
        <v>46</v>
      </c>
      <c r="L24">
        <v>11</v>
      </c>
      <c r="M24">
        <v>206</v>
      </c>
      <c r="N24">
        <v>835</v>
      </c>
      <c r="O24">
        <v>1819</v>
      </c>
      <c r="P24">
        <v>1</v>
      </c>
      <c r="Q24">
        <v>338</v>
      </c>
      <c r="R24">
        <v>342</v>
      </c>
    </row>
    <row r="25" spans="1:18" x14ac:dyDescent="0.2">
      <c r="A25">
        <v>1503960366</v>
      </c>
      <c r="B25" s="1">
        <v>42500</v>
      </c>
      <c r="C25">
        <v>12207</v>
      </c>
      <c r="D25">
        <v>7.7699999809265101</v>
      </c>
      <c r="E25">
        <v>7.7699999809265101</v>
      </c>
      <c r="F25">
        <v>0</v>
      </c>
      <c r="G25">
        <v>3.3499999046325701</v>
      </c>
      <c r="H25">
        <v>1.1599999666214</v>
      </c>
      <c r="I25">
        <v>3.2599999904632599</v>
      </c>
      <c r="J25">
        <v>0</v>
      </c>
      <c r="K25">
        <v>46</v>
      </c>
      <c r="L25">
        <v>31</v>
      </c>
      <c r="M25">
        <v>214</v>
      </c>
      <c r="N25">
        <v>746</v>
      </c>
      <c r="O25">
        <v>1859</v>
      </c>
      <c r="P25">
        <v>1</v>
      </c>
      <c r="Q25">
        <v>383</v>
      </c>
      <c r="R25">
        <v>403</v>
      </c>
    </row>
    <row r="26" spans="1:18" x14ac:dyDescent="0.2">
      <c r="A26">
        <v>1503960366</v>
      </c>
      <c r="B26" s="1">
        <v>42501</v>
      </c>
      <c r="C26">
        <v>12770</v>
      </c>
      <c r="D26">
        <v>8.1300001144409197</v>
      </c>
      <c r="E26">
        <v>8.1300001144409197</v>
      </c>
      <c r="F26">
        <v>0</v>
      </c>
      <c r="G26">
        <v>2.5599999427795401</v>
      </c>
      <c r="H26">
        <v>1.0099999904632599</v>
      </c>
      <c r="I26">
        <v>4.5500001907348597</v>
      </c>
      <c r="J26">
        <v>0</v>
      </c>
      <c r="K26">
        <v>36</v>
      </c>
      <c r="L26">
        <v>23</v>
      </c>
      <c r="M26">
        <v>251</v>
      </c>
      <c r="N26">
        <v>669</v>
      </c>
      <c r="O26">
        <v>1783</v>
      </c>
      <c r="P26">
        <v>1</v>
      </c>
      <c r="Q26">
        <v>285</v>
      </c>
      <c r="R26">
        <v>306</v>
      </c>
    </row>
    <row r="27" spans="1:18" x14ac:dyDescent="0.2">
      <c r="A27">
        <v>1644430081</v>
      </c>
      <c r="B27" s="1">
        <v>42489</v>
      </c>
      <c r="C27">
        <v>3176</v>
      </c>
      <c r="D27">
        <v>2.3099999427795401</v>
      </c>
      <c r="E27">
        <v>2.3099999427795401</v>
      </c>
      <c r="F27">
        <v>0</v>
      </c>
      <c r="G27">
        <v>0</v>
      </c>
      <c r="H27">
        <v>0</v>
      </c>
      <c r="I27">
        <v>2.3099999427795401</v>
      </c>
      <c r="J27">
        <v>0</v>
      </c>
      <c r="K27">
        <v>0</v>
      </c>
      <c r="L27">
        <v>0</v>
      </c>
      <c r="M27">
        <v>120</v>
      </c>
      <c r="N27">
        <v>1193</v>
      </c>
      <c r="O27">
        <v>2498</v>
      </c>
      <c r="P27">
        <v>1</v>
      </c>
      <c r="Q27">
        <v>119</v>
      </c>
      <c r="R27">
        <v>127</v>
      </c>
    </row>
    <row r="28" spans="1:18" x14ac:dyDescent="0.2">
      <c r="A28">
        <v>1644430081</v>
      </c>
      <c r="B28" s="1">
        <v>42490</v>
      </c>
      <c r="C28">
        <v>18213</v>
      </c>
      <c r="D28">
        <v>13.2399997711182</v>
      </c>
      <c r="E28">
        <v>13.2399997711182</v>
      </c>
      <c r="F28">
        <v>0</v>
      </c>
      <c r="G28">
        <v>0.62999999523162797</v>
      </c>
      <c r="H28">
        <v>3.1400001049041699</v>
      </c>
      <c r="I28">
        <v>9.4600000381469709</v>
      </c>
      <c r="J28">
        <v>0</v>
      </c>
      <c r="K28">
        <v>9</v>
      </c>
      <c r="L28">
        <v>71</v>
      </c>
      <c r="M28">
        <v>402</v>
      </c>
      <c r="N28">
        <v>816</v>
      </c>
      <c r="O28">
        <v>3846</v>
      </c>
      <c r="P28">
        <v>1</v>
      </c>
      <c r="Q28">
        <v>124</v>
      </c>
      <c r="R28">
        <v>142</v>
      </c>
    </row>
    <row r="29" spans="1:18" x14ac:dyDescent="0.2">
      <c r="A29">
        <v>1644430081</v>
      </c>
      <c r="B29" s="1">
        <v>42492</v>
      </c>
      <c r="C29">
        <v>3758</v>
      </c>
      <c r="D29">
        <v>2.7300000190734899</v>
      </c>
      <c r="E29">
        <v>2.7300000190734899</v>
      </c>
      <c r="F29">
        <v>0</v>
      </c>
      <c r="G29">
        <v>7.0000000298023196E-2</v>
      </c>
      <c r="H29">
        <v>0.31000000238418601</v>
      </c>
      <c r="I29">
        <v>2.3499999046325701</v>
      </c>
      <c r="J29">
        <v>0</v>
      </c>
      <c r="K29">
        <v>1</v>
      </c>
      <c r="L29">
        <v>7</v>
      </c>
      <c r="M29">
        <v>148</v>
      </c>
      <c r="N29">
        <v>682</v>
      </c>
      <c r="O29">
        <v>2580</v>
      </c>
      <c r="P29">
        <v>1</v>
      </c>
      <c r="Q29">
        <v>796</v>
      </c>
      <c r="R29">
        <v>961</v>
      </c>
    </row>
    <row r="30" spans="1:18" x14ac:dyDescent="0.2">
      <c r="A30">
        <v>1644430081</v>
      </c>
      <c r="B30" s="1">
        <v>42498</v>
      </c>
      <c r="C30">
        <v>6724</v>
      </c>
      <c r="D30">
        <v>4.8899998664856001</v>
      </c>
      <c r="E30">
        <v>4.8899998664856001</v>
      </c>
      <c r="F30">
        <v>0</v>
      </c>
      <c r="G30">
        <v>0</v>
      </c>
      <c r="H30">
        <v>0</v>
      </c>
      <c r="I30">
        <v>4.8800001144409197</v>
      </c>
      <c r="J30">
        <v>0</v>
      </c>
      <c r="K30">
        <v>0</v>
      </c>
      <c r="L30">
        <v>0</v>
      </c>
      <c r="M30">
        <v>295</v>
      </c>
      <c r="N30">
        <v>991</v>
      </c>
      <c r="O30">
        <v>2987</v>
      </c>
      <c r="P30">
        <v>1</v>
      </c>
      <c r="Q30">
        <v>137</v>
      </c>
      <c r="R30">
        <v>154</v>
      </c>
    </row>
    <row r="31" spans="1:18" x14ac:dyDescent="0.2">
      <c r="A31">
        <v>1844505072</v>
      </c>
      <c r="B31" s="1">
        <v>42475</v>
      </c>
      <c r="C31">
        <v>3844</v>
      </c>
      <c r="D31">
        <v>2.53999996185303</v>
      </c>
      <c r="E31">
        <v>2.53999996185303</v>
      </c>
      <c r="F31">
        <v>0</v>
      </c>
      <c r="G31">
        <v>0</v>
      </c>
      <c r="H31">
        <v>0</v>
      </c>
      <c r="I31">
        <v>2.53999996185303</v>
      </c>
      <c r="J31">
        <v>0</v>
      </c>
      <c r="K31">
        <v>0</v>
      </c>
      <c r="L31">
        <v>0</v>
      </c>
      <c r="M31">
        <v>176</v>
      </c>
      <c r="N31">
        <v>527</v>
      </c>
      <c r="O31">
        <v>1725</v>
      </c>
      <c r="P31">
        <v>1</v>
      </c>
      <c r="Q31">
        <v>644</v>
      </c>
      <c r="R31">
        <v>961</v>
      </c>
    </row>
    <row r="32" spans="1:18" x14ac:dyDescent="0.2">
      <c r="A32">
        <v>1844505072</v>
      </c>
      <c r="B32" s="1">
        <v>42490</v>
      </c>
      <c r="C32">
        <v>4014</v>
      </c>
      <c r="D32">
        <v>2.6700000762939502</v>
      </c>
      <c r="E32">
        <v>2.6700000762939502</v>
      </c>
      <c r="F32">
        <v>0</v>
      </c>
      <c r="G32">
        <v>0</v>
      </c>
      <c r="H32">
        <v>0</v>
      </c>
      <c r="I32">
        <v>2.6500000953674299</v>
      </c>
      <c r="J32">
        <v>0</v>
      </c>
      <c r="K32">
        <v>0</v>
      </c>
      <c r="L32">
        <v>0</v>
      </c>
      <c r="M32">
        <v>184</v>
      </c>
      <c r="N32">
        <v>218</v>
      </c>
      <c r="O32">
        <v>1763</v>
      </c>
      <c r="P32">
        <v>1</v>
      </c>
      <c r="Q32">
        <v>722</v>
      </c>
      <c r="R32">
        <v>961</v>
      </c>
    </row>
    <row r="33" spans="1:18" x14ac:dyDescent="0.2">
      <c r="A33">
        <v>1844505072</v>
      </c>
      <c r="B33" s="1">
        <v>42491</v>
      </c>
      <c r="C33">
        <v>2573</v>
      </c>
      <c r="D33">
        <v>1.70000004768372</v>
      </c>
      <c r="E33">
        <v>1.70000004768372</v>
      </c>
      <c r="F33">
        <v>0</v>
      </c>
      <c r="G33">
        <v>0</v>
      </c>
      <c r="H33">
        <v>0.259999990463257</v>
      </c>
      <c r="I33">
        <v>1.45000004768372</v>
      </c>
      <c r="J33">
        <v>0</v>
      </c>
      <c r="K33">
        <v>0</v>
      </c>
      <c r="L33">
        <v>7</v>
      </c>
      <c r="M33">
        <v>75</v>
      </c>
      <c r="N33">
        <v>585</v>
      </c>
      <c r="O33">
        <v>1541</v>
      </c>
      <c r="P33">
        <v>1</v>
      </c>
      <c r="Q33">
        <v>590</v>
      </c>
      <c r="R33">
        <v>961</v>
      </c>
    </row>
    <row r="34" spans="1:18" x14ac:dyDescent="0.2">
      <c r="A34">
        <v>1927972279</v>
      </c>
      <c r="B34" s="1">
        <v>42472</v>
      </c>
      <c r="C34">
        <v>678</v>
      </c>
      <c r="D34">
        <v>0.46999999880790699</v>
      </c>
      <c r="E34">
        <v>0.46999999880790699</v>
      </c>
      <c r="F34">
        <v>0</v>
      </c>
      <c r="G34">
        <v>0</v>
      </c>
      <c r="H34">
        <v>0</v>
      </c>
      <c r="I34">
        <v>0.46999999880790699</v>
      </c>
      <c r="J34">
        <v>0</v>
      </c>
      <c r="K34">
        <v>0</v>
      </c>
      <c r="L34">
        <v>0</v>
      </c>
      <c r="M34">
        <v>55</v>
      </c>
      <c r="N34">
        <v>734</v>
      </c>
      <c r="O34">
        <v>2220</v>
      </c>
      <c r="P34">
        <v>3</v>
      </c>
      <c r="Q34">
        <v>750</v>
      </c>
      <c r="R34">
        <v>775</v>
      </c>
    </row>
    <row r="35" spans="1:18" x14ac:dyDescent="0.2">
      <c r="A35">
        <v>1927972279</v>
      </c>
      <c r="B35" s="1">
        <v>42473</v>
      </c>
      <c r="C35">
        <v>356</v>
      </c>
      <c r="D35">
        <v>0.25</v>
      </c>
      <c r="E35">
        <v>0.25</v>
      </c>
      <c r="F35">
        <v>0</v>
      </c>
      <c r="G35">
        <v>0</v>
      </c>
      <c r="H35">
        <v>0</v>
      </c>
      <c r="I35">
        <v>0.25</v>
      </c>
      <c r="J35">
        <v>0</v>
      </c>
      <c r="K35">
        <v>0</v>
      </c>
      <c r="L35">
        <v>0</v>
      </c>
      <c r="M35">
        <v>32</v>
      </c>
      <c r="N35">
        <v>986</v>
      </c>
      <c r="O35">
        <v>2151</v>
      </c>
      <c r="P35">
        <v>1</v>
      </c>
      <c r="Q35">
        <v>398</v>
      </c>
      <c r="R35">
        <v>422</v>
      </c>
    </row>
    <row r="36" spans="1:18" x14ac:dyDescent="0.2">
      <c r="A36">
        <v>1927972279</v>
      </c>
      <c r="B36" s="1">
        <v>42475</v>
      </c>
      <c r="C36">
        <v>980</v>
      </c>
      <c r="D36">
        <v>0.68000000715255704</v>
      </c>
      <c r="E36">
        <v>0.68000000715255704</v>
      </c>
      <c r="F36">
        <v>0</v>
      </c>
      <c r="G36">
        <v>0</v>
      </c>
      <c r="H36">
        <v>0</v>
      </c>
      <c r="I36">
        <v>0.68000000715255704</v>
      </c>
      <c r="J36">
        <v>0</v>
      </c>
      <c r="K36">
        <v>0</v>
      </c>
      <c r="L36">
        <v>0</v>
      </c>
      <c r="M36">
        <v>51</v>
      </c>
      <c r="N36">
        <v>941</v>
      </c>
      <c r="O36">
        <v>2221</v>
      </c>
      <c r="P36">
        <v>2</v>
      </c>
      <c r="Q36">
        <v>475</v>
      </c>
      <c r="R36">
        <v>499</v>
      </c>
    </row>
    <row r="37" spans="1:18" x14ac:dyDescent="0.2">
      <c r="A37">
        <v>1927972279</v>
      </c>
      <c r="B37" s="1">
        <v>42486</v>
      </c>
      <c r="C37">
        <v>3761</v>
      </c>
      <c r="D37">
        <v>2.5999999046325701</v>
      </c>
      <c r="E37">
        <v>2.5999999046325701</v>
      </c>
      <c r="F37">
        <v>0</v>
      </c>
      <c r="G37">
        <v>0</v>
      </c>
      <c r="H37">
        <v>0</v>
      </c>
      <c r="I37">
        <v>2.5999999046325701</v>
      </c>
      <c r="J37">
        <v>0</v>
      </c>
      <c r="K37">
        <v>0</v>
      </c>
      <c r="L37">
        <v>0</v>
      </c>
      <c r="M37">
        <v>192</v>
      </c>
      <c r="N37">
        <v>1058</v>
      </c>
      <c r="O37">
        <v>2638</v>
      </c>
      <c r="P37">
        <v>1</v>
      </c>
      <c r="Q37">
        <v>296</v>
      </c>
      <c r="R37">
        <v>315</v>
      </c>
    </row>
    <row r="38" spans="1:18" x14ac:dyDescent="0.2">
      <c r="A38">
        <v>1927972279</v>
      </c>
      <c r="B38" s="1">
        <v>42488</v>
      </c>
      <c r="C38">
        <v>1675</v>
      </c>
      <c r="D38">
        <v>1.1599999666214</v>
      </c>
      <c r="E38">
        <v>1.1599999666214</v>
      </c>
      <c r="F38">
        <v>0</v>
      </c>
      <c r="G38">
        <v>0</v>
      </c>
      <c r="H38">
        <v>0</v>
      </c>
      <c r="I38">
        <v>1.1599999666214</v>
      </c>
      <c r="J38">
        <v>0</v>
      </c>
      <c r="K38">
        <v>0</v>
      </c>
      <c r="L38">
        <v>0</v>
      </c>
      <c r="M38">
        <v>95</v>
      </c>
      <c r="N38">
        <v>1167</v>
      </c>
      <c r="O38">
        <v>2351</v>
      </c>
      <c r="P38">
        <v>1</v>
      </c>
      <c r="Q38">
        <v>166</v>
      </c>
      <c r="R38">
        <v>178</v>
      </c>
    </row>
    <row r="39" spans="1:18" x14ac:dyDescent="0.2">
      <c r="A39">
        <v>2026352035</v>
      </c>
      <c r="B39" s="1">
        <v>42472</v>
      </c>
      <c r="C39">
        <v>4414</v>
      </c>
      <c r="D39">
        <v>2.7400000095367401</v>
      </c>
      <c r="E39">
        <v>2.7400000095367401</v>
      </c>
      <c r="F39">
        <v>0</v>
      </c>
      <c r="G39">
        <v>0.18999999761581399</v>
      </c>
      <c r="H39">
        <v>0.34999999403953602</v>
      </c>
      <c r="I39">
        <v>2.2000000476837198</v>
      </c>
      <c r="J39">
        <v>0</v>
      </c>
      <c r="K39">
        <v>3</v>
      </c>
      <c r="L39">
        <v>8</v>
      </c>
      <c r="M39">
        <v>181</v>
      </c>
      <c r="N39">
        <v>706</v>
      </c>
      <c r="O39">
        <v>1459</v>
      </c>
      <c r="P39">
        <v>1</v>
      </c>
      <c r="Q39">
        <v>503</v>
      </c>
      <c r="R39">
        <v>546</v>
      </c>
    </row>
    <row r="40" spans="1:18" x14ac:dyDescent="0.2">
      <c r="A40">
        <v>2026352035</v>
      </c>
      <c r="B40" s="1">
        <v>42473</v>
      </c>
      <c r="C40">
        <v>4993</v>
      </c>
      <c r="D40">
        <v>3.0999999046325701</v>
      </c>
      <c r="E40">
        <v>3.0999999046325701</v>
      </c>
      <c r="F40">
        <v>0</v>
      </c>
      <c r="G40">
        <v>0</v>
      </c>
      <c r="H40">
        <v>0</v>
      </c>
      <c r="I40">
        <v>3.0999999046325701</v>
      </c>
      <c r="J40">
        <v>0</v>
      </c>
      <c r="K40">
        <v>0</v>
      </c>
      <c r="L40">
        <v>0</v>
      </c>
      <c r="M40">
        <v>238</v>
      </c>
      <c r="N40">
        <v>663</v>
      </c>
      <c r="O40">
        <v>1521</v>
      </c>
      <c r="P40">
        <v>1</v>
      </c>
      <c r="Q40">
        <v>531</v>
      </c>
      <c r="R40">
        <v>565</v>
      </c>
    </row>
    <row r="41" spans="1:18" x14ac:dyDescent="0.2">
      <c r="A41">
        <v>2026352035</v>
      </c>
      <c r="B41" s="1">
        <v>42474</v>
      </c>
      <c r="C41">
        <v>3335</v>
      </c>
      <c r="D41">
        <v>2.0699999332428001</v>
      </c>
      <c r="E41">
        <v>2.0699999332428001</v>
      </c>
      <c r="F41">
        <v>0</v>
      </c>
      <c r="G41">
        <v>0</v>
      </c>
      <c r="H41">
        <v>0</v>
      </c>
      <c r="I41">
        <v>2.0499999523162802</v>
      </c>
      <c r="J41">
        <v>0</v>
      </c>
      <c r="K41">
        <v>0</v>
      </c>
      <c r="L41">
        <v>0</v>
      </c>
      <c r="M41">
        <v>197</v>
      </c>
      <c r="N41">
        <v>653</v>
      </c>
      <c r="O41">
        <v>1431</v>
      </c>
      <c r="P41">
        <v>1</v>
      </c>
      <c r="Q41">
        <v>545</v>
      </c>
      <c r="R41">
        <v>568</v>
      </c>
    </row>
    <row r="42" spans="1:18" x14ac:dyDescent="0.2">
      <c r="A42">
        <v>2026352035</v>
      </c>
      <c r="B42" s="1">
        <v>42475</v>
      </c>
      <c r="C42">
        <v>3821</v>
      </c>
      <c r="D42">
        <v>2.3699998855590798</v>
      </c>
      <c r="E42">
        <v>2.3699998855590798</v>
      </c>
      <c r="F42">
        <v>0</v>
      </c>
      <c r="G42">
        <v>0</v>
      </c>
      <c r="H42">
        <v>0</v>
      </c>
      <c r="I42">
        <v>2.3699998855590798</v>
      </c>
      <c r="J42">
        <v>0</v>
      </c>
      <c r="K42">
        <v>0</v>
      </c>
      <c r="L42">
        <v>0</v>
      </c>
      <c r="M42">
        <v>188</v>
      </c>
      <c r="N42">
        <v>687</v>
      </c>
      <c r="O42">
        <v>1444</v>
      </c>
      <c r="P42">
        <v>1</v>
      </c>
      <c r="Q42">
        <v>523</v>
      </c>
      <c r="R42">
        <v>573</v>
      </c>
    </row>
    <row r="43" spans="1:18" x14ac:dyDescent="0.2">
      <c r="A43">
        <v>2026352035</v>
      </c>
      <c r="B43" s="1">
        <v>42476</v>
      </c>
      <c r="C43">
        <v>2547</v>
      </c>
      <c r="D43">
        <v>1.58000004291534</v>
      </c>
      <c r="E43">
        <v>1.58000004291534</v>
      </c>
      <c r="F43">
        <v>0</v>
      </c>
      <c r="G43">
        <v>0</v>
      </c>
      <c r="H43">
        <v>0</v>
      </c>
      <c r="I43">
        <v>1.58000004291534</v>
      </c>
      <c r="J43">
        <v>0</v>
      </c>
      <c r="K43">
        <v>0</v>
      </c>
      <c r="L43">
        <v>0</v>
      </c>
      <c r="M43">
        <v>150</v>
      </c>
      <c r="N43">
        <v>728</v>
      </c>
      <c r="O43">
        <v>1373</v>
      </c>
      <c r="P43">
        <v>1</v>
      </c>
      <c r="Q43">
        <v>524</v>
      </c>
      <c r="R43">
        <v>567</v>
      </c>
    </row>
    <row r="44" spans="1:18" x14ac:dyDescent="0.2">
      <c r="A44">
        <v>2026352035</v>
      </c>
      <c r="B44" s="1">
        <v>42477</v>
      </c>
      <c r="C44">
        <v>838</v>
      </c>
      <c r="D44">
        <v>0.519999980926514</v>
      </c>
      <c r="E44">
        <v>0.519999980926514</v>
      </c>
      <c r="F44">
        <v>0</v>
      </c>
      <c r="G44">
        <v>0</v>
      </c>
      <c r="H44">
        <v>0</v>
      </c>
      <c r="I44">
        <v>0.519999980926514</v>
      </c>
      <c r="J44">
        <v>0</v>
      </c>
      <c r="K44">
        <v>0</v>
      </c>
      <c r="L44">
        <v>0</v>
      </c>
      <c r="M44">
        <v>60</v>
      </c>
      <c r="N44">
        <v>1053</v>
      </c>
      <c r="O44">
        <v>1214</v>
      </c>
      <c r="P44">
        <v>1</v>
      </c>
      <c r="Q44">
        <v>437</v>
      </c>
      <c r="R44">
        <v>498</v>
      </c>
    </row>
    <row r="45" spans="1:18" x14ac:dyDescent="0.2">
      <c r="A45">
        <v>2026352035</v>
      </c>
      <c r="B45" s="1">
        <v>42479</v>
      </c>
      <c r="C45">
        <v>2424</v>
      </c>
      <c r="D45">
        <v>1.5</v>
      </c>
      <c r="E45">
        <v>1.5</v>
      </c>
      <c r="F45">
        <v>0</v>
      </c>
      <c r="G45">
        <v>0</v>
      </c>
      <c r="H45">
        <v>0</v>
      </c>
      <c r="I45">
        <v>1.5</v>
      </c>
      <c r="J45">
        <v>0</v>
      </c>
      <c r="K45">
        <v>0</v>
      </c>
      <c r="L45">
        <v>0</v>
      </c>
      <c r="M45">
        <v>141</v>
      </c>
      <c r="N45">
        <v>785</v>
      </c>
      <c r="O45">
        <v>1356</v>
      </c>
      <c r="P45">
        <v>1</v>
      </c>
      <c r="Q45">
        <v>498</v>
      </c>
      <c r="R45">
        <v>540</v>
      </c>
    </row>
    <row r="46" spans="1:18" x14ac:dyDescent="0.2">
      <c r="A46">
        <v>2026352035</v>
      </c>
      <c r="B46" s="1">
        <v>42480</v>
      </c>
      <c r="C46">
        <v>7222</v>
      </c>
      <c r="D46">
        <v>4.4800000190734899</v>
      </c>
      <c r="E46">
        <v>4.4800000190734899</v>
      </c>
      <c r="F46">
        <v>0</v>
      </c>
      <c r="G46">
        <v>0</v>
      </c>
      <c r="H46">
        <v>0</v>
      </c>
      <c r="I46">
        <v>4.4800000190734899</v>
      </c>
      <c r="J46">
        <v>0</v>
      </c>
      <c r="K46">
        <v>0</v>
      </c>
      <c r="L46">
        <v>0</v>
      </c>
      <c r="M46">
        <v>327</v>
      </c>
      <c r="N46">
        <v>623</v>
      </c>
      <c r="O46">
        <v>1667</v>
      </c>
      <c r="P46">
        <v>1</v>
      </c>
      <c r="Q46">
        <v>461</v>
      </c>
      <c r="R46">
        <v>510</v>
      </c>
    </row>
    <row r="47" spans="1:18" x14ac:dyDescent="0.2">
      <c r="A47">
        <v>2026352035</v>
      </c>
      <c r="B47" s="1">
        <v>42481</v>
      </c>
      <c r="C47">
        <v>2467</v>
      </c>
      <c r="D47">
        <v>1.5299999713897701</v>
      </c>
      <c r="E47">
        <v>1.5299999713897701</v>
      </c>
      <c r="F47">
        <v>0</v>
      </c>
      <c r="G47">
        <v>0</v>
      </c>
      <c r="H47">
        <v>0</v>
      </c>
      <c r="I47">
        <v>1.5299999713897701</v>
      </c>
      <c r="J47">
        <v>0</v>
      </c>
      <c r="K47">
        <v>0</v>
      </c>
      <c r="L47">
        <v>0</v>
      </c>
      <c r="M47">
        <v>153</v>
      </c>
      <c r="N47">
        <v>749</v>
      </c>
      <c r="O47">
        <v>1370</v>
      </c>
      <c r="P47">
        <v>1</v>
      </c>
      <c r="Q47">
        <v>477</v>
      </c>
      <c r="R47">
        <v>514</v>
      </c>
    </row>
    <row r="48" spans="1:18" x14ac:dyDescent="0.2">
      <c r="A48">
        <v>2026352035</v>
      </c>
      <c r="B48" s="1">
        <v>42482</v>
      </c>
      <c r="C48">
        <v>2915</v>
      </c>
      <c r="D48">
        <v>1.8099999427795399</v>
      </c>
      <c r="E48">
        <v>1.8099999427795399</v>
      </c>
      <c r="F48">
        <v>0</v>
      </c>
      <c r="G48">
        <v>0</v>
      </c>
      <c r="H48">
        <v>0</v>
      </c>
      <c r="I48">
        <v>1.8099999427795399</v>
      </c>
      <c r="J48">
        <v>0</v>
      </c>
      <c r="K48">
        <v>0</v>
      </c>
      <c r="L48">
        <v>0</v>
      </c>
      <c r="M48">
        <v>162</v>
      </c>
      <c r="N48">
        <v>712</v>
      </c>
      <c r="O48">
        <v>1399</v>
      </c>
      <c r="P48">
        <v>1</v>
      </c>
      <c r="Q48">
        <v>520</v>
      </c>
      <c r="R48">
        <v>545</v>
      </c>
    </row>
    <row r="49" spans="1:18" x14ac:dyDescent="0.2">
      <c r="A49">
        <v>2026352035</v>
      </c>
      <c r="B49" s="1">
        <v>42483</v>
      </c>
      <c r="C49">
        <v>12357</v>
      </c>
      <c r="D49">
        <v>7.71000003814697</v>
      </c>
      <c r="E49">
        <v>7.71000003814697</v>
      </c>
      <c r="F49">
        <v>0</v>
      </c>
      <c r="G49">
        <v>0</v>
      </c>
      <c r="H49">
        <v>0</v>
      </c>
      <c r="I49">
        <v>7.71000003814697</v>
      </c>
      <c r="J49">
        <v>0</v>
      </c>
      <c r="K49">
        <v>0</v>
      </c>
      <c r="L49">
        <v>0</v>
      </c>
      <c r="M49">
        <v>432</v>
      </c>
      <c r="N49">
        <v>458</v>
      </c>
      <c r="O49">
        <v>1916</v>
      </c>
      <c r="P49">
        <v>1</v>
      </c>
      <c r="Q49">
        <v>522</v>
      </c>
      <c r="R49">
        <v>554</v>
      </c>
    </row>
    <row r="50" spans="1:18" x14ac:dyDescent="0.2">
      <c r="A50">
        <v>2026352035</v>
      </c>
      <c r="B50" s="1">
        <v>42484</v>
      </c>
      <c r="C50">
        <v>3490</v>
      </c>
      <c r="D50">
        <v>2.1600000858306898</v>
      </c>
      <c r="E50">
        <v>2.1600000858306898</v>
      </c>
      <c r="F50">
        <v>0</v>
      </c>
      <c r="G50">
        <v>0</v>
      </c>
      <c r="H50">
        <v>0</v>
      </c>
      <c r="I50">
        <v>2.1600000858306898</v>
      </c>
      <c r="J50">
        <v>0</v>
      </c>
      <c r="K50">
        <v>0</v>
      </c>
      <c r="L50">
        <v>0</v>
      </c>
      <c r="M50">
        <v>164</v>
      </c>
      <c r="N50">
        <v>704</v>
      </c>
      <c r="O50">
        <v>1401</v>
      </c>
      <c r="P50">
        <v>1</v>
      </c>
      <c r="Q50">
        <v>555</v>
      </c>
      <c r="R50">
        <v>591</v>
      </c>
    </row>
    <row r="51" spans="1:18" x14ac:dyDescent="0.2">
      <c r="A51">
        <v>2026352035</v>
      </c>
      <c r="B51" s="1">
        <v>42485</v>
      </c>
      <c r="C51">
        <v>6017</v>
      </c>
      <c r="D51">
        <v>3.7300000190734899</v>
      </c>
      <c r="E51">
        <v>3.7300000190734899</v>
      </c>
      <c r="F51">
        <v>0</v>
      </c>
      <c r="G51">
        <v>0</v>
      </c>
      <c r="H51">
        <v>0</v>
      </c>
      <c r="I51">
        <v>3.7300000190734899</v>
      </c>
      <c r="J51">
        <v>0</v>
      </c>
      <c r="K51">
        <v>0</v>
      </c>
      <c r="L51">
        <v>0</v>
      </c>
      <c r="M51">
        <v>260</v>
      </c>
      <c r="N51">
        <v>821</v>
      </c>
      <c r="O51">
        <v>1576</v>
      </c>
      <c r="P51">
        <v>1</v>
      </c>
      <c r="Q51">
        <v>506</v>
      </c>
      <c r="R51">
        <v>531</v>
      </c>
    </row>
    <row r="52" spans="1:18" x14ac:dyDescent="0.2">
      <c r="A52">
        <v>2026352035</v>
      </c>
      <c r="B52" s="1">
        <v>42487</v>
      </c>
      <c r="C52">
        <v>6088</v>
      </c>
      <c r="D52">
        <v>3.7699999809265101</v>
      </c>
      <c r="E52">
        <v>3.7699999809265101</v>
      </c>
      <c r="F52">
        <v>0</v>
      </c>
      <c r="G52">
        <v>0</v>
      </c>
      <c r="H52">
        <v>0</v>
      </c>
      <c r="I52">
        <v>3.7699999809265101</v>
      </c>
      <c r="J52">
        <v>0</v>
      </c>
      <c r="K52">
        <v>0</v>
      </c>
      <c r="L52">
        <v>0</v>
      </c>
      <c r="M52">
        <v>286</v>
      </c>
      <c r="N52">
        <v>586</v>
      </c>
      <c r="O52">
        <v>1593</v>
      </c>
      <c r="P52">
        <v>1</v>
      </c>
      <c r="Q52">
        <v>508</v>
      </c>
      <c r="R52">
        <v>545</v>
      </c>
    </row>
    <row r="53" spans="1:18" x14ac:dyDescent="0.2">
      <c r="A53">
        <v>2026352035</v>
      </c>
      <c r="B53" s="1">
        <v>42488</v>
      </c>
      <c r="C53">
        <v>6375</v>
      </c>
      <c r="D53">
        <v>3.9500000476837198</v>
      </c>
      <c r="E53">
        <v>3.9500000476837198</v>
      </c>
      <c r="F53">
        <v>0</v>
      </c>
      <c r="G53">
        <v>0</v>
      </c>
      <c r="H53">
        <v>0</v>
      </c>
      <c r="I53">
        <v>3.9500000476837198</v>
      </c>
      <c r="J53">
        <v>0</v>
      </c>
      <c r="K53">
        <v>0</v>
      </c>
      <c r="L53">
        <v>0</v>
      </c>
      <c r="M53">
        <v>331</v>
      </c>
      <c r="N53">
        <v>626</v>
      </c>
      <c r="O53">
        <v>1649</v>
      </c>
      <c r="P53">
        <v>1</v>
      </c>
      <c r="Q53">
        <v>513</v>
      </c>
      <c r="R53">
        <v>545</v>
      </c>
    </row>
    <row r="54" spans="1:18" x14ac:dyDescent="0.2">
      <c r="A54">
        <v>2026352035</v>
      </c>
      <c r="B54" s="1">
        <v>42489</v>
      </c>
      <c r="C54">
        <v>7604</v>
      </c>
      <c r="D54">
        <v>4.71000003814697</v>
      </c>
      <c r="E54">
        <v>4.71000003814697</v>
      </c>
      <c r="F54">
        <v>0</v>
      </c>
      <c r="G54">
        <v>0</v>
      </c>
      <c r="H54">
        <v>0</v>
      </c>
      <c r="I54">
        <v>4.71000003814697</v>
      </c>
      <c r="J54">
        <v>0</v>
      </c>
      <c r="K54">
        <v>0</v>
      </c>
      <c r="L54">
        <v>0</v>
      </c>
      <c r="M54">
        <v>352</v>
      </c>
      <c r="N54">
        <v>492</v>
      </c>
      <c r="O54">
        <v>1692</v>
      </c>
      <c r="P54">
        <v>1</v>
      </c>
      <c r="Q54">
        <v>490</v>
      </c>
      <c r="R54">
        <v>510</v>
      </c>
    </row>
    <row r="55" spans="1:18" x14ac:dyDescent="0.2">
      <c r="A55">
        <v>2026352035</v>
      </c>
      <c r="B55" s="1">
        <v>42490</v>
      </c>
      <c r="C55">
        <v>4729</v>
      </c>
      <c r="D55">
        <v>2.9300000667571999</v>
      </c>
      <c r="E55">
        <v>2.9300000667571999</v>
      </c>
      <c r="F55">
        <v>0</v>
      </c>
      <c r="G55">
        <v>0</v>
      </c>
      <c r="H55">
        <v>0</v>
      </c>
      <c r="I55">
        <v>2.9300000667571999</v>
      </c>
      <c r="J55">
        <v>0</v>
      </c>
      <c r="K55">
        <v>0</v>
      </c>
      <c r="L55">
        <v>0</v>
      </c>
      <c r="M55">
        <v>233</v>
      </c>
      <c r="N55">
        <v>594</v>
      </c>
      <c r="O55">
        <v>1506</v>
      </c>
      <c r="P55">
        <v>1</v>
      </c>
      <c r="Q55">
        <v>573</v>
      </c>
      <c r="R55">
        <v>607</v>
      </c>
    </row>
    <row r="56" spans="1:18" x14ac:dyDescent="0.2">
      <c r="A56">
        <v>2026352035</v>
      </c>
      <c r="B56" s="1">
        <v>42491</v>
      </c>
      <c r="C56">
        <v>3609</v>
      </c>
      <c r="D56">
        <v>2.2799999713897701</v>
      </c>
      <c r="E56">
        <v>2.2799999713897701</v>
      </c>
      <c r="F56">
        <v>0</v>
      </c>
      <c r="G56">
        <v>0</v>
      </c>
      <c r="H56">
        <v>0</v>
      </c>
      <c r="I56">
        <v>2.2799999713897701</v>
      </c>
      <c r="J56">
        <v>0</v>
      </c>
      <c r="K56">
        <v>0</v>
      </c>
      <c r="L56">
        <v>0</v>
      </c>
      <c r="M56">
        <v>191</v>
      </c>
      <c r="N56">
        <v>716</v>
      </c>
      <c r="O56">
        <v>1447</v>
      </c>
      <c r="P56">
        <v>1</v>
      </c>
      <c r="Q56">
        <v>527</v>
      </c>
      <c r="R56">
        <v>546</v>
      </c>
    </row>
    <row r="57" spans="1:18" x14ac:dyDescent="0.2">
      <c r="A57">
        <v>2026352035</v>
      </c>
      <c r="B57" s="1">
        <v>42492</v>
      </c>
      <c r="C57">
        <v>7018</v>
      </c>
      <c r="D57">
        <v>4.3499999046325701</v>
      </c>
      <c r="E57">
        <v>4.3499999046325701</v>
      </c>
      <c r="F57">
        <v>0</v>
      </c>
      <c r="G57">
        <v>0</v>
      </c>
      <c r="H57">
        <v>0</v>
      </c>
      <c r="I57">
        <v>4.3499999046325701</v>
      </c>
      <c r="J57">
        <v>0</v>
      </c>
      <c r="K57">
        <v>0</v>
      </c>
      <c r="L57">
        <v>0</v>
      </c>
      <c r="M57">
        <v>355</v>
      </c>
      <c r="N57">
        <v>716</v>
      </c>
      <c r="O57">
        <v>1690</v>
      </c>
      <c r="P57">
        <v>1</v>
      </c>
      <c r="Q57">
        <v>511</v>
      </c>
      <c r="R57">
        <v>543</v>
      </c>
    </row>
    <row r="58" spans="1:18" x14ac:dyDescent="0.2">
      <c r="A58">
        <v>2026352035</v>
      </c>
      <c r="B58" s="1">
        <v>42494</v>
      </c>
      <c r="C58">
        <v>6564</v>
      </c>
      <c r="D58">
        <v>4.0700001716613796</v>
      </c>
      <c r="E58">
        <v>4.0700001716613796</v>
      </c>
      <c r="F58">
        <v>0</v>
      </c>
      <c r="G58">
        <v>0</v>
      </c>
      <c r="H58">
        <v>0</v>
      </c>
      <c r="I58">
        <v>4.0700001716613796</v>
      </c>
      <c r="J58">
        <v>0</v>
      </c>
      <c r="K58">
        <v>0</v>
      </c>
      <c r="L58">
        <v>0</v>
      </c>
      <c r="M58">
        <v>345</v>
      </c>
      <c r="N58">
        <v>530</v>
      </c>
      <c r="O58">
        <v>1658</v>
      </c>
      <c r="P58">
        <v>1</v>
      </c>
      <c r="Q58">
        <v>538</v>
      </c>
      <c r="R58">
        <v>560</v>
      </c>
    </row>
    <row r="59" spans="1:18" x14ac:dyDescent="0.2">
      <c r="A59">
        <v>2026352035</v>
      </c>
      <c r="B59" s="1">
        <v>42495</v>
      </c>
      <c r="C59">
        <v>12167</v>
      </c>
      <c r="D59">
        <v>7.53999996185303</v>
      </c>
      <c r="E59">
        <v>7.53999996185303</v>
      </c>
      <c r="F59">
        <v>0</v>
      </c>
      <c r="G59">
        <v>0</v>
      </c>
      <c r="H59">
        <v>0</v>
      </c>
      <c r="I59">
        <v>7.53999996185303</v>
      </c>
      <c r="J59">
        <v>0</v>
      </c>
      <c r="K59">
        <v>0</v>
      </c>
      <c r="L59">
        <v>0</v>
      </c>
      <c r="M59">
        <v>475</v>
      </c>
      <c r="N59">
        <v>479</v>
      </c>
      <c r="O59">
        <v>1926</v>
      </c>
      <c r="P59">
        <v>1</v>
      </c>
      <c r="Q59">
        <v>468</v>
      </c>
      <c r="R59">
        <v>485</v>
      </c>
    </row>
    <row r="60" spans="1:18" x14ac:dyDescent="0.2">
      <c r="A60">
        <v>2026352035</v>
      </c>
      <c r="B60" s="1">
        <v>42496</v>
      </c>
      <c r="C60">
        <v>8198</v>
      </c>
      <c r="D60">
        <v>5.0799999237060502</v>
      </c>
      <c r="E60">
        <v>5.0799999237060502</v>
      </c>
      <c r="F60">
        <v>0</v>
      </c>
      <c r="G60">
        <v>0</v>
      </c>
      <c r="H60">
        <v>0</v>
      </c>
      <c r="I60">
        <v>5.0799999237060502</v>
      </c>
      <c r="J60">
        <v>0</v>
      </c>
      <c r="K60">
        <v>0</v>
      </c>
      <c r="L60">
        <v>0</v>
      </c>
      <c r="M60">
        <v>383</v>
      </c>
      <c r="N60">
        <v>511</v>
      </c>
      <c r="O60">
        <v>1736</v>
      </c>
      <c r="P60">
        <v>1</v>
      </c>
      <c r="Q60">
        <v>524</v>
      </c>
      <c r="R60">
        <v>548</v>
      </c>
    </row>
    <row r="61" spans="1:18" x14ac:dyDescent="0.2">
      <c r="A61">
        <v>2026352035</v>
      </c>
      <c r="B61" s="1">
        <v>42497</v>
      </c>
      <c r="C61">
        <v>4193</v>
      </c>
      <c r="D61">
        <v>2.5999999046325701</v>
      </c>
      <c r="E61">
        <v>2.5999999046325701</v>
      </c>
      <c r="F61">
        <v>0</v>
      </c>
      <c r="G61">
        <v>0</v>
      </c>
      <c r="H61">
        <v>0</v>
      </c>
      <c r="I61">
        <v>2.5999999046325701</v>
      </c>
      <c r="J61">
        <v>0</v>
      </c>
      <c r="K61">
        <v>0</v>
      </c>
      <c r="L61">
        <v>0</v>
      </c>
      <c r="M61">
        <v>229</v>
      </c>
      <c r="N61">
        <v>665</v>
      </c>
      <c r="O61">
        <v>1491</v>
      </c>
      <c r="P61">
        <v>1</v>
      </c>
      <c r="Q61">
        <v>511</v>
      </c>
      <c r="R61">
        <v>521</v>
      </c>
    </row>
    <row r="62" spans="1:18" x14ac:dyDescent="0.2">
      <c r="A62">
        <v>2026352035</v>
      </c>
      <c r="B62" s="1">
        <v>42498</v>
      </c>
      <c r="C62">
        <v>5528</v>
      </c>
      <c r="D62">
        <v>3.4500000476837198</v>
      </c>
      <c r="E62">
        <v>3.4500000476837198</v>
      </c>
      <c r="F62">
        <v>0</v>
      </c>
      <c r="G62">
        <v>0</v>
      </c>
      <c r="H62">
        <v>0</v>
      </c>
      <c r="I62">
        <v>3.4500000476837198</v>
      </c>
      <c r="J62">
        <v>0</v>
      </c>
      <c r="K62">
        <v>0</v>
      </c>
      <c r="L62">
        <v>0</v>
      </c>
      <c r="M62">
        <v>258</v>
      </c>
      <c r="N62">
        <v>610</v>
      </c>
      <c r="O62">
        <v>1555</v>
      </c>
      <c r="P62">
        <v>1</v>
      </c>
      <c r="Q62">
        <v>541</v>
      </c>
      <c r="R62">
        <v>568</v>
      </c>
    </row>
    <row r="63" spans="1:18" x14ac:dyDescent="0.2">
      <c r="A63">
        <v>2026352035</v>
      </c>
      <c r="B63" s="1">
        <v>42499</v>
      </c>
      <c r="C63">
        <v>10685</v>
      </c>
      <c r="D63">
        <v>6.6199998855590803</v>
      </c>
      <c r="E63">
        <v>6.6199998855590803</v>
      </c>
      <c r="F63">
        <v>0</v>
      </c>
      <c r="G63">
        <v>0</v>
      </c>
      <c r="H63">
        <v>0</v>
      </c>
      <c r="I63">
        <v>6.5999999046325701</v>
      </c>
      <c r="J63">
        <v>0</v>
      </c>
      <c r="K63">
        <v>0</v>
      </c>
      <c r="L63">
        <v>0</v>
      </c>
      <c r="M63">
        <v>401</v>
      </c>
      <c r="N63">
        <v>543</v>
      </c>
      <c r="O63">
        <v>1869</v>
      </c>
      <c r="P63">
        <v>1</v>
      </c>
      <c r="Q63">
        <v>531</v>
      </c>
      <c r="R63">
        <v>556</v>
      </c>
    </row>
    <row r="64" spans="1:18" x14ac:dyDescent="0.2">
      <c r="A64">
        <v>2026352035</v>
      </c>
      <c r="B64" s="1">
        <v>42500</v>
      </c>
      <c r="C64">
        <v>254</v>
      </c>
      <c r="D64">
        <v>0.15999999642372101</v>
      </c>
      <c r="E64">
        <v>0.15999999642372101</v>
      </c>
      <c r="F64">
        <v>0</v>
      </c>
      <c r="G64">
        <v>0</v>
      </c>
      <c r="H64">
        <v>0</v>
      </c>
      <c r="I64">
        <v>0.15999999642372101</v>
      </c>
      <c r="J64">
        <v>0</v>
      </c>
      <c r="K64">
        <v>0</v>
      </c>
      <c r="L64">
        <v>0</v>
      </c>
      <c r="M64">
        <v>17</v>
      </c>
      <c r="N64">
        <v>1002</v>
      </c>
      <c r="O64">
        <v>1141</v>
      </c>
      <c r="P64">
        <v>1</v>
      </c>
      <c r="Q64">
        <v>357</v>
      </c>
      <c r="R64">
        <v>380</v>
      </c>
    </row>
    <row r="65" spans="1:18" x14ac:dyDescent="0.2">
      <c r="A65">
        <v>2026352035</v>
      </c>
      <c r="B65" s="1">
        <v>42501</v>
      </c>
      <c r="C65">
        <v>8580</v>
      </c>
      <c r="D65">
        <v>5.3200001716613796</v>
      </c>
      <c r="E65">
        <v>5.3200001716613796</v>
      </c>
      <c r="F65">
        <v>0</v>
      </c>
      <c r="G65">
        <v>0</v>
      </c>
      <c r="H65">
        <v>0</v>
      </c>
      <c r="I65">
        <v>5.3200001716613796</v>
      </c>
      <c r="J65">
        <v>0</v>
      </c>
      <c r="K65">
        <v>0</v>
      </c>
      <c r="L65">
        <v>0</v>
      </c>
      <c r="M65">
        <v>330</v>
      </c>
      <c r="N65">
        <v>569</v>
      </c>
      <c r="O65">
        <v>1698</v>
      </c>
      <c r="P65">
        <v>1</v>
      </c>
      <c r="Q65">
        <v>523</v>
      </c>
      <c r="R65">
        <v>553</v>
      </c>
    </row>
    <row r="66" spans="1:18" x14ac:dyDescent="0.2">
      <c r="A66">
        <v>2026352035</v>
      </c>
      <c r="B66" s="1">
        <v>42502</v>
      </c>
      <c r="C66">
        <v>8891</v>
      </c>
      <c r="D66">
        <v>5.5100002288818404</v>
      </c>
      <c r="E66">
        <v>5.5100002288818404</v>
      </c>
      <c r="F66">
        <v>0</v>
      </c>
      <c r="G66">
        <v>0</v>
      </c>
      <c r="H66">
        <v>0</v>
      </c>
      <c r="I66">
        <v>5.5100002288818404</v>
      </c>
      <c r="J66">
        <v>0</v>
      </c>
      <c r="K66">
        <v>0</v>
      </c>
      <c r="L66">
        <v>0</v>
      </c>
      <c r="M66">
        <v>343</v>
      </c>
      <c r="N66">
        <v>330</v>
      </c>
      <c r="O66">
        <v>1364</v>
      </c>
      <c r="P66">
        <v>1</v>
      </c>
      <c r="Q66">
        <v>456</v>
      </c>
      <c r="R66">
        <v>485</v>
      </c>
    </row>
    <row r="67" spans="1:18" x14ac:dyDescent="0.2">
      <c r="A67">
        <v>2320127002</v>
      </c>
      <c r="B67" s="1">
        <v>42483</v>
      </c>
      <c r="C67">
        <v>5079</v>
      </c>
      <c r="D67">
        <v>3.4200000762939502</v>
      </c>
      <c r="E67">
        <v>3.4200000762939502</v>
      </c>
      <c r="F67">
        <v>0</v>
      </c>
      <c r="G67">
        <v>0</v>
      </c>
      <c r="H67">
        <v>0</v>
      </c>
      <c r="I67">
        <v>3.4200000762939502</v>
      </c>
      <c r="J67">
        <v>0</v>
      </c>
      <c r="K67">
        <v>0</v>
      </c>
      <c r="L67">
        <v>0</v>
      </c>
      <c r="M67">
        <v>242</v>
      </c>
      <c r="N67">
        <v>1129</v>
      </c>
      <c r="O67">
        <v>1804</v>
      </c>
      <c r="P67">
        <v>1</v>
      </c>
      <c r="Q67">
        <v>61</v>
      </c>
      <c r="R67">
        <v>69</v>
      </c>
    </row>
    <row r="68" spans="1:18" x14ac:dyDescent="0.2">
      <c r="A68">
        <v>2347167796</v>
      </c>
      <c r="B68" s="1">
        <v>42473</v>
      </c>
      <c r="C68">
        <v>10352</v>
      </c>
      <c r="D68">
        <v>7.0100002288818404</v>
      </c>
      <c r="E68">
        <v>7.0100002288818404</v>
      </c>
      <c r="F68">
        <v>0</v>
      </c>
      <c r="G68">
        <v>1.6599999666214</v>
      </c>
      <c r="H68">
        <v>1.9400000572204601</v>
      </c>
      <c r="I68">
        <v>3.4100000858306898</v>
      </c>
      <c r="J68">
        <v>0</v>
      </c>
      <c r="K68">
        <v>19</v>
      </c>
      <c r="L68">
        <v>32</v>
      </c>
      <c r="M68">
        <v>195</v>
      </c>
      <c r="N68">
        <v>676</v>
      </c>
      <c r="O68">
        <v>2038</v>
      </c>
      <c r="P68">
        <v>1</v>
      </c>
      <c r="Q68">
        <v>467</v>
      </c>
      <c r="R68">
        <v>531</v>
      </c>
    </row>
    <row r="69" spans="1:18" x14ac:dyDescent="0.2">
      <c r="A69">
        <v>2347167796</v>
      </c>
      <c r="B69" s="1">
        <v>42474</v>
      </c>
      <c r="C69">
        <v>10129</v>
      </c>
      <c r="D69">
        <v>6.6999998092651403</v>
      </c>
      <c r="E69">
        <v>6.6999998092651403</v>
      </c>
      <c r="F69">
        <v>0</v>
      </c>
      <c r="G69">
        <v>1.9999999552965199E-2</v>
      </c>
      <c r="H69">
        <v>2.7400000095367401</v>
      </c>
      <c r="I69">
        <v>3.9400000572204599</v>
      </c>
      <c r="J69">
        <v>0</v>
      </c>
      <c r="K69">
        <v>1</v>
      </c>
      <c r="L69">
        <v>48</v>
      </c>
      <c r="M69">
        <v>206</v>
      </c>
      <c r="N69">
        <v>705</v>
      </c>
      <c r="O69">
        <v>2010</v>
      </c>
      <c r="P69">
        <v>1</v>
      </c>
      <c r="Q69">
        <v>445</v>
      </c>
      <c r="R69">
        <v>489</v>
      </c>
    </row>
    <row r="70" spans="1:18" x14ac:dyDescent="0.2">
      <c r="A70">
        <v>2347167796</v>
      </c>
      <c r="B70" s="1">
        <v>42475</v>
      </c>
      <c r="C70">
        <v>10465</v>
      </c>
      <c r="D70">
        <v>6.9200000762939498</v>
      </c>
      <c r="E70">
        <v>6.9200000762939498</v>
      </c>
      <c r="F70">
        <v>0</v>
      </c>
      <c r="G70">
        <v>7.0000000298023196E-2</v>
      </c>
      <c r="H70">
        <v>1.41999995708466</v>
      </c>
      <c r="I70">
        <v>5.4299998283386204</v>
      </c>
      <c r="J70">
        <v>0</v>
      </c>
      <c r="K70">
        <v>1</v>
      </c>
      <c r="L70">
        <v>24</v>
      </c>
      <c r="M70">
        <v>284</v>
      </c>
      <c r="N70">
        <v>720</v>
      </c>
      <c r="O70">
        <v>2133</v>
      </c>
      <c r="P70">
        <v>1</v>
      </c>
      <c r="Q70">
        <v>452</v>
      </c>
      <c r="R70">
        <v>504</v>
      </c>
    </row>
    <row r="71" spans="1:18" x14ac:dyDescent="0.2">
      <c r="A71">
        <v>2347167796</v>
      </c>
      <c r="B71" s="1">
        <v>42477</v>
      </c>
      <c r="C71">
        <v>5472</v>
      </c>
      <c r="D71">
        <v>3.6199998855590798</v>
      </c>
      <c r="E71">
        <v>3.6199998855590798</v>
      </c>
      <c r="F71">
        <v>0</v>
      </c>
      <c r="G71">
        <v>7.9999998211860698E-2</v>
      </c>
      <c r="H71">
        <v>0.28000000119209301</v>
      </c>
      <c r="I71">
        <v>3.2599999904632599</v>
      </c>
      <c r="J71">
        <v>0</v>
      </c>
      <c r="K71">
        <v>1</v>
      </c>
      <c r="L71">
        <v>7</v>
      </c>
      <c r="M71">
        <v>249</v>
      </c>
      <c r="N71">
        <v>508</v>
      </c>
      <c r="O71">
        <v>1882</v>
      </c>
      <c r="P71">
        <v>1</v>
      </c>
      <c r="Q71">
        <v>556</v>
      </c>
      <c r="R71">
        <v>602</v>
      </c>
    </row>
    <row r="72" spans="1:18" x14ac:dyDescent="0.2">
      <c r="A72">
        <v>2347167796</v>
      </c>
      <c r="B72" s="1">
        <v>42478</v>
      </c>
      <c r="C72">
        <v>8247</v>
      </c>
      <c r="D72">
        <v>5.4499998092651403</v>
      </c>
      <c r="E72">
        <v>5.4499998092651403</v>
      </c>
      <c r="F72">
        <v>0</v>
      </c>
      <c r="G72">
        <v>0.79000002145767201</v>
      </c>
      <c r="H72">
        <v>0.86000001430511497</v>
      </c>
      <c r="I72">
        <v>3.78999996185303</v>
      </c>
      <c r="J72">
        <v>0</v>
      </c>
      <c r="K72">
        <v>11</v>
      </c>
      <c r="L72">
        <v>16</v>
      </c>
      <c r="M72">
        <v>206</v>
      </c>
      <c r="N72">
        <v>678</v>
      </c>
      <c r="O72">
        <v>1944</v>
      </c>
      <c r="P72">
        <v>1</v>
      </c>
      <c r="Q72">
        <v>500</v>
      </c>
      <c r="R72">
        <v>557</v>
      </c>
    </row>
    <row r="73" spans="1:18" x14ac:dyDescent="0.2">
      <c r="A73">
        <v>2347167796</v>
      </c>
      <c r="B73" s="1">
        <v>42479</v>
      </c>
      <c r="C73">
        <v>6711</v>
      </c>
      <c r="D73">
        <v>4.4400000572204599</v>
      </c>
      <c r="E73">
        <v>4.4400000572204599</v>
      </c>
      <c r="F73">
        <v>0</v>
      </c>
      <c r="G73">
        <v>0</v>
      </c>
      <c r="H73">
        <v>0</v>
      </c>
      <c r="I73">
        <v>4.4400000572204599</v>
      </c>
      <c r="J73">
        <v>0</v>
      </c>
      <c r="K73">
        <v>0</v>
      </c>
      <c r="L73">
        <v>7</v>
      </c>
      <c r="M73">
        <v>382</v>
      </c>
      <c r="N73">
        <v>648</v>
      </c>
      <c r="O73">
        <v>2346</v>
      </c>
      <c r="P73">
        <v>1</v>
      </c>
      <c r="Q73">
        <v>465</v>
      </c>
      <c r="R73">
        <v>514</v>
      </c>
    </row>
    <row r="74" spans="1:18" x14ac:dyDescent="0.2">
      <c r="A74">
        <v>2347167796</v>
      </c>
      <c r="B74" s="1">
        <v>42481</v>
      </c>
      <c r="C74">
        <v>10080</v>
      </c>
      <c r="D74">
        <v>6.75</v>
      </c>
      <c r="E74">
        <v>6.75</v>
      </c>
      <c r="F74">
        <v>0</v>
      </c>
      <c r="G74">
        <v>1.8500000238418599</v>
      </c>
      <c r="H74">
        <v>1.5299999713897701</v>
      </c>
      <c r="I74">
        <v>3.3800001144409202</v>
      </c>
      <c r="J74">
        <v>0</v>
      </c>
      <c r="K74">
        <v>23</v>
      </c>
      <c r="L74">
        <v>26</v>
      </c>
      <c r="M74">
        <v>208</v>
      </c>
      <c r="N74">
        <v>761</v>
      </c>
      <c r="O74">
        <v>2048</v>
      </c>
      <c r="P74">
        <v>1</v>
      </c>
      <c r="Q74">
        <v>460</v>
      </c>
      <c r="R74">
        <v>484</v>
      </c>
    </row>
    <row r="75" spans="1:18" x14ac:dyDescent="0.2">
      <c r="A75">
        <v>2347167796</v>
      </c>
      <c r="B75" s="1">
        <v>42482</v>
      </c>
      <c r="C75">
        <v>7804</v>
      </c>
      <c r="D75">
        <v>5.1599998474121103</v>
      </c>
      <c r="E75">
        <v>5.1599998474121103</v>
      </c>
      <c r="F75">
        <v>0</v>
      </c>
      <c r="G75">
        <v>0.56000000238418601</v>
      </c>
      <c r="H75">
        <v>1.6799999475479099</v>
      </c>
      <c r="I75">
        <v>2.9200000762939502</v>
      </c>
      <c r="J75">
        <v>0</v>
      </c>
      <c r="K75">
        <v>9</v>
      </c>
      <c r="L75">
        <v>27</v>
      </c>
      <c r="M75">
        <v>206</v>
      </c>
      <c r="N75">
        <v>781</v>
      </c>
      <c r="O75">
        <v>1946</v>
      </c>
      <c r="P75">
        <v>1</v>
      </c>
      <c r="Q75">
        <v>405</v>
      </c>
      <c r="R75">
        <v>461</v>
      </c>
    </row>
    <row r="76" spans="1:18" x14ac:dyDescent="0.2">
      <c r="A76">
        <v>2347167796</v>
      </c>
      <c r="B76" s="1">
        <v>42483</v>
      </c>
      <c r="C76">
        <v>16901</v>
      </c>
      <c r="D76">
        <v>11.3699998855591</v>
      </c>
      <c r="E76">
        <v>11.3699998855591</v>
      </c>
      <c r="F76">
        <v>0</v>
      </c>
      <c r="G76">
        <v>2.7799999713897701</v>
      </c>
      <c r="H76">
        <v>1.45000004768372</v>
      </c>
      <c r="I76">
        <v>7.1500000953674299</v>
      </c>
      <c r="J76">
        <v>0</v>
      </c>
      <c r="K76">
        <v>32</v>
      </c>
      <c r="L76">
        <v>35</v>
      </c>
      <c r="M76">
        <v>360</v>
      </c>
      <c r="N76">
        <v>591</v>
      </c>
      <c r="O76">
        <v>2629</v>
      </c>
      <c r="P76">
        <v>1</v>
      </c>
      <c r="Q76">
        <v>374</v>
      </c>
      <c r="R76">
        <v>386</v>
      </c>
    </row>
    <row r="77" spans="1:18" x14ac:dyDescent="0.2">
      <c r="A77">
        <v>2347167796</v>
      </c>
      <c r="B77" s="1">
        <v>42484</v>
      </c>
      <c r="C77">
        <v>9471</v>
      </c>
      <c r="D77">
        <v>6.2600002288818404</v>
      </c>
      <c r="E77">
        <v>6.2600002288818404</v>
      </c>
      <c r="F77">
        <v>0</v>
      </c>
      <c r="G77">
        <v>0</v>
      </c>
      <c r="H77">
        <v>0</v>
      </c>
      <c r="I77">
        <v>6.2600002288818404</v>
      </c>
      <c r="J77">
        <v>0</v>
      </c>
      <c r="K77">
        <v>0</v>
      </c>
      <c r="L77">
        <v>0</v>
      </c>
      <c r="M77">
        <v>360</v>
      </c>
      <c r="N77">
        <v>584</v>
      </c>
      <c r="O77">
        <v>2187</v>
      </c>
      <c r="P77">
        <v>1</v>
      </c>
      <c r="Q77">
        <v>442</v>
      </c>
      <c r="R77">
        <v>459</v>
      </c>
    </row>
    <row r="78" spans="1:18" x14ac:dyDescent="0.2">
      <c r="A78">
        <v>2347167796</v>
      </c>
      <c r="B78" s="1">
        <v>42485</v>
      </c>
      <c r="C78">
        <v>9482</v>
      </c>
      <c r="D78">
        <v>6.3800001144409197</v>
      </c>
      <c r="E78">
        <v>6.3800001144409197</v>
      </c>
      <c r="F78">
        <v>0</v>
      </c>
      <c r="G78">
        <v>1.2699999809265099</v>
      </c>
      <c r="H78">
        <v>0.519999980926514</v>
      </c>
      <c r="I78">
        <v>4.5999999046325701</v>
      </c>
      <c r="J78">
        <v>0</v>
      </c>
      <c r="K78">
        <v>15</v>
      </c>
      <c r="L78">
        <v>11</v>
      </c>
      <c r="M78">
        <v>277</v>
      </c>
      <c r="N78">
        <v>653</v>
      </c>
      <c r="O78">
        <v>2095</v>
      </c>
      <c r="P78">
        <v>1</v>
      </c>
      <c r="Q78">
        <v>433</v>
      </c>
      <c r="R78">
        <v>471</v>
      </c>
    </row>
    <row r="79" spans="1:18" x14ac:dyDescent="0.2">
      <c r="A79">
        <v>2347167796</v>
      </c>
      <c r="B79" s="1">
        <v>42486</v>
      </c>
      <c r="C79">
        <v>5980</v>
      </c>
      <c r="D79">
        <v>3.9500000476837198</v>
      </c>
      <c r="E79">
        <v>3.9500000476837198</v>
      </c>
      <c r="F79">
        <v>0</v>
      </c>
      <c r="G79">
        <v>0</v>
      </c>
      <c r="H79">
        <v>0</v>
      </c>
      <c r="I79">
        <v>3.9500000476837198</v>
      </c>
      <c r="J79">
        <v>0</v>
      </c>
      <c r="K79">
        <v>0</v>
      </c>
      <c r="L79">
        <v>0</v>
      </c>
      <c r="M79">
        <v>227</v>
      </c>
      <c r="N79">
        <v>732</v>
      </c>
      <c r="O79">
        <v>1861</v>
      </c>
      <c r="P79">
        <v>1</v>
      </c>
      <c r="Q79">
        <v>436</v>
      </c>
      <c r="R79">
        <v>490</v>
      </c>
    </row>
    <row r="80" spans="1:18" x14ac:dyDescent="0.2">
      <c r="A80">
        <v>2347167796</v>
      </c>
      <c r="B80" s="1">
        <v>42487</v>
      </c>
      <c r="C80">
        <v>11423</v>
      </c>
      <c r="D80">
        <v>7.5799999237060502</v>
      </c>
      <c r="E80">
        <v>7.5799999237060502</v>
      </c>
      <c r="F80">
        <v>0</v>
      </c>
      <c r="G80">
        <v>1.8600000143051101</v>
      </c>
      <c r="H80">
        <v>0.40000000596046398</v>
      </c>
      <c r="I80">
        <v>5.3200001716613796</v>
      </c>
      <c r="J80">
        <v>0</v>
      </c>
      <c r="K80">
        <v>26</v>
      </c>
      <c r="L80">
        <v>9</v>
      </c>
      <c r="M80">
        <v>295</v>
      </c>
      <c r="N80">
        <v>623</v>
      </c>
      <c r="O80">
        <v>2194</v>
      </c>
      <c r="P80">
        <v>1</v>
      </c>
      <c r="Q80">
        <v>448</v>
      </c>
      <c r="R80">
        <v>499</v>
      </c>
    </row>
    <row r="81" spans="1:18" x14ac:dyDescent="0.2">
      <c r="A81">
        <v>2347167796</v>
      </c>
      <c r="B81" s="1">
        <v>42488</v>
      </c>
      <c r="C81">
        <v>5439</v>
      </c>
      <c r="D81">
        <v>3.5999999046325701</v>
      </c>
      <c r="E81">
        <v>3.5999999046325701</v>
      </c>
      <c r="F81">
        <v>0</v>
      </c>
      <c r="G81">
        <v>0</v>
      </c>
      <c r="H81">
        <v>0</v>
      </c>
      <c r="I81">
        <v>3.5999999046325701</v>
      </c>
      <c r="J81">
        <v>0</v>
      </c>
      <c r="K81">
        <v>0</v>
      </c>
      <c r="L81">
        <v>0</v>
      </c>
      <c r="M81">
        <v>229</v>
      </c>
      <c r="N81">
        <v>764</v>
      </c>
      <c r="O81">
        <v>1854</v>
      </c>
      <c r="P81">
        <v>1</v>
      </c>
      <c r="Q81">
        <v>408</v>
      </c>
      <c r="R81">
        <v>450</v>
      </c>
    </row>
    <row r="82" spans="1:18" x14ac:dyDescent="0.2">
      <c r="A82">
        <v>2347167796</v>
      </c>
      <c r="B82" s="1">
        <v>42489</v>
      </c>
      <c r="C82">
        <v>42</v>
      </c>
      <c r="D82">
        <v>2.9999999329447701E-2</v>
      </c>
      <c r="E82">
        <v>2.9999999329447701E-2</v>
      </c>
      <c r="F82">
        <v>0</v>
      </c>
      <c r="G82">
        <v>0</v>
      </c>
      <c r="H82">
        <v>0</v>
      </c>
      <c r="I82">
        <v>2.9999999329447701E-2</v>
      </c>
      <c r="J82">
        <v>0</v>
      </c>
      <c r="K82">
        <v>0</v>
      </c>
      <c r="L82">
        <v>0</v>
      </c>
      <c r="M82">
        <v>4</v>
      </c>
      <c r="N82">
        <v>2</v>
      </c>
      <c r="O82">
        <v>403</v>
      </c>
      <c r="P82">
        <v>1</v>
      </c>
      <c r="Q82">
        <v>411</v>
      </c>
      <c r="R82">
        <v>473</v>
      </c>
    </row>
    <row r="83" spans="1:18" x14ac:dyDescent="0.2">
      <c r="A83">
        <v>3977333714</v>
      </c>
      <c r="B83" s="1">
        <v>42472</v>
      </c>
      <c r="C83">
        <v>8856</v>
      </c>
      <c r="D83">
        <v>5.9800000190734899</v>
      </c>
      <c r="E83">
        <v>5.9800000190734899</v>
      </c>
      <c r="F83">
        <v>0</v>
      </c>
      <c r="G83">
        <v>3.0599999427795401</v>
      </c>
      <c r="H83">
        <v>0.91000002622604403</v>
      </c>
      <c r="I83">
        <v>2.0099999904632599</v>
      </c>
      <c r="J83">
        <v>0</v>
      </c>
      <c r="K83">
        <v>44</v>
      </c>
      <c r="L83">
        <v>19</v>
      </c>
      <c r="M83">
        <v>131</v>
      </c>
      <c r="N83">
        <v>777</v>
      </c>
      <c r="O83">
        <v>1450</v>
      </c>
      <c r="P83">
        <v>1</v>
      </c>
      <c r="Q83">
        <v>274</v>
      </c>
      <c r="R83">
        <v>469</v>
      </c>
    </row>
    <row r="84" spans="1:18" x14ac:dyDescent="0.2">
      <c r="A84">
        <v>3977333714</v>
      </c>
      <c r="B84" s="1">
        <v>42473</v>
      </c>
      <c r="C84">
        <v>10035</v>
      </c>
      <c r="D84">
        <v>6.71000003814697</v>
      </c>
      <c r="E84">
        <v>6.71000003814697</v>
      </c>
      <c r="F84">
        <v>0</v>
      </c>
      <c r="G84">
        <v>2.0299999713897701</v>
      </c>
      <c r="H84">
        <v>2.1300001144409202</v>
      </c>
      <c r="I84">
        <v>2.5499999523162802</v>
      </c>
      <c r="J84">
        <v>0</v>
      </c>
      <c r="K84">
        <v>31</v>
      </c>
      <c r="L84">
        <v>46</v>
      </c>
      <c r="M84">
        <v>153</v>
      </c>
      <c r="N84">
        <v>754</v>
      </c>
      <c r="O84">
        <v>1495</v>
      </c>
      <c r="P84">
        <v>2</v>
      </c>
      <c r="Q84">
        <v>295</v>
      </c>
      <c r="R84">
        <v>456</v>
      </c>
    </row>
    <row r="85" spans="1:18" x14ac:dyDescent="0.2">
      <c r="A85">
        <v>3977333714</v>
      </c>
      <c r="B85" s="1">
        <v>42474</v>
      </c>
      <c r="C85">
        <v>7641</v>
      </c>
      <c r="D85">
        <v>5.1100001335143999</v>
      </c>
      <c r="E85">
        <v>5.1100001335143999</v>
      </c>
      <c r="F85">
        <v>0</v>
      </c>
      <c r="G85">
        <v>0.31999999284744302</v>
      </c>
      <c r="H85">
        <v>0.97000002861022905</v>
      </c>
      <c r="I85">
        <v>3.8199999332428001</v>
      </c>
      <c r="J85">
        <v>0</v>
      </c>
      <c r="K85">
        <v>5</v>
      </c>
      <c r="L85">
        <v>23</v>
      </c>
      <c r="M85">
        <v>214</v>
      </c>
      <c r="N85">
        <v>801</v>
      </c>
      <c r="O85">
        <v>1433</v>
      </c>
      <c r="P85">
        <v>1</v>
      </c>
      <c r="Q85">
        <v>291</v>
      </c>
      <c r="R85">
        <v>397</v>
      </c>
    </row>
    <row r="86" spans="1:18" x14ac:dyDescent="0.2">
      <c r="A86">
        <v>3977333714</v>
      </c>
      <c r="B86" s="1">
        <v>42475</v>
      </c>
      <c r="C86">
        <v>9010</v>
      </c>
      <c r="D86">
        <v>6.0599999427795401</v>
      </c>
      <c r="E86">
        <v>6.0599999427795401</v>
      </c>
      <c r="F86">
        <v>0</v>
      </c>
      <c r="G86">
        <v>1.04999995231628</v>
      </c>
      <c r="H86">
        <v>1.75</v>
      </c>
      <c r="I86">
        <v>3.2599999904632599</v>
      </c>
      <c r="J86">
        <v>0</v>
      </c>
      <c r="K86">
        <v>15</v>
      </c>
      <c r="L86">
        <v>42</v>
      </c>
      <c r="M86">
        <v>183</v>
      </c>
      <c r="N86">
        <v>644</v>
      </c>
      <c r="O86">
        <v>1468</v>
      </c>
      <c r="P86">
        <v>1</v>
      </c>
      <c r="Q86">
        <v>424</v>
      </c>
      <c r="R86">
        <v>556</v>
      </c>
    </row>
    <row r="87" spans="1:18" x14ac:dyDescent="0.2">
      <c r="A87">
        <v>3977333714</v>
      </c>
      <c r="B87" s="1">
        <v>42476</v>
      </c>
      <c r="C87">
        <v>13459</v>
      </c>
      <c r="D87">
        <v>9</v>
      </c>
      <c r="E87">
        <v>9</v>
      </c>
      <c r="F87">
        <v>0</v>
      </c>
      <c r="G87">
        <v>2.0299999713897701</v>
      </c>
      <c r="H87">
        <v>4</v>
      </c>
      <c r="I87">
        <v>2.9700000286102299</v>
      </c>
      <c r="J87">
        <v>0</v>
      </c>
      <c r="K87">
        <v>31</v>
      </c>
      <c r="L87">
        <v>83</v>
      </c>
      <c r="M87">
        <v>153</v>
      </c>
      <c r="N87">
        <v>663</v>
      </c>
      <c r="O87">
        <v>1625</v>
      </c>
      <c r="P87">
        <v>1</v>
      </c>
      <c r="Q87">
        <v>283</v>
      </c>
      <c r="R87">
        <v>510</v>
      </c>
    </row>
    <row r="88" spans="1:18" x14ac:dyDescent="0.2">
      <c r="A88">
        <v>3977333714</v>
      </c>
      <c r="B88" s="1">
        <v>42477</v>
      </c>
      <c r="C88">
        <v>10415</v>
      </c>
      <c r="D88">
        <v>6.9699997901916504</v>
      </c>
      <c r="E88">
        <v>6.9699997901916504</v>
      </c>
      <c r="F88">
        <v>0</v>
      </c>
      <c r="G88">
        <v>0.69999998807907104</v>
      </c>
      <c r="H88">
        <v>2.3499999046325701</v>
      </c>
      <c r="I88">
        <v>3.9200000762939502</v>
      </c>
      <c r="J88">
        <v>0</v>
      </c>
      <c r="K88">
        <v>11</v>
      </c>
      <c r="L88">
        <v>58</v>
      </c>
      <c r="M88">
        <v>205</v>
      </c>
      <c r="N88">
        <v>600</v>
      </c>
      <c r="O88">
        <v>1529</v>
      </c>
      <c r="P88">
        <v>1</v>
      </c>
      <c r="Q88">
        <v>381</v>
      </c>
      <c r="R88">
        <v>566</v>
      </c>
    </row>
    <row r="89" spans="1:18" x14ac:dyDescent="0.2">
      <c r="A89">
        <v>3977333714</v>
      </c>
      <c r="B89" s="1">
        <v>42478</v>
      </c>
      <c r="C89">
        <v>11663</v>
      </c>
      <c r="D89">
        <v>7.8000001907348597</v>
      </c>
      <c r="E89">
        <v>7.8000001907348597</v>
      </c>
      <c r="F89">
        <v>0</v>
      </c>
      <c r="G89">
        <v>0.25</v>
      </c>
      <c r="H89">
        <v>3.7300000190734899</v>
      </c>
      <c r="I89">
        <v>3.8199999332428001</v>
      </c>
      <c r="J89">
        <v>0</v>
      </c>
      <c r="K89">
        <v>4</v>
      </c>
      <c r="L89">
        <v>95</v>
      </c>
      <c r="M89">
        <v>214</v>
      </c>
      <c r="N89">
        <v>605</v>
      </c>
      <c r="O89">
        <v>1584</v>
      </c>
      <c r="P89">
        <v>2</v>
      </c>
      <c r="Q89">
        <v>412</v>
      </c>
      <c r="R89">
        <v>522</v>
      </c>
    </row>
    <row r="90" spans="1:18" x14ac:dyDescent="0.2">
      <c r="A90">
        <v>3977333714</v>
      </c>
      <c r="B90" s="1">
        <v>42479</v>
      </c>
      <c r="C90">
        <v>12414</v>
      </c>
      <c r="D90">
        <v>8.7799997329711896</v>
      </c>
      <c r="E90">
        <v>8.7799997329711896</v>
      </c>
      <c r="F90">
        <v>0</v>
      </c>
      <c r="G90">
        <v>2.2400000095367401</v>
      </c>
      <c r="H90">
        <v>2.4500000476837198</v>
      </c>
      <c r="I90">
        <v>3.96000003814697</v>
      </c>
      <c r="J90">
        <v>0</v>
      </c>
      <c r="K90">
        <v>19</v>
      </c>
      <c r="L90">
        <v>67</v>
      </c>
      <c r="M90">
        <v>221</v>
      </c>
      <c r="N90">
        <v>738</v>
      </c>
      <c r="O90">
        <v>1638</v>
      </c>
      <c r="P90">
        <v>1</v>
      </c>
      <c r="Q90">
        <v>219</v>
      </c>
      <c r="R90">
        <v>395</v>
      </c>
    </row>
    <row r="91" spans="1:18" x14ac:dyDescent="0.2">
      <c r="A91">
        <v>3977333714</v>
      </c>
      <c r="B91" s="1">
        <v>42480</v>
      </c>
      <c r="C91">
        <v>11658</v>
      </c>
      <c r="D91">
        <v>7.8299999237060502</v>
      </c>
      <c r="E91">
        <v>7.8299999237060502</v>
      </c>
      <c r="F91">
        <v>0</v>
      </c>
      <c r="G91">
        <v>0.20000000298023199</v>
      </c>
      <c r="H91">
        <v>4.3499999046325701</v>
      </c>
      <c r="I91">
        <v>3.2799999713897701</v>
      </c>
      <c r="J91">
        <v>0</v>
      </c>
      <c r="K91">
        <v>2</v>
      </c>
      <c r="L91">
        <v>98</v>
      </c>
      <c r="M91">
        <v>164</v>
      </c>
      <c r="N91">
        <v>845</v>
      </c>
      <c r="O91">
        <v>1554</v>
      </c>
      <c r="P91">
        <v>2</v>
      </c>
      <c r="Q91">
        <v>152</v>
      </c>
      <c r="R91">
        <v>305</v>
      </c>
    </row>
    <row r="92" spans="1:18" x14ac:dyDescent="0.2">
      <c r="A92">
        <v>3977333714</v>
      </c>
      <c r="B92" s="1">
        <v>42481</v>
      </c>
      <c r="C92">
        <v>6093</v>
      </c>
      <c r="D92">
        <v>4.0799999237060502</v>
      </c>
      <c r="E92">
        <v>4.0799999237060502</v>
      </c>
      <c r="F92">
        <v>0</v>
      </c>
      <c r="G92">
        <v>0</v>
      </c>
      <c r="H92">
        <v>0</v>
      </c>
      <c r="I92">
        <v>4.0599999427795401</v>
      </c>
      <c r="J92">
        <v>0</v>
      </c>
      <c r="K92">
        <v>0</v>
      </c>
      <c r="L92">
        <v>0</v>
      </c>
      <c r="M92">
        <v>242</v>
      </c>
      <c r="N92">
        <v>712</v>
      </c>
      <c r="O92">
        <v>1397</v>
      </c>
      <c r="P92">
        <v>1</v>
      </c>
      <c r="Q92">
        <v>332</v>
      </c>
      <c r="R92">
        <v>512</v>
      </c>
    </row>
    <row r="93" spans="1:18" x14ac:dyDescent="0.2">
      <c r="A93">
        <v>3977333714</v>
      </c>
      <c r="B93" s="1">
        <v>42482</v>
      </c>
      <c r="C93">
        <v>8911</v>
      </c>
      <c r="D93">
        <v>5.96000003814697</v>
      </c>
      <c r="E93">
        <v>5.96000003814697</v>
      </c>
      <c r="F93">
        <v>0</v>
      </c>
      <c r="G93">
        <v>2.3299999237060498</v>
      </c>
      <c r="H93">
        <v>0.57999998331069902</v>
      </c>
      <c r="I93">
        <v>3.0599999427795401</v>
      </c>
      <c r="J93">
        <v>0</v>
      </c>
      <c r="K93">
        <v>33</v>
      </c>
      <c r="L93">
        <v>12</v>
      </c>
      <c r="M93">
        <v>188</v>
      </c>
      <c r="N93">
        <v>731</v>
      </c>
      <c r="O93">
        <v>1481</v>
      </c>
      <c r="P93">
        <v>1</v>
      </c>
      <c r="Q93">
        <v>355</v>
      </c>
      <c r="R93">
        <v>476</v>
      </c>
    </row>
    <row r="94" spans="1:18" x14ac:dyDescent="0.2">
      <c r="A94">
        <v>3977333714</v>
      </c>
      <c r="B94" s="1">
        <v>42483</v>
      </c>
      <c r="C94">
        <v>12058</v>
      </c>
      <c r="D94">
        <v>8.0699996948242205</v>
      </c>
      <c r="E94">
        <v>8.0699996948242205</v>
      </c>
      <c r="F94">
        <v>0</v>
      </c>
      <c r="G94">
        <v>0</v>
      </c>
      <c r="H94">
        <v>4.2199997901916504</v>
      </c>
      <c r="I94">
        <v>3.8499999046325701</v>
      </c>
      <c r="J94">
        <v>0</v>
      </c>
      <c r="K94">
        <v>0</v>
      </c>
      <c r="L94">
        <v>92</v>
      </c>
      <c r="M94">
        <v>252</v>
      </c>
      <c r="N94">
        <v>724</v>
      </c>
      <c r="O94">
        <v>1638</v>
      </c>
      <c r="P94">
        <v>1</v>
      </c>
      <c r="Q94">
        <v>235</v>
      </c>
      <c r="R94">
        <v>372</v>
      </c>
    </row>
    <row r="95" spans="1:18" x14ac:dyDescent="0.2">
      <c r="A95">
        <v>3977333714</v>
      </c>
      <c r="B95" s="1">
        <v>42484</v>
      </c>
      <c r="C95">
        <v>14112</v>
      </c>
      <c r="D95">
        <v>10</v>
      </c>
      <c r="E95">
        <v>10</v>
      </c>
      <c r="F95">
        <v>0</v>
      </c>
      <c r="G95">
        <v>3.2699999809265101</v>
      </c>
      <c r="H95">
        <v>4.5599999427795401</v>
      </c>
      <c r="I95">
        <v>2.1700000762939502</v>
      </c>
      <c r="J95">
        <v>0</v>
      </c>
      <c r="K95">
        <v>30</v>
      </c>
      <c r="L95">
        <v>95</v>
      </c>
      <c r="M95">
        <v>129</v>
      </c>
      <c r="N95">
        <v>660</v>
      </c>
      <c r="O95">
        <v>1655</v>
      </c>
      <c r="P95">
        <v>1</v>
      </c>
      <c r="Q95">
        <v>310</v>
      </c>
      <c r="R95">
        <v>526</v>
      </c>
    </row>
    <row r="96" spans="1:18" x14ac:dyDescent="0.2">
      <c r="A96">
        <v>3977333714</v>
      </c>
      <c r="B96" s="1">
        <v>42485</v>
      </c>
      <c r="C96">
        <v>11177</v>
      </c>
      <c r="D96">
        <v>8.4799995422363299</v>
      </c>
      <c r="E96">
        <v>8.4799995422363299</v>
      </c>
      <c r="F96">
        <v>0</v>
      </c>
      <c r="G96">
        <v>5.6199998855590803</v>
      </c>
      <c r="H96">
        <v>0.43000000715255698</v>
      </c>
      <c r="I96">
        <v>2.4100000858306898</v>
      </c>
      <c r="J96">
        <v>0</v>
      </c>
      <c r="K96">
        <v>50</v>
      </c>
      <c r="L96">
        <v>9</v>
      </c>
      <c r="M96">
        <v>133</v>
      </c>
      <c r="N96">
        <v>781</v>
      </c>
      <c r="O96">
        <v>1570</v>
      </c>
      <c r="P96">
        <v>1</v>
      </c>
      <c r="Q96">
        <v>262</v>
      </c>
      <c r="R96">
        <v>467</v>
      </c>
    </row>
    <row r="97" spans="1:18" x14ac:dyDescent="0.2">
      <c r="A97">
        <v>3977333714</v>
      </c>
      <c r="B97" s="1">
        <v>42486</v>
      </c>
      <c r="C97">
        <v>11388</v>
      </c>
      <c r="D97">
        <v>7.6199998855590803</v>
      </c>
      <c r="E97">
        <v>7.6199998855590803</v>
      </c>
      <c r="F97">
        <v>0</v>
      </c>
      <c r="G97">
        <v>0.44999998807907099</v>
      </c>
      <c r="H97">
        <v>4.2199997901916504</v>
      </c>
      <c r="I97">
        <v>2.9500000476837198</v>
      </c>
      <c r="J97">
        <v>0</v>
      </c>
      <c r="K97">
        <v>7</v>
      </c>
      <c r="L97">
        <v>95</v>
      </c>
      <c r="M97">
        <v>170</v>
      </c>
      <c r="N97">
        <v>797</v>
      </c>
      <c r="O97">
        <v>1551</v>
      </c>
      <c r="P97">
        <v>1</v>
      </c>
      <c r="Q97">
        <v>250</v>
      </c>
      <c r="R97">
        <v>371</v>
      </c>
    </row>
    <row r="98" spans="1:18" x14ac:dyDescent="0.2">
      <c r="A98">
        <v>3977333714</v>
      </c>
      <c r="B98" s="1">
        <v>42487</v>
      </c>
      <c r="C98">
        <v>7193</v>
      </c>
      <c r="D98">
        <v>5.03999996185303</v>
      </c>
      <c r="E98">
        <v>5.03999996185303</v>
      </c>
      <c r="F98">
        <v>0</v>
      </c>
      <c r="G98">
        <v>0</v>
      </c>
      <c r="H98">
        <v>0.41999998688697798</v>
      </c>
      <c r="I98">
        <v>4.6199998855590803</v>
      </c>
      <c r="J98">
        <v>0</v>
      </c>
      <c r="K98">
        <v>0</v>
      </c>
      <c r="L98">
        <v>10</v>
      </c>
      <c r="M98">
        <v>176</v>
      </c>
      <c r="N98">
        <v>714</v>
      </c>
      <c r="O98">
        <v>1377</v>
      </c>
      <c r="P98">
        <v>1</v>
      </c>
      <c r="Q98">
        <v>349</v>
      </c>
      <c r="R98">
        <v>540</v>
      </c>
    </row>
    <row r="99" spans="1:18" x14ac:dyDescent="0.2">
      <c r="A99">
        <v>3977333714</v>
      </c>
      <c r="B99" s="1">
        <v>42488</v>
      </c>
      <c r="C99">
        <v>7114</v>
      </c>
      <c r="D99">
        <v>4.8800001144409197</v>
      </c>
      <c r="E99">
        <v>4.8800001144409197</v>
      </c>
      <c r="F99">
        <v>0</v>
      </c>
      <c r="G99">
        <v>1.37000000476837</v>
      </c>
      <c r="H99">
        <v>0.28999999165535001</v>
      </c>
      <c r="I99">
        <v>3.2200000286102299</v>
      </c>
      <c r="J99">
        <v>0</v>
      </c>
      <c r="K99">
        <v>15</v>
      </c>
      <c r="L99">
        <v>8</v>
      </c>
      <c r="M99">
        <v>190</v>
      </c>
      <c r="N99">
        <v>804</v>
      </c>
      <c r="O99">
        <v>1407</v>
      </c>
      <c r="P99">
        <v>1</v>
      </c>
      <c r="Q99">
        <v>261</v>
      </c>
      <c r="R99">
        <v>423</v>
      </c>
    </row>
    <row r="100" spans="1:18" x14ac:dyDescent="0.2">
      <c r="A100">
        <v>3977333714</v>
      </c>
      <c r="B100" s="1">
        <v>42489</v>
      </c>
      <c r="C100">
        <v>10645</v>
      </c>
      <c r="D100">
        <v>7.75</v>
      </c>
      <c r="E100">
        <v>7.75</v>
      </c>
      <c r="F100">
        <v>0</v>
      </c>
      <c r="G100">
        <v>3.7400000095367401</v>
      </c>
      <c r="H100">
        <v>1.29999995231628</v>
      </c>
      <c r="I100">
        <v>2.71000003814697</v>
      </c>
      <c r="J100">
        <v>0</v>
      </c>
      <c r="K100">
        <v>36</v>
      </c>
      <c r="L100">
        <v>32</v>
      </c>
      <c r="M100">
        <v>150</v>
      </c>
      <c r="N100">
        <v>744</v>
      </c>
      <c r="O100">
        <v>1545</v>
      </c>
      <c r="P100">
        <v>1</v>
      </c>
      <c r="Q100">
        <v>333</v>
      </c>
      <c r="R100">
        <v>478</v>
      </c>
    </row>
    <row r="101" spans="1:18" x14ac:dyDescent="0.2">
      <c r="A101">
        <v>3977333714</v>
      </c>
      <c r="B101" s="1">
        <v>42490</v>
      </c>
      <c r="C101">
        <v>13238</v>
      </c>
      <c r="D101">
        <v>9.1999998092651403</v>
      </c>
      <c r="E101">
        <v>9.1999998092651403</v>
      </c>
      <c r="F101">
        <v>0</v>
      </c>
      <c r="G101">
        <v>3.6900000572204599</v>
      </c>
      <c r="H101">
        <v>2.0999999046325701</v>
      </c>
      <c r="I101">
        <v>3.4100000858306898</v>
      </c>
      <c r="J101">
        <v>0</v>
      </c>
      <c r="K101">
        <v>43</v>
      </c>
      <c r="L101">
        <v>52</v>
      </c>
      <c r="M101">
        <v>194</v>
      </c>
      <c r="N101">
        <v>687</v>
      </c>
      <c r="O101">
        <v>1650</v>
      </c>
      <c r="P101">
        <v>1</v>
      </c>
      <c r="Q101">
        <v>237</v>
      </c>
      <c r="R101">
        <v>382</v>
      </c>
    </row>
    <row r="102" spans="1:18" x14ac:dyDescent="0.2">
      <c r="A102">
        <v>3977333714</v>
      </c>
      <c r="B102" s="1">
        <v>42491</v>
      </c>
      <c r="C102">
        <v>10414</v>
      </c>
      <c r="D102">
        <v>7.0700001716613796</v>
      </c>
      <c r="E102">
        <v>7.0700001716613796</v>
      </c>
      <c r="F102">
        <v>0</v>
      </c>
      <c r="G102">
        <v>2.6700000762939502</v>
      </c>
      <c r="H102">
        <v>1.9800000190734901</v>
      </c>
      <c r="I102">
        <v>2.4100000858306898</v>
      </c>
      <c r="J102">
        <v>0</v>
      </c>
      <c r="K102">
        <v>41</v>
      </c>
      <c r="L102">
        <v>40</v>
      </c>
      <c r="M102">
        <v>124</v>
      </c>
      <c r="N102">
        <v>691</v>
      </c>
      <c r="O102">
        <v>1501</v>
      </c>
      <c r="P102">
        <v>1</v>
      </c>
      <c r="Q102">
        <v>383</v>
      </c>
      <c r="R102">
        <v>626</v>
      </c>
    </row>
    <row r="103" spans="1:18" x14ac:dyDescent="0.2">
      <c r="A103">
        <v>3977333714</v>
      </c>
      <c r="B103" s="1">
        <v>42492</v>
      </c>
      <c r="C103">
        <v>16520</v>
      </c>
      <c r="D103">
        <v>11.050000190734901</v>
      </c>
      <c r="E103">
        <v>11.050000190734901</v>
      </c>
      <c r="F103">
        <v>0</v>
      </c>
      <c r="G103">
        <v>1.53999996185303</v>
      </c>
      <c r="H103">
        <v>6.4800000190734899</v>
      </c>
      <c r="I103">
        <v>3.0199999809265101</v>
      </c>
      <c r="J103">
        <v>0</v>
      </c>
      <c r="K103">
        <v>24</v>
      </c>
      <c r="L103">
        <v>143</v>
      </c>
      <c r="M103">
        <v>176</v>
      </c>
      <c r="N103">
        <v>713</v>
      </c>
      <c r="O103">
        <v>1760</v>
      </c>
      <c r="P103">
        <v>1</v>
      </c>
      <c r="Q103">
        <v>230</v>
      </c>
      <c r="R103">
        <v>384</v>
      </c>
    </row>
    <row r="104" spans="1:18" x14ac:dyDescent="0.2">
      <c r="A104">
        <v>3977333714</v>
      </c>
      <c r="B104" s="1">
        <v>42493</v>
      </c>
      <c r="C104">
        <v>14335</v>
      </c>
      <c r="D104">
        <v>9.5900001525878906</v>
      </c>
      <c r="E104">
        <v>9.5900001525878906</v>
      </c>
      <c r="F104">
        <v>0</v>
      </c>
      <c r="G104">
        <v>3.3199999332428001</v>
      </c>
      <c r="H104">
        <v>1.7400000095367401</v>
      </c>
      <c r="I104">
        <v>4.5300002098083496</v>
      </c>
      <c r="J104">
        <v>0</v>
      </c>
      <c r="K104">
        <v>47</v>
      </c>
      <c r="L104">
        <v>41</v>
      </c>
      <c r="M104">
        <v>258</v>
      </c>
      <c r="N104">
        <v>594</v>
      </c>
      <c r="O104">
        <v>1710</v>
      </c>
      <c r="P104">
        <v>1</v>
      </c>
      <c r="Q104">
        <v>292</v>
      </c>
      <c r="R104">
        <v>500</v>
      </c>
    </row>
    <row r="105" spans="1:18" x14ac:dyDescent="0.2">
      <c r="A105">
        <v>3977333714</v>
      </c>
      <c r="B105" s="1">
        <v>42494</v>
      </c>
      <c r="C105">
        <v>13559</v>
      </c>
      <c r="D105">
        <v>9.4399995803833008</v>
      </c>
      <c r="E105">
        <v>9.4399995803833008</v>
      </c>
      <c r="F105">
        <v>0</v>
      </c>
      <c r="G105">
        <v>1.8099999427795399</v>
      </c>
      <c r="H105">
        <v>4.5799999237060502</v>
      </c>
      <c r="I105">
        <v>2.8900001049041699</v>
      </c>
      <c r="J105">
        <v>0</v>
      </c>
      <c r="K105">
        <v>14</v>
      </c>
      <c r="L105">
        <v>96</v>
      </c>
      <c r="M105">
        <v>142</v>
      </c>
      <c r="N105">
        <v>852</v>
      </c>
      <c r="O105">
        <v>1628</v>
      </c>
      <c r="P105">
        <v>1</v>
      </c>
      <c r="Q105">
        <v>213</v>
      </c>
      <c r="R105">
        <v>336</v>
      </c>
    </row>
    <row r="106" spans="1:18" x14ac:dyDescent="0.2">
      <c r="A106">
        <v>3977333714</v>
      </c>
      <c r="B106" s="1">
        <v>42495</v>
      </c>
      <c r="C106">
        <v>12312</v>
      </c>
      <c r="D106">
        <v>8.5799999237060494</v>
      </c>
      <c r="E106">
        <v>8.5799999237060494</v>
      </c>
      <c r="F106">
        <v>0</v>
      </c>
      <c r="G106">
        <v>1.7599999904632599</v>
      </c>
      <c r="H106">
        <v>4.1100001335143999</v>
      </c>
      <c r="I106">
        <v>2.71000003814697</v>
      </c>
      <c r="J106">
        <v>0</v>
      </c>
      <c r="K106">
        <v>14</v>
      </c>
      <c r="L106">
        <v>88</v>
      </c>
      <c r="M106">
        <v>178</v>
      </c>
      <c r="N106">
        <v>680</v>
      </c>
      <c r="O106">
        <v>1618</v>
      </c>
      <c r="P106">
        <v>1</v>
      </c>
      <c r="Q106">
        <v>318</v>
      </c>
      <c r="R106">
        <v>480</v>
      </c>
    </row>
    <row r="107" spans="1:18" x14ac:dyDescent="0.2">
      <c r="A107">
        <v>3977333714</v>
      </c>
      <c r="B107" s="1">
        <v>42496</v>
      </c>
      <c r="C107">
        <v>11677</v>
      </c>
      <c r="D107">
        <v>8.2799997329711896</v>
      </c>
      <c r="E107">
        <v>8.2799997329711896</v>
      </c>
      <c r="F107">
        <v>0</v>
      </c>
      <c r="G107">
        <v>3.1099998950958301</v>
      </c>
      <c r="H107">
        <v>2.5099999904632599</v>
      </c>
      <c r="I107">
        <v>2.6700000762939502</v>
      </c>
      <c r="J107">
        <v>0</v>
      </c>
      <c r="K107">
        <v>29</v>
      </c>
      <c r="L107">
        <v>55</v>
      </c>
      <c r="M107">
        <v>168</v>
      </c>
      <c r="N107">
        <v>676</v>
      </c>
      <c r="O107">
        <v>1590</v>
      </c>
      <c r="P107">
        <v>1</v>
      </c>
      <c r="Q107">
        <v>323</v>
      </c>
      <c r="R107">
        <v>512</v>
      </c>
    </row>
    <row r="108" spans="1:18" x14ac:dyDescent="0.2">
      <c r="A108">
        <v>3977333714</v>
      </c>
      <c r="B108" s="1">
        <v>42497</v>
      </c>
      <c r="C108">
        <v>11550</v>
      </c>
      <c r="D108">
        <v>7.7300000190734899</v>
      </c>
      <c r="E108">
        <v>7.7300000190734899</v>
      </c>
      <c r="F108">
        <v>0</v>
      </c>
      <c r="G108">
        <v>0</v>
      </c>
      <c r="H108">
        <v>4.1300001144409197</v>
      </c>
      <c r="I108">
        <v>3.5899999141693102</v>
      </c>
      <c r="J108">
        <v>0</v>
      </c>
      <c r="K108">
        <v>0</v>
      </c>
      <c r="L108">
        <v>86</v>
      </c>
      <c r="M108">
        <v>208</v>
      </c>
      <c r="N108">
        <v>703</v>
      </c>
      <c r="O108">
        <v>1574</v>
      </c>
      <c r="P108">
        <v>1</v>
      </c>
      <c r="Q108">
        <v>237</v>
      </c>
      <c r="R108">
        <v>443</v>
      </c>
    </row>
    <row r="109" spans="1:18" x14ac:dyDescent="0.2">
      <c r="A109">
        <v>3977333714</v>
      </c>
      <c r="B109" s="1">
        <v>42498</v>
      </c>
      <c r="C109">
        <v>13585</v>
      </c>
      <c r="D109">
        <v>9.0900001525878906</v>
      </c>
      <c r="E109">
        <v>9.0900001525878906</v>
      </c>
      <c r="F109">
        <v>0</v>
      </c>
      <c r="G109">
        <v>0.68000000715255704</v>
      </c>
      <c r="H109">
        <v>5.2399997711181596</v>
      </c>
      <c r="I109">
        <v>3.1700000762939502</v>
      </c>
      <c r="J109">
        <v>0</v>
      </c>
      <c r="K109">
        <v>9</v>
      </c>
      <c r="L109">
        <v>116</v>
      </c>
      <c r="M109">
        <v>171</v>
      </c>
      <c r="N109">
        <v>688</v>
      </c>
      <c r="O109">
        <v>1633</v>
      </c>
      <c r="P109">
        <v>2</v>
      </c>
      <c r="Q109">
        <v>259</v>
      </c>
      <c r="R109">
        <v>456</v>
      </c>
    </row>
    <row r="110" spans="1:18" x14ac:dyDescent="0.2">
      <c r="A110">
        <v>3977333714</v>
      </c>
      <c r="B110" s="1">
        <v>42500</v>
      </c>
      <c r="C110">
        <v>13072</v>
      </c>
      <c r="D110">
        <v>8.7799997329711896</v>
      </c>
      <c r="E110">
        <v>8.7799997329711896</v>
      </c>
      <c r="F110">
        <v>0</v>
      </c>
      <c r="G110">
        <v>7.0000000298023196E-2</v>
      </c>
      <c r="H110">
        <v>5.4000000953674299</v>
      </c>
      <c r="I110">
        <v>3.3099999427795401</v>
      </c>
      <c r="J110">
        <v>0</v>
      </c>
      <c r="K110">
        <v>1</v>
      </c>
      <c r="L110">
        <v>115</v>
      </c>
      <c r="M110">
        <v>196</v>
      </c>
      <c r="N110">
        <v>676</v>
      </c>
      <c r="O110">
        <v>1630</v>
      </c>
      <c r="P110">
        <v>1</v>
      </c>
      <c r="Q110">
        <v>312</v>
      </c>
      <c r="R110">
        <v>452</v>
      </c>
    </row>
    <row r="111" spans="1:18" x14ac:dyDescent="0.2">
      <c r="A111">
        <v>4020332650</v>
      </c>
      <c r="B111" s="1">
        <v>42472</v>
      </c>
      <c r="C111">
        <v>8539</v>
      </c>
      <c r="D111">
        <v>6.1199998855590803</v>
      </c>
      <c r="E111">
        <v>6.1199998855590803</v>
      </c>
      <c r="F111">
        <v>0</v>
      </c>
      <c r="G111">
        <v>0.15000000596046401</v>
      </c>
      <c r="H111">
        <v>0.239999994635582</v>
      </c>
      <c r="I111">
        <v>5.6799998283386204</v>
      </c>
      <c r="J111">
        <v>0</v>
      </c>
      <c r="K111">
        <v>4</v>
      </c>
      <c r="L111">
        <v>15</v>
      </c>
      <c r="M111">
        <v>331</v>
      </c>
      <c r="N111">
        <v>712</v>
      </c>
      <c r="O111">
        <v>3654</v>
      </c>
      <c r="P111">
        <v>1</v>
      </c>
      <c r="Q111">
        <v>501</v>
      </c>
      <c r="R111">
        <v>541</v>
      </c>
    </row>
    <row r="112" spans="1:18" x14ac:dyDescent="0.2">
      <c r="A112">
        <v>4020332650</v>
      </c>
      <c r="B112" s="1">
        <v>42476</v>
      </c>
      <c r="C112">
        <v>1982</v>
      </c>
      <c r="D112">
        <v>1.41999995708466</v>
      </c>
      <c r="E112">
        <v>1.41999995708466</v>
      </c>
      <c r="F112">
        <v>0</v>
      </c>
      <c r="G112">
        <v>0.44999998807907099</v>
      </c>
      <c r="H112">
        <v>0.37000000476837203</v>
      </c>
      <c r="I112">
        <v>0.58999997377395597</v>
      </c>
      <c r="J112">
        <v>0</v>
      </c>
      <c r="K112">
        <v>65</v>
      </c>
      <c r="L112">
        <v>21</v>
      </c>
      <c r="M112">
        <v>55</v>
      </c>
      <c r="N112">
        <v>1222</v>
      </c>
      <c r="O112">
        <v>3051</v>
      </c>
      <c r="P112">
        <v>1</v>
      </c>
      <c r="Q112">
        <v>77</v>
      </c>
      <c r="R112">
        <v>77</v>
      </c>
    </row>
    <row r="113" spans="1:18" x14ac:dyDescent="0.2">
      <c r="A113">
        <v>4020332650</v>
      </c>
      <c r="B113" s="1">
        <v>42493</v>
      </c>
      <c r="C113">
        <v>4496</v>
      </c>
      <c r="D113">
        <v>3.2200000286102299</v>
      </c>
      <c r="E113">
        <v>3.2200000286102299</v>
      </c>
      <c r="F113">
        <v>0</v>
      </c>
      <c r="G113">
        <v>0</v>
      </c>
      <c r="H113">
        <v>0</v>
      </c>
      <c r="I113">
        <v>3.1500000953674299</v>
      </c>
      <c r="J113">
        <v>5.0000000745058101E-2</v>
      </c>
      <c r="K113">
        <v>0</v>
      </c>
      <c r="L113">
        <v>0</v>
      </c>
      <c r="M113">
        <v>174</v>
      </c>
      <c r="N113">
        <v>950</v>
      </c>
      <c r="O113">
        <v>2828</v>
      </c>
      <c r="P113">
        <v>1</v>
      </c>
      <c r="Q113">
        <v>322</v>
      </c>
      <c r="R113">
        <v>332</v>
      </c>
    </row>
    <row r="114" spans="1:18" x14ac:dyDescent="0.2">
      <c r="A114">
        <v>4020332650</v>
      </c>
      <c r="B114" s="1">
        <v>42494</v>
      </c>
      <c r="C114">
        <v>10252</v>
      </c>
      <c r="D114">
        <v>7.3499999046325701</v>
      </c>
      <c r="E114">
        <v>7.3499999046325701</v>
      </c>
      <c r="F114">
        <v>0</v>
      </c>
      <c r="G114">
        <v>0.67000001668930098</v>
      </c>
      <c r="H114">
        <v>1.03999996185303</v>
      </c>
      <c r="I114">
        <v>5.5799999237060502</v>
      </c>
      <c r="J114">
        <v>0</v>
      </c>
      <c r="K114">
        <v>13</v>
      </c>
      <c r="L114">
        <v>46</v>
      </c>
      <c r="M114">
        <v>346</v>
      </c>
      <c r="N114">
        <v>531</v>
      </c>
      <c r="O114">
        <v>3879</v>
      </c>
      <c r="P114">
        <v>1</v>
      </c>
      <c r="Q114">
        <v>478</v>
      </c>
      <c r="R114">
        <v>536</v>
      </c>
    </row>
    <row r="115" spans="1:18" x14ac:dyDescent="0.2">
      <c r="A115">
        <v>4020332650</v>
      </c>
      <c r="B115" s="1">
        <v>42495</v>
      </c>
      <c r="C115">
        <v>11728</v>
      </c>
      <c r="D115">
        <v>8.4300003051757795</v>
      </c>
      <c r="E115">
        <v>8.4300003051757795</v>
      </c>
      <c r="F115">
        <v>0</v>
      </c>
      <c r="G115">
        <v>2.6199998855590798</v>
      </c>
      <c r="H115">
        <v>1.6799999475479099</v>
      </c>
      <c r="I115">
        <v>4.03999996185303</v>
      </c>
      <c r="J115">
        <v>7.0000000298023196E-2</v>
      </c>
      <c r="K115">
        <v>38</v>
      </c>
      <c r="L115">
        <v>42</v>
      </c>
      <c r="M115">
        <v>196</v>
      </c>
      <c r="N115">
        <v>916</v>
      </c>
      <c r="O115">
        <v>3429</v>
      </c>
      <c r="P115">
        <v>1</v>
      </c>
      <c r="Q115">
        <v>226</v>
      </c>
      <c r="R115">
        <v>248</v>
      </c>
    </row>
    <row r="116" spans="1:18" x14ac:dyDescent="0.2">
      <c r="A116">
        <v>4020332650</v>
      </c>
      <c r="B116" s="1">
        <v>42496</v>
      </c>
      <c r="C116">
        <v>4369</v>
      </c>
      <c r="D116">
        <v>3.1300001144409202</v>
      </c>
      <c r="E116">
        <v>3.1300001144409202</v>
      </c>
      <c r="F116">
        <v>0</v>
      </c>
      <c r="G116">
        <v>0</v>
      </c>
      <c r="H116">
        <v>0</v>
      </c>
      <c r="I116">
        <v>3.0999999046325701</v>
      </c>
      <c r="J116">
        <v>9.9999997764825804E-3</v>
      </c>
      <c r="K116">
        <v>0</v>
      </c>
      <c r="L116">
        <v>0</v>
      </c>
      <c r="M116">
        <v>177</v>
      </c>
      <c r="N116">
        <v>855</v>
      </c>
      <c r="O116">
        <v>2704</v>
      </c>
      <c r="P116">
        <v>1</v>
      </c>
      <c r="Q116">
        <v>385</v>
      </c>
      <c r="R116">
        <v>408</v>
      </c>
    </row>
    <row r="117" spans="1:18" x14ac:dyDescent="0.2">
      <c r="A117">
        <v>4020332650</v>
      </c>
      <c r="B117" s="1">
        <v>42498</v>
      </c>
      <c r="C117">
        <v>5862</v>
      </c>
      <c r="D117">
        <v>4.1999998092651403</v>
      </c>
      <c r="E117">
        <v>4.1999998092651403</v>
      </c>
      <c r="F117">
        <v>0</v>
      </c>
      <c r="G117">
        <v>0</v>
      </c>
      <c r="H117">
        <v>0</v>
      </c>
      <c r="I117">
        <v>4.1500000953674299</v>
      </c>
      <c r="J117">
        <v>0</v>
      </c>
      <c r="K117">
        <v>0</v>
      </c>
      <c r="L117">
        <v>0</v>
      </c>
      <c r="M117">
        <v>263</v>
      </c>
      <c r="N117">
        <v>775</v>
      </c>
      <c r="O117">
        <v>3089</v>
      </c>
      <c r="P117">
        <v>1</v>
      </c>
      <c r="Q117">
        <v>364</v>
      </c>
      <c r="R117">
        <v>402</v>
      </c>
    </row>
    <row r="118" spans="1:18" x14ac:dyDescent="0.2">
      <c r="A118">
        <v>4020332650</v>
      </c>
      <c r="B118" s="1">
        <v>42500</v>
      </c>
      <c r="C118">
        <v>5546</v>
      </c>
      <c r="D118">
        <v>3.9800000190734899</v>
      </c>
      <c r="E118">
        <v>3.9800000190734899</v>
      </c>
      <c r="F118">
        <v>0</v>
      </c>
      <c r="G118">
        <v>0</v>
      </c>
      <c r="H118">
        <v>0</v>
      </c>
      <c r="I118">
        <v>3.8699998855590798</v>
      </c>
      <c r="J118">
        <v>3.9999999105930301E-2</v>
      </c>
      <c r="K118">
        <v>0</v>
      </c>
      <c r="L118">
        <v>0</v>
      </c>
      <c r="M118">
        <v>206</v>
      </c>
      <c r="N118">
        <v>774</v>
      </c>
      <c r="O118">
        <v>2926</v>
      </c>
      <c r="P118">
        <v>1</v>
      </c>
      <c r="Q118">
        <v>442</v>
      </c>
      <c r="R118">
        <v>494</v>
      </c>
    </row>
    <row r="119" spans="1:18" x14ac:dyDescent="0.2">
      <c r="A119">
        <v>4319703577</v>
      </c>
      <c r="B119" s="1">
        <v>42474</v>
      </c>
      <c r="C119">
        <v>10210</v>
      </c>
      <c r="D119">
        <v>6.8800001144409197</v>
      </c>
      <c r="E119">
        <v>6.8800001144409197</v>
      </c>
      <c r="F119">
        <v>0</v>
      </c>
      <c r="G119">
        <v>0.109999999403954</v>
      </c>
      <c r="H119">
        <v>0.33000001311302202</v>
      </c>
      <c r="I119">
        <v>6.4400000572204599</v>
      </c>
      <c r="J119">
        <v>0</v>
      </c>
      <c r="K119">
        <v>1</v>
      </c>
      <c r="L119">
        <v>9</v>
      </c>
      <c r="M119">
        <v>339</v>
      </c>
      <c r="N119">
        <v>589</v>
      </c>
      <c r="O119">
        <v>2302</v>
      </c>
      <c r="P119">
        <v>1</v>
      </c>
      <c r="Q119">
        <v>535</v>
      </c>
      <c r="R119">
        <v>557</v>
      </c>
    </row>
    <row r="120" spans="1:18" x14ac:dyDescent="0.2">
      <c r="A120">
        <v>4319703577</v>
      </c>
      <c r="B120" s="1">
        <v>42475</v>
      </c>
      <c r="C120">
        <v>5664</v>
      </c>
      <c r="D120">
        <v>3.7999999523162802</v>
      </c>
      <c r="E120">
        <v>3.7999999523162802</v>
      </c>
      <c r="F120">
        <v>0</v>
      </c>
      <c r="G120">
        <v>0</v>
      </c>
      <c r="H120">
        <v>0</v>
      </c>
      <c r="I120">
        <v>3.7999999523162802</v>
      </c>
      <c r="J120">
        <v>0</v>
      </c>
      <c r="K120">
        <v>0</v>
      </c>
      <c r="L120">
        <v>0</v>
      </c>
      <c r="M120">
        <v>228</v>
      </c>
      <c r="N120">
        <v>752</v>
      </c>
      <c r="O120">
        <v>1985</v>
      </c>
      <c r="P120">
        <v>1</v>
      </c>
      <c r="Q120">
        <v>465</v>
      </c>
      <c r="R120">
        <v>491</v>
      </c>
    </row>
    <row r="121" spans="1:18" x14ac:dyDescent="0.2">
      <c r="A121">
        <v>4319703577</v>
      </c>
      <c r="B121" s="1">
        <v>42476</v>
      </c>
      <c r="C121">
        <v>4744</v>
      </c>
      <c r="D121">
        <v>3.1800000667571999</v>
      </c>
      <c r="E121">
        <v>3.1800000667571999</v>
      </c>
      <c r="F121">
        <v>0</v>
      </c>
      <c r="G121">
        <v>0</v>
      </c>
      <c r="H121">
        <v>0</v>
      </c>
      <c r="I121">
        <v>3.1800000667571999</v>
      </c>
      <c r="J121">
        <v>0</v>
      </c>
      <c r="K121">
        <v>0</v>
      </c>
      <c r="L121">
        <v>0</v>
      </c>
      <c r="M121">
        <v>194</v>
      </c>
      <c r="N121">
        <v>724</v>
      </c>
      <c r="O121">
        <v>1884</v>
      </c>
      <c r="P121">
        <v>1</v>
      </c>
      <c r="Q121">
        <v>506</v>
      </c>
      <c r="R121">
        <v>522</v>
      </c>
    </row>
    <row r="122" spans="1:18" x14ac:dyDescent="0.2">
      <c r="A122">
        <v>4319703577</v>
      </c>
      <c r="B122" s="1">
        <v>42478</v>
      </c>
      <c r="C122">
        <v>2276</v>
      </c>
      <c r="D122">
        <v>1.54999995231628</v>
      </c>
      <c r="E122">
        <v>1.54999995231628</v>
      </c>
      <c r="F122">
        <v>0</v>
      </c>
      <c r="G122">
        <v>7.0000000298023196E-2</v>
      </c>
      <c r="H122">
        <v>0.33000001311302202</v>
      </c>
      <c r="I122">
        <v>1.12000000476837</v>
      </c>
      <c r="J122">
        <v>0</v>
      </c>
      <c r="K122">
        <v>1</v>
      </c>
      <c r="L122">
        <v>9</v>
      </c>
      <c r="M122">
        <v>58</v>
      </c>
      <c r="N122">
        <v>824</v>
      </c>
      <c r="O122">
        <v>1632</v>
      </c>
      <c r="P122">
        <v>1</v>
      </c>
      <c r="Q122">
        <v>515</v>
      </c>
      <c r="R122">
        <v>551</v>
      </c>
    </row>
    <row r="123" spans="1:18" x14ac:dyDescent="0.2">
      <c r="A123">
        <v>4319703577</v>
      </c>
      <c r="B123" s="1">
        <v>42479</v>
      </c>
      <c r="C123">
        <v>8925</v>
      </c>
      <c r="D123">
        <v>5.9899997711181596</v>
      </c>
      <c r="E123">
        <v>5.9899997711181596</v>
      </c>
      <c r="F123">
        <v>0</v>
      </c>
      <c r="G123">
        <v>0</v>
      </c>
      <c r="H123">
        <v>0</v>
      </c>
      <c r="I123">
        <v>5.9899997711181596</v>
      </c>
      <c r="J123">
        <v>0</v>
      </c>
      <c r="K123">
        <v>0</v>
      </c>
      <c r="L123">
        <v>0</v>
      </c>
      <c r="M123">
        <v>311</v>
      </c>
      <c r="N123">
        <v>604</v>
      </c>
      <c r="O123">
        <v>2200</v>
      </c>
      <c r="P123">
        <v>2</v>
      </c>
      <c r="Q123">
        <v>461</v>
      </c>
      <c r="R123">
        <v>498</v>
      </c>
    </row>
    <row r="124" spans="1:18" x14ac:dyDescent="0.2">
      <c r="A124">
        <v>4319703577</v>
      </c>
      <c r="B124" s="1">
        <v>42480</v>
      </c>
      <c r="C124">
        <v>8954</v>
      </c>
      <c r="D124">
        <v>6.0100002288818404</v>
      </c>
      <c r="E124">
        <v>6.0100002288818404</v>
      </c>
      <c r="F124">
        <v>0</v>
      </c>
      <c r="G124">
        <v>0</v>
      </c>
      <c r="H124">
        <v>0.68000000715255704</v>
      </c>
      <c r="I124">
        <v>5.3099999427795401</v>
      </c>
      <c r="J124">
        <v>0</v>
      </c>
      <c r="K124">
        <v>0</v>
      </c>
      <c r="L124">
        <v>18</v>
      </c>
      <c r="M124">
        <v>306</v>
      </c>
      <c r="N124">
        <v>671</v>
      </c>
      <c r="O124">
        <v>2220</v>
      </c>
      <c r="P124">
        <v>1</v>
      </c>
      <c r="Q124">
        <v>523</v>
      </c>
      <c r="R124">
        <v>543</v>
      </c>
    </row>
    <row r="125" spans="1:18" x14ac:dyDescent="0.2">
      <c r="A125">
        <v>4319703577</v>
      </c>
      <c r="B125" s="1">
        <v>42481</v>
      </c>
      <c r="C125">
        <v>3702</v>
      </c>
      <c r="D125">
        <v>2.4800000190734899</v>
      </c>
      <c r="E125">
        <v>2.4800000190734899</v>
      </c>
      <c r="F125">
        <v>0</v>
      </c>
      <c r="G125">
        <v>0</v>
      </c>
      <c r="H125">
        <v>0</v>
      </c>
      <c r="I125">
        <v>0.34999999403953602</v>
      </c>
      <c r="J125">
        <v>0</v>
      </c>
      <c r="K125">
        <v>0</v>
      </c>
      <c r="L125">
        <v>0</v>
      </c>
      <c r="M125">
        <v>34</v>
      </c>
      <c r="N125">
        <v>1265</v>
      </c>
      <c r="O125">
        <v>1792</v>
      </c>
      <c r="P125">
        <v>1</v>
      </c>
      <c r="Q125">
        <v>59</v>
      </c>
      <c r="R125">
        <v>65</v>
      </c>
    </row>
    <row r="126" spans="1:18" x14ac:dyDescent="0.2">
      <c r="A126">
        <v>4319703577</v>
      </c>
      <c r="B126" s="1">
        <v>42482</v>
      </c>
      <c r="C126">
        <v>4500</v>
      </c>
      <c r="D126">
        <v>3.0199999809265101</v>
      </c>
      <c r="E126">
        <v>3.0199999809265101</v>
      </c>
      <c r="F126">
        <v>0</v>
      </c>
      <c r="G126">
        <v>5.9999998658895499E-2</v>
      </c>
      <c r="H126">
        <v>0.81000000238418601</v>
      </c>
      <c r="I126">
        <v>2.1500000953674299</v>
      </c>
      <c r="J126">
        <v>0</v>
      </c>
      <c r="K126">
        <v>1</v>
      </c>
      <c r="L126">
        <v>19</v>
      </c>
      <c r="M126">
        <v>176</v>
      </c>
      <c r="N126">
        <v>709</v>
      </c>
      <c r="O126">
        <v>1886</v>
      </c>
      <c r="P126">
        <v>1</v>
      </c>
      <c r="Q126">
        <v>533</v>
      </c>
      <c r="R126">
        <v>550</v>
      </c>
    </row>
    <row r="127" spans="1:18" x14ac:dyDescent="0.2">
      <c r="A127">
        <v>4319703577</v>
      </c>
      <c r="B127" s="1">
        <v>42483</v>
      </c>
      <c r="C127">
        <v>4935</v>
      </c>
      <c r="D127">
        <v>3.3099999427795401</v>
      </c>
      <c r="E127">
        <v>3.3099999427795401</v>
      </c>
      <c r="F127">
        <v>0</v>
      </c>
      <c r="G127">
        <v>0</v>
      </c>
      <c r="H127">
        <v>0</v>
      </c>
      <c r="I127">
        <v>3.3099999427795401</v>
      </c>
      <c r="J127">
        <v>0</v>
      </c>
      <c r="K127">
        <v>0</v>
      </c>
      <c r="L127">
        <v>0</v>
      </c>
      <c r="M127">
        <v>233</v>
      </c>
      <c r="N127">
        <v>546</v>
      </c>
      <c r="O127">
        <v>1945</v>
      </c>
      <c r="P127">
        <v>1</v>
      </c>
      <c r="Q127">
        <v>692</v>
      </c>
      <c r="R127">
        <v>722</v>
      </c>
    </row>
    <row r="128" spans="1:18" x14ac:dyDescent="0.2">
      <c r="A128">
        <v>4319703577</v>
      </c>
      <c r="B128" s="1">
        <v>42484</v>
      </c>
      <c r="C128">
        <v>4081</v>
      </c>
      <c r="D128">
        <v>2.7400000095367401</v>
      </c>
      <c r="E128">
        <v>2.7400000095367401</v>
      </c>
      <c r="F128">
        <v>0</v>
      </c>
      <c r="G128">
        <v>5.9999998658895499E-2</v>
      </c>
      <c r="H128">
        <v>0.20000000298023199</v>
      </c>
      <c r="I128">
        <v>2.4700000286102299</v>
      </c>
      <c r="J128">
        <v>0</v>
      </c>
      <c r="K128">
        <v>1</v>
      </c>
      <c r="L128">
        <v>5</v>
      </c>
      <c r="M128">
        <v>191</v>
      </c>
      <c r="N128">
        <v>692</v>
      </c>
      <c r="O128">
        <v>1880</v>
      </c>
      <c r="P128">
        <v>1</v>
      </c>
      <c r="Q128">
        <v>467</v>
      </c>
      <c r="R128">
        <v>501</v>
      </c>
    </row>
    <row r="129" spans="1:18" x14ac:dyDescent="0.2">
      <c r="A129">
        <v>4319703577</v>
      </c>
      <c r="B129" s="1">
        <v>42485</v>
      </c>
      <c r="C129">
        <v>9259</v>
      </c>
      <c r="D129">
        <v>6.21000003814697</v>
      </c>
      <c r="E129">
        <v>6.21000003814697</v>
      </c>
      <c r="F129">
        <v>0</v>
      </c>
      <c r="G129">
        <v>0</v>
      </c>
      <c r="H129">
        <v>0.28000000119209301</v>
      </c>
      <c r="I129">
        <v>5.9299998283386204</v>
      </c>
      <c r="J129">
        <v>0</v>
      </c>
      <c r="K129">
        <v>0</v>
      </c>
      <c r="L129">
        <v>8</v>
      </c>
      <c r="M129">
        <v>390</v>
      </c>
      <c r="N129">
        <v>544</v>
      </c>
      <c r="O129">
        <v>2314</v>
      </c>
      <c r="P129">
        <v>1</v>
      </c>
      <c r="Q129">
        <v>488</v>
      </c>
      <c r="R129">
        <v>506</v>
      </c>
    </row>
    <row r="130" spans="1:18" x14ac:dyDescent="0.2">
      <c r="A130">
        <v>4319703577</v>
      </c>
      <c r="B130" s="1">
        <v>42486</v>
      </c>
      <c r="C130">
        <v>9899</v>
      </c>
      <c r="D130">
        <v>6.6399998664856001</v>
      </c>
      <c r="E130">
        <v>6.6399998664856001</v>
      </c>
      <c r="F130">
        <v>0</v>
      </c>
      <c r="G130">
        <v>0.56999999284744296</v>
      </c>
      <c r="H130">
        <v>0.92000001668930098</v>
      </c>
      <c r="I130">
        <v>5.1500000953674299</v>
      </c>
      <c r="J130">
        <v>0</v>
      </c>
      <c r="K130">
        <v>8</v>
      </c>
      <c r="L130">
        <v>21</v>
      </c>
      <c r="M130">
        <v>288</v>
      </c>
      <c r="N130">
        <v>649</v>
      </c>
      <c r="O130">
        <v>2236</v>
      </c>
      <c r="P130">
        <v>1</v>
      </c>
      <c r="Q130">
        <v>505</v>
      </c>
      <c r="R130">
        <v>516</v>
      </c>
    </row>
    <row r="131" spans="1:18" x14ac:dyDescent="0.2">
      <c r="A131">
        <v>4319703577</v>
      </c>
      <c r="B131" s="1">
        <v>42487</v>
      </c>
      <c r="C131">
        <v>10780</v>
      </c>
      <c r="D131">
        <v>7.2300000190734899</v>
      </c>
      <c r="E131">
        <v>7.2300000190734899</v>
      </c>
      <c r="F131">
        <v>0</v>
      </c>
      <c r="G131">
        <v>0.40999999642372098</v>
      </c>
      <c r="H131">
        <v>1.91999995708466</v>
      </c>
      <c r="I131">
        <v>4.9099998474121103</v>
      </c>
      <c r="J131">
        <v>0</v>
      </c>
      <c r="K131">
        <v>6</v>
      </c>
      <c r="L131">
        <v>47</v>
      </c>
      <c r="M131">
        <v>300</v>
      </c>
      <c r="N131">
        <v>680</v>
      </c>
      <c r="O131">
        <v>2324</v>
      </c>
      <c r="P131">
        <v>1</v>
      </c>
      <c r="Q131">
        <v>286</v>
      </c>
      <c r="R131">
        <v>307</v>
      </c>
    </row>
    <row r="132" spans="1:18" x14ac:dyDescent="0.2">
      <c r="A132">
        <v>4319703577</v>
      </c>
      <c r="B132" s="1">
        <v>42488</v>
      </c>
      <c r="C132">
        <v>10817</v>
      </c>
      <c r="D132">
        <v>7.2800002098083496</v>
      </c>
      <c r="E132">
        <v>7.2800002098083496</v>
      </c>
      <c r="F132">
        <v>0</v>
      </c>
      <c r="G132">
        <v>1.0099999904632599</v>
      </c>
      <c r="H132">
        <v>0.33000001311302202</v>
      </c>
      <c r="I132">
        <v>5.9400000572204599</v>
      </c>
      <c r="J132">
        <v>0</v>
      </c>
      <c r="K132">
        <v>13</v>
      </c>
      <c r="L132">
        <v>8</v>
      </c>
      <c r="M132">
        <v>359</v>
      </c>
      <c r="N132">
        <v>552</v>
      </c>
      <c r="O132">
        <v>2367</v>
      </c>
      <c r="P132">
        <v>1</v>
      </c>
      <c r="Q132">
        <v>497</v>
      </c>
      <c r="R132">
        <v>522</v>
      </c>
    </row>
    <row r="133" spans="1:18" x14ac:dyDescent="0.2">
      <c r="A133">
        <v>4319703577</v>
      </c>
      <c r="B133" s="1">
        <v>42489</v>
      </c>
      <c r="C133">
        <v>7990</v>
      </c>
      <c r="D133">
        <v>5.3600001335143999</v>
      </c>
      <c r="E133">
        <v>5.3600001335143999</v>
      </c>
      <c r="F133">
        <v>0</v>
      </c>
      <c r="G133">
        <v>0.44999998807907099</v>
      </c>
      <c r="H133">
        <v>0.79000002145767201</v>
      </c>
      <c r="I133">
        <v>4.1199998855590803</v>
      </c>
      <c r="J133">
        <v>0</v>
      </c>
      <c r="K133">
        <v>6</v>
      </c>
      <c r="L133">
        <v>18</v>
      </c>
      <c r="M133">
        <v>289</v>
      </c>
      <c r="N133">
        <v>624</v>
      </c>
      <c r="O133">
        <v>2175</v>
      </c>
      <c r="P133">
        <v>1</v>
      </c>
      <c r="Q133">
        <v>523</v>
      </c>
      <c r="R133">
        <v>546</v>
      </c>
    </row>
    <row r="134" spans="1:18" x14ac:dyDescent="0.2">
      <c r="A134">
        <v>4319703577</v>
      </c>
      <c r="B134" s="1">
        <v>42490</v>
      </c>
      <c r="C134">
        <v>8221</v>
      </c>
      <c r="D134">
        <v>5.5199999809265101</v>
      </c>
      <c r="E134">
        <v>5.5199999809265101</v>
      </c>
      <c r="F134">
        <v>0</v>
      </c>
      <c r="G134">
        <v>0.40000000596046398</v>
      </c>
      <c r="H134">
        <v>1.6100000143051101</v>
      </c>
      <c r="I134">
        <v>3.5099999904632599</v>
      </c>
      <c r="J134">
        <v>0</v>
      </c>
      <c r="K134">
        <v>6</v>
      </c>
      <c r="L134">
        <v>38</v>
      </c>
      <c r="M134">
        <v>196</v>
      </c>
      <c r="N134">
        <v>695</v>
      </c>
      <c r="O134">
        <v>2092</v>
      </c>
      <c r="P134">
        <v>1</v>
      </c>
      <c r="Q134">
        <v>490</v>
      </c>
      <c r="R134">
        <v>516</v>
      </c>
    </row>
    <row r="135" spans="1:18" x14ac:dyDescent="0.2">
      <c r="A135">
        <v>4319703577</v>
      </c>
      <c r="B135" s="1">
        <v>42491</v>
      </c>
      <c r="C135">
        <v>1251</v>
      </c>
      <c r="D135">
        <v>0.83999997377395597</v>
      </c>
      <c r="E135">
        <v>0.83999997377395597</v>
      </c>
      <c r="F135">
        <v>0</v>
      </c>
      <c r="G135">
        <v>0</v>
      </c>
      <c r="H135">
        <v>0</v>
      </c>
      <c r="I135">
        <v>0.83999997377395597</v>
      </c>
      <c r="J135">
        <v>0</v>
      </c>
      <c r="K135">
        <v>0</v>
      </c>
      <c r="L135">
        <v>0</v>
      </c>
      <c r="M135">
        <v>67</v>
      </c>
      <c r="N135">
        <v>836</v>
      </c>
      <c r="O135">
        <v>1593</v>
      </c>
      <c r="P135">
        <v>1</v>
      </c>
      <c r="Q135">
        <v>484</v>
      </c>
      <c r="R135">
        <v>500</v>
      </c>
    </row>
    <row r="136" spans="1:18" x14ac:dyDescent="0.2">
      <c r="A136">
        <v>4319703577</v>
      </c>
      <c r="B136" s="1">
        <v>42492</v>
      </c>
      <c r="C136">
        <v>9261</v>
      </c>
      <c r="D136">
        <v>6.2399997711181596</v>
      </c>
      <c r="E136">
        <v>6.2399997711181596</v>
      </c>
      <c r="F136">
        <v>0</v>
      </c>
      <c r="G136">
        <v>0</v>
      </c>
      <c r="H136">
        <v>0.43999999761581399</v>
      </c>
      <c r="I136">
        <v>5.71000003814697</v>
      </c>
      <c r="J136">
        <v>0</v>
      </c>
      <c r="K136">
        <v>0</v>
      </c>
      <c r="L136">
        <v>11</v>
      </c>
      <c r="M136">
        <v>344</v>
      </c>
      <c r="N136">
        <v>585</v>
      </c>
      <c r="O136">
        <v>2270</v>
      </c>
      <c r="P136">
        <v>1</v>
      </c>
      <c r="Q136">
        <v>478</v>
      </c>
      <c r="R136">
        <v>506</v>
      </c>
    </row>
    <row r="137" spans="1:18" x14ac:dyDescent="0.2">
      <c r="A137">
        <v>4319703577</v>
      </c>
      <c r="B137" s="1">
        <v>42493</v>
      </c>
      <c r="C137">
        <v>9648</v>
      </c>
      <c r="D137">
        <v>6.4699997901916504</v>
      </c>
      <c r="E137">
        <v>6.4699997901916504</v>
      </c>
      <c r="F137">
        <v>0</v>
      </c>
      <c r="G137">
        <v>0.57999998331069902</v>
      </c>
      <c r="H137">
        <v>1.0700000524520901</v>
      </c>
      <c r="I137">
        <v>4.8299999237060502</v>
      </c>
      <c r="J137">
        <v>0</v>
      </c>
      <c r="K137">
        <v>8</v>
      </c>
      <c r="L137">
        <v>26</v>
      </c>
      <c r="M137">
        <v>287</v>
      </c>
      <c r="N137">
        <v>669</v>
      </c>
      <c r="O137">
        <v>2235</v>
      </c>
      <c r="P137">
        <v>1</v>
      </c>
      <c r="Q137">
        <v>474</v>
      </c>
      <c r="R137">
        <v>512</v>
      </c>
    </row>
    <row r="138" spans="1:18" x14ac:dyDescent="0.2">
      <c r="A138">
        <v>4319703577</v>
      </c>
      <c r="B138" s="1">
        <v>42496</v>
      </c>
      <c r="C138">
        <v>9524</v>
      </c>
      <c r="D138">
        <v>6.4200000762939498</v>
      </c>
      <c r="E138">
        <v>6.4200000762939498</v>
      </c>
      <c r="F138">
        <v>0</v>
      </c>
      <c r="G138">
        <v>0.40999999642372098</v>
      </c>
      <c r="H138">
        <v>0.46999999880790699</v>
      </c>
      <c r="I138">
        <v>5.46000003814697</v>
      </c>
      <c r="J138">
        <v>0</v>
      </c>
      <c r="K138">
        <v>6</v>
      </c>
      <c r="L138">
        <v>11</v>
      </c>
      <c r="M138">
        <v>314</v>
      </c>
      <c r="N138">
        <v>692</v>
      </c>
      <c r="O138">
        <v>2266</v>
      </c>
      <c r="P138">
        <v>1</v>
      </c>
      <c r="Q138">
        <v>450</v>
      </c>
      <c r="R138">
        <v>491</v>
      </c>
    </row>
    <row r="139" spans="1:18" x14ac:dyDescent="0.2">
      <c r="A139">
        <v>4319703577</v>
      </c>
      <c r="B139" s="1">
        <v>42497</v>
      </c>
      <c r="C139">
        <v>7937</v>
      </c>
      <c r="D139">
        <v>5.3299999237060502</v>
      </c>
      <c r="E139">
        <v>5.3299999237060502</v>
      </c>
      <c r="F139">
        <v>0</v>
      </c>
      <c r="G139">
        <v>0.18999999761581399</v>
      </c>
      <c r="H139">
        <v>1.04999995231628</v>
      </c>
      <c r="I139">
        <v>4.0799999237060502</v>
      </c>
      <c r="J139">
        <v>0</v>
      </c>
      <c r="K139">
        <v>3</v>
      </c>
      <c r="L139">
        <v>28</v>
      </c>
      <c r="M139">
        <v>279</v>
      </c>
      <c r="N139">
        <v>586</v>
      </c>
      <c r="O139">
        <v>2158</v>
      </c>
      <c r="P139">
        <v>1</v>
      </c>
      <c r="Q139">
        <v>507</v>
      </c>
      <c r="R139">
        <v>530</v>
      </c>
    </row>
    <row r="140" spans="1:18" x14ac:dyDescent="0.2">
      <c r="A140">
        <v>4319703577</v>
      </c>
      <c r="B140" s="1">
        <v>42498</v>
      </c>
      <c r="C140">
        <v>3672</v>
      </c>
      <c r="D140">
        <v>2.46000003814697</v>
      </c>
      <c r="E140">
        <v>2.46000003814697</v>
      </c>
      <c r="F140">
        <v>0</v>
      </c>
      <c r="G140">
        <v>0</v>
      </c>
      <c r="H140">
        <v>0</v>
      </c>
      <c r="I140">
        <v>2.46000003814697</v>
      </c>
      <c r="J140">
        <v>0</v>
      </c>
      <c r="K140">
        <v>0</v>
      </c>
      <c r="L140">
        <v>0</v>
      </c>
      <c r="M140">
        <v>153</v>
      </c>
      <c r="N140">
        <v>603</v>
      </c>
      <c r="O140">
        <v>1792</v>
      </c>
      <c r="P140">
        <v>1</v>
      </c>
      <c r="Q140">
        <v>602</v>
      </c>
      <c r="R140">
        <v>638</v>
      </c>
    </row>
    <row r="141" spans="1:18" x14ac:dyDescent="0.2">
      <c r="A141">
        <v>4319703577</v>
      </c>
      <c r="B141" s="1">
        <v>42499</v>
      </c>
      <c r="C141">
        <v>10378</v>
      </c>
      <c r="D141">
        <v>6.96000003814697</v>
      </c>
      <c r="E141">
        <v>6.96000003814697</v>
      </c>
      <c r="F141">
        <v>0</v>
      </c>
      <c r="G141">
        <v>0.140000000596046</v>
      </c>
      <c r="H141">
        <v>0.56000000238418601</v>
      </c>
      <c r="I141">
        <v>6.25</v>
      </c>
      <c r="J141">
        <v>0</v>
      </c>
      <c r="K141">
        <v>2</v>
      </c>
      <c r="L141">
        <v>14</v>
      </c>
      <c r="M141">
        <v>374</v>
      </c>
      <c r="N141">
        <v>490</v>
      </c>
      <c r="O141">
        <v>2345</v>
      </c>
      <c r="P141">
        <v>1</v>
      </c>
      <c r="Q141">
        <v>535</v>
      </c>
      <c r="R141">
        <v>565</v>
      </c>
    </row>
    <row r="142" spans="1:18" x14ac:dyDescent="0.2">
      <c r="A142">
        <v>4319703577</v>
      </c>
      <c r="B142" s="1">
        <v>42500</v>
      </c>
      <c r="C142">
        <v>9487</v>
      </c>
      <c r="D142">
        <v>6.3699998855590803</v>
      </c>
      <c r="E142">
        <v>6.3699998855590803</v>
      </c>
      <c r="F142">
        <v>0</v>
      </c>
      <c r="G142">
        <v>0.20999999344348899</v>
      </c>
      <c r="H142">
        <v>0.46000000834464999</v>
      </c>
      <c r="I142">
        <v>5.6999998092651403</v>
      </c>
      <c r="J142">
        <v>0</v>
      </c>
      <c r="K142">
        <v>3</v>
      </c>
      <c r="L142">
        <v>12</v>
      </c>
      <c r="M142">
        <v>329</v>
      </c>
      <c r="N142">
        <v>555</v>
      </c>
      <c r="O142">
        <v>2260</v>
      </c>
      <c r="P142">
        <v>1</v>
      </c>
      <c r="Q142">
        <v>487</v>
      </c>
      <c r="R142">
        <v>517</v>
      </c>
    </row>
    <row r="143" spans="1:18" x14ac:dyDescent="0.2">
      <c r="A143">
        <v>4319703577</v>
      </c>
      <c r="B143" s="1">
        <v>42501</v>
      </c>
      <c r="C143">
        <v>9129</v>
      </c>
      <c r="D143">
        <v>6.1300001144409197</v>
      </c>
      <c r="E143">
        <v>6.1300001144409197</v>
      </c>
      <c r="F143">
        <v>0</v>
      </c>
      <c r="G143">
        <v>0.20000000298023199</v>
      </c>
      <c r="H143">
        <v>0.74000000953674305</v>
      </c>
      <c r="I143">
        <v>5.1799998283386204</v>
      </c>
      <c r="J143">
        <v>0</v>
      </c>
      <c r="K143">
        <v>3</v>
      </c>
      <c r="L143">
        <v>18</v>
      </c>
      <c r="M143">
        <v>311</v>
      </c>
      <c r="N143">
        <v>574</v>
      </c>
      <c r="O143">
        <v>2232</v>
      </c>
      <c r="P143">
        <v>1</v>
      </c>
      <c r="Q143">
        <v>529</v>
      </c>
      <c r="R143">
        <v>558</v>
      </c>
    </row>
    <row r="144" spans="1:18" x14ac:dyDescent="0.2">
      <c r="A144">
        <v>4319703577</v>
      </c>
      <c r="B144" s="1">
        <v>42502</v>
      </c>
      <c r="C144">
        <v>17</v>
      </c>
      <c r="D144">
        <v>9.9999997764825804E-3</v>
      </c>
      <c r="E144">
        <v>9.9999997764825804E-3</v>
      </c>
      <c r="F144">
        <v>0</v>
      </c>
      <c r="G144">
        <v>0</v>
      </c>
      <c r="H144">
        <v>0</v>
      </c>
      <c r="I144">
        <v>9.9999997764825804E-3</v>
      </c>
      <c r="J144">
        <v>0</v>
      </c>
      <c r="K144">
        <v>0</v>
      </c>
      <c r="L144">
        <v>0</v>
      </c>
      <c r="M144">
        <v>2</v>
      </c>
      <c r="N144">
        <v>0</v>
      </c>
      <c r="O144">
        <v>257</v>
      </c>
      <c r="P144">
        <v>1</v>
      </c>
      <c r="Q144">
        <v>302</v>
      </c>
      <c r="R144">
        <v>321</v>
      </c>
    </row>
    <row r="145" spans="1:18" x14ac:dyDescent="0.2">
      <c r="A145">
        <v>4388161847</v>
      </c>
      <c r="B145" s="1">
        <v>42475</v>
      </c>
      <c r="C145">
        <v>8758</v>
      </c>
      <c r="D145">
        <v>6.7300000190734899</v>
      </c>
      <c r="E145">
        <v>6.7300000190734899</v>
      </c>
      <c r="F145">
        <v>0</v>
      </c>
      <c r="G145">
        <v>0</v>
      </c>
      <c r="H145">
        <v>0</v>
      </c>
      <c r="I145">
        <v>6.7300000190734899</v>
      </c>
      <c r="J145">
        <v>0</v>
      </c>
      <c r="K145">
        <v>0</v>
      </c>
      <c r="L145">
        <v>0</v>
      </c>
      <c r="M145">
        <v>299</v>
      </c>
      <c r="N145">
        <v>837</v>
      </c>
      <c r="O145">
        <v>3066</v>
      </c>
      <c r="P145">
        <v>1</v>
      </c>
      <c r="Q145">
        <v>499</v>
      </c>
      <c r="R145">
        <v>526</v>
      </c>
    </row>
    <row r="146" spans="1:18" x14ac:dyDescent="0.2">
      <c r="A146">
        <v>4388161847</v>
      </c>
      <c r="B146" s="1">
        <v>42476</v>
      </c>
      <c r="C146">
        <v>6580</v>
      </c>
      <c r="D146">
        <v>5.0599999427795401</v>
      </c>
      <c r="E146">
        <v>5.0599999427795401</v>
      </c>
      <c r="F146">
        <v>0</v>
      </c>
      <c r="G146">
        <v>0.20999999344348899</v>
      </c>
      <c r="H146">
        <v>0.40000000596046398</v>
      </c>
      <c r="I146">
        <v>4.4499998092651403</v>
      </c>
      <c r="J146">
        <v>0</v>
      </c>
      <c r="K146">
        <v>6</v>
      </c>
      <c r="L146">
        <v>9</v>
      </c>
      <c r="M146">
        <v>253</v>
      </c>
      <c r="N146">
        <v>609</v>
      </c>
      <c r="O146">
        <v>3073</v>
      </c>
      <c r="P146">
        <v>2</v>
      </c>
      <c r="Q146">
        <v>426</v>
      </c>
      <c r="R146">
        <v>448</v>
      </c>
    </row>
    <row r="147" spans="1:18" x14ac:dyDescent="0.2">
      <c r="A147">
        <v>4388161847</v>
      </c>
      <c r="B147" s="1">
        <v>42477</v>
      </c>
      <c r="C147">
        <v>4660</v>
      </c>
      <c r="D147">
        <v>3.5799999237060498</v>
      </c>
      <c r="E147">
        <v>3.5799999237060498</v>
      </c>
      <c r="F147">
        <v>0</v>
      </c>
      <c r="G147">
        <v>0</v>
      </c>
      <c r="H147">
        <v>0</v>
      </c>
      <c r="I147">
        <v>3.5799999237060498</v>
      </c>
      <c r="J147">
        <v>0</v>
      </c>
      <c r="K147">
        <v>0</v>
      </c>
      <c r="L147">
        <v>0</v>
      </c>
      <c r="M147">
        <v>201</v>
      </c>
      <c r="N147">
        <v>721</v>
      </c>
      <c r="O147">
        <v>2572</v>
      </c>
      <c r="P147">
        <v>2</v>
      </c>
      <c r="Q147">
        <v>619</v>
      </c>
      <c r="R147">
        <v>641</v>
      </c>
    </row>
    <row r="148" spans="1:18" x14ac:dyDescent="0.2">
      <c r="A148">
        <v>4388161847</v>
      </c>
      <c r="B148" s="1">
        <v>42478</v>
      </c>
      <c r="C148">
        <v>11009</v>
      </c>
      <c r="D148">
        <v>9.1000003814697301</v>
      </c>
      <c r="E148">
        <v>9.1000003814697301</v>
      </c>
      <c r="F148">
        <v>0</v>
      </c>
      <c r="G148">
        <v>3.5599999427795401</v>
      </c>
      <c r="H148">
        <v>0.40000000596046398</v>
      </c>
      <c r="I148">
        <v>5.1399998664856001</v>
      </c>
      <c r="J148">
        <v>0</v>
      </c>
      <c r="K148">
        <v>27</v>
      </c>
      <c r="L148">
        <v>8</v>
      </c>
      <c r="M148">
        <v>239</v>
      </c>
      <c r="N148">
        <v>1017</v>
      </c>
      <c r="O148">
        <v>3274</v>
      </c>
      <c r="P148">
        <v>1</v>
      </c>
      <c r="Q148">
        <v>99</v>
      </c>
      <c r="R148">
        <v>104</v>
      </c>
    </row>
    <row r="149" spans="1:18" x14ac:dyDescent="0.2">
      <c r="A149">
        <v>4388161847</v>
      </c>
      <c r="B149" s="1">
        <v>42479</v>
      </c>
      <c r="C149">
        <v>10181</v>
      </c>
      <c r="D149">
        <v>7.8299999237060502</v>
      </c>
      <c r="E149">
        <v>7.8299999237060502</v>
      </c>
      <c r="F149">
        <v>0</v>
      </c>
      <c r="G149">
        <v>1.37000000476837</v>
      </c>
      <c r="H149">
        <v>0.68999999761581399</v>
      </c>
      <c r="I149">
        <v>5.7699999809265101</v>
      </c>
      <c r="J149">
        <v>0</v>
      </c>
      <c r="K149">
        <v>20</v>
      </c>
      <c r="L149">
        <v>16</v>
      </c>
      <c r="M149">
        <v>249</v>
      </c>
      <c r="N149">
        <v>704</v>
      </c>
      <c r="O149">
        <v>3015</v>
      </c>
      <c r="P149">
        <v>1</v>
      </c>
      <c r="Q149">
        <v>329</v>
      </c>
      <c r="R149">
        <v>338</v>
      </c>
    </row>
    <row r="150" spans="1:18" x14ac:dyDescent="0.2">
      <c r="A150">
        <v>4388161847</v>
      </c>
      <c r="B150" s="1">
        <v>42480</v>
      </c>
      <c r="C150">
        <v>10553</v>
      </c>
      <c r="D150">
        <v>8.1199998855590803</v>
      </c>
      <c r="E150">
        <v>8.1199998855590803</v>
      </c>
      <c r="F150">
        <v>0</v>
      </c>
      <c r="G150">
        <v>1.1000000238418599</v>
      </c>
      <c r="H150">
        <v>1.7200000286102299</v>
      </c>
      <c r="I150">
        <v>5.28999996185303</v>
      </c>
      <c r="J150">
        <v>0</v>
      </c>
      <c r="K150">
        <v>19</v>
      </c>
      <c r="L150">
        <v>42</v>
      </c>
      <c r="M150">
        <v>228</v>
      </c>
      <c r="N150">
        <v>696</v>
      </c>
      <c r="O150">
        <v>3083</v>
      </c>
      <c r="P150">
        <v>1</v>
      </c>
      <c r="Q150">
        <v>421</v>
      </c>
      <c r="R150">
        <v>451</v>
      </c>
    </row>
    <row r="151" spans="1:18" x14ac:dyDescent="0.2">
      <c r="A151">
        <v>4388161847</v>
      </c>
      <c r="B151" s="1">
        <v>42481</v>
      </c>
      <c r="C151">
        <v>10055</v>
      </c>
      <c r="D151">
        <v>7.7300000190734899</v>
      </c>
      <c r="E151">
        <v>7.7300000190734899</v>
      </c>
      <c r="F151">
        <v>0</v>
      </c>
      <c r="G151">
        <v>0.37000000476837203</v>
      </c>
      <c r="H151">
        <v>0.38999998569488498</v>
      </c>
      <c r="I151">
        <v>6.9800000190734899</v>
      </c>
      <c r="J151">
        <v>0</v>
      </c>
      <c r="K151">
        <v>7</v>
      </c>
      <c r="L151">
        <v>12</v>
      </c>
      <c r="M151">
        <v>272</v>
      </c>
      <c r="N151">
        <v>853</v>
      </c>
      <c r="O151">
        <v>3069</v>
      </c>
      <c r="P151">
        <v>1</v>
      </c>
      <c r="Q151">
        <v>442</v>
      </c>
      <c r="R151">
        <v>458</v>
      </c>
    </row>
    <row r="152" spans="1:18" x14ac:dyDescent="0.2">
      <c r="A152">
        <v>4388161847</v>
      </c>
      <c r="B152" s="1">
        <v>42482</v>
      </c>
      <c r="C152">
        <v>12139</v>
      </c>
      <c r="D152">
        <v>9.3400001525878906</v>
      </c>
      <c r="E152">
        <v>9.3400001525878906</v>
      </c>
      <c r="F152">
        <v>0</v>
      </c>
      <c r="G152">
        <v>3.2999999523162802</v>
      </c>
      <c r="H152">
        <v>1.1100000143051101</v>
      </c>
      <c r="I152">
        <v>4.9200000762939498</v>
      </c>
      <c r="J152">
        <v>0</v>
      </c>
      <c r="K152">
        <v>77</v>
      </c>
      <c r="L152">
        <v>25</v>
      </c>
      <c r="M152">
        <v>220</v>
      </c>
      <c r="N152">
        <v>945</v>
      </c>
      <c r="O152">
        <v>3544</v>
      </c>
      <c r="P152">
        <v>1</v>
      </c>
      <c r="Q152">
        <v>82</v>
      </c>
      <c r="R152">
        <v>85</v>
      </c>
    </row>
    <row r="153" spans="1:18" x14ac:dyDescent="0.2">
      <c r="A153">
        <v>4388161847</v>
      </c>
      <c r="B153" s="1">
        <v>42483</v>
      </c>
      <c r="C153">
        <v>13236</v>
      </c>
      <c r="D153">
        <v>10.180000305175801</v>
      </c>
      <c r="E153">
        <v>10.180000305175801</v>
      </c>
      <c r="F153">
        <v>0</v>
      </c>
      <c r="G153">
        <v>4.5</v>
      </c>
      <c r="H153">
        <v>0.31999999284744302</v>
      </c>
      <c r="I153">
        <v>5.3499999046325701</v>
      </c>
      <c r="J153">
        <v>0</v>
      </c>
      <c r="K153">
        <v>58</v>
      </c>
      <c r="L153">
        <v>5</v>
      </c>
      <c r="M153">
        <v>215</v>
      </c>
      <c r="N153">
        <v>749</v>
      </c>
      <c r="O153">
        <v>3306</v>
      </c>
      <c r="P153">
        <v>1</v>
      </c>
      <c r="Q153">
        <v>478</v>
      </c>
      <c r="R153">
        <v>501</v>
      </c>
    </row>
    <row r="154" spans="1:18" x14ac:dyDescent="0.2">
      <c r="A154">
        <v>4388161847</v>
      </c>
      <c r="B154" s="1">
        <v>42484</v>
      </c>
      <c r="C154">
        <v>10243</v>
      </c>
      <c r="D154">
        <v>7.8800001144409197</v>
      </c>
      <c r="E154">
        <v>7.8800001144409197</v>
      </c>
      <c r="F154">
        <v>0</v>
      </c>
      <c r="G154">
        <v>1.08000004291534</v>
      </c>
      <c r="H154">
        <v>0.50999999046325695</v>
      </c>
      <c r="I154">
        <v>6.3000001907348597</v>
      </c>
      <c r="J154">
        <v>0</v>
      </c>
      <c r="K154">
        <v>14</v>
      </c>
      <c r="L154">
        <v>8</v>
      </c>
      <c r="M154">
        <v>239</v>
      </c>
      <c r="N154">
        <v>584</v>
      </c>
      <c r="O154">
        <v>2885</v>
      </c>
      <c r="P154">
        <v>3</v>
      </c>
      <c r="Q154">
        <v>552</v>
      </c>
      <c r="R154">
        <v>595</v>
      </c>
    </row>
    <row r="155" spans="1:18" x14ac:dyDescent="0.2">
      <c r="A155">
        <v>4388161847</v>
      </c>
      <c r="B155" s="1">
        <v>42486</v>
      </c>
      <c r="C155">
        <v>9461</v>
      </c>
      <c r="D155">
        <v>7.2800002098083496</v>
      </c>
      <c r="E155">
        <v>7.2800002098083496</v>
      </c>
      <c r="F155">
        <v>0</v>
      </c>
      <c r="G155">
        <v>0.93999999761581399</v>
      </c>
      <c r="H155">
        <v>1.0599999427795399</v>
      </c>
      <c r="I155">
        <v>5.2699999809265101</v>
      </c>
      <c r="J155">
        <v>0</v>
      </c>
      <c r="K155">
        <v>14</v>
      </c>
      <c r="L155">
        <v>23</v>
      </c>
      <c r="M155">
        <v>224</v>
      </c>
      <c r="N155">
        <v>673</v>
      </c>
      <c r="O155">
        <v>2929</v>
      </c>
      <c r="P155">
        <v>1</v>
      </c>
      <c r="Q155">
        <v>319</v>
      </c>
      <c r="R155">
        <v>346</v>
      </c>
    </row>
    <row r="156" spans="1:18" x14ac:dyDescent="0.2">
      <c r="A156">
        <v>4388161847</v>
      </c>
      <c r="B156" s="1">
        <v>42487</v>
      </c>
      <c r="C156">
        <v>11193</v>
      </c>
      <c r="D156">
        <v>8.6099996566772496</v>
      </c>
      <c r="E156">
        <v>8.6099996566772496</v>
      </c>
      <c r="F156">
        <v>0</v>
      </c>
      <c r="G156">
        <v>0.69999998807907104</v>
      </c>
      <c r="H156">
        <v>2.5099999904632599</v>
      </c>
      <c r="I156">
        <v>5.3899998664856001</v>
      </c>
      <c r="J156">
        <v>0</v>
      </c>
      <c r="K156">
        <v>11</v>
      </c>
      <c r="L156">
        <v>48</v>
      </c>
      <c r="M156">
        <v>241</v>
      </c>
      <c r="N156">
        <v>684</v>
      </c>
      <c r="O156">
        <v>3074</v>
      </c>
      <c r="P156">
        <v>1</v>
      </c>
      <c r="Q156">
        <v>439</v>
      </c>
      <c r="R156">
        <v>500</v>
      </c>
    </row>
    <row r="157" spans="1:18" x14ac:dyDescent="0.2">
      <c r="A157">
        <v>4388161847</v>
      </c>
      <c r="B157" s="1">
        <v>42488</v>
      </c>
      <c r="C157">
        <v>10074</v>
      </c>
      <c r="D157">
        <v>7.75</v>
      </c>
      <c r="E157">
        <v>7.75</v>
      </c>
      <c r="F157">
        <v>0</v>
      </c>
      <c r="G157">
        <v>1.28999996185303</v>
      </c>
      <c r="H157">
        <v>0.43000000715255698</v>
      </c>
      <c r="I157">
        <v>6.0300002098083496</v>
      </c>
      <c r="J157">
        <v>0</v>
      </c>
      <c r="K157">
        <v>19</v>
      </c>
      <c r="L157">
        <v>9</v>
      </c>
      <c r="M157">
        <v>234</v>
      </c>
      <c r="N157">
        <v>878</v>
      </c>
      <c r="O157">
        <v>2969</v>
      </c>
      <c r="P157">
        <v>1</v>
      </c>
      <c r="Q157">
        <v>428</v>
      </c>
      <c r="R157">
        <v>458</v>
      </c>
    </row>
    <row r="158" spans="1:18" x14ac:dyDescent="0.2">
      <c r="A158">
        <v>4388161847</v>
      </c>
      <c r="B158" s="1">
        <v>42490</v>
      </c>
      <c r="C158">
        <v>12533</v>
      </c>
      <c r="D158">
        <v>9.6400003433227504</v>
      </c>
      <c r="E158">
        <v>9.6400003433227504</v>
      </c>
      <c r="F158">
        <v>0</v>
      </c>
      <c r="G158">
        <v>0.69999998807907104</v>
      </c>
      <c r="H158">
        <v>2</v>
      </c>
      <c r="I158">
        <v>6.9400000572204599</v>
      </c>
      <c r="J158">
        <v>0</v>
      </c>
      <c r="K158">
        <v>14</v>
      </c>
      <c r="L158">
        <v>43</v>
      </c>
      <c r="M158">
        <v>300</v>
      </c>
      <c r="N158">
        <v>537</v>
      </c>
      <c r="O158">
        <v>3283</v>
      </c>
      <c r="P158">
        <v>2</v>
      </c>
      <c r="Q158">
        <v>409</v>
      </c>
      <c r="R158">
        <v>430</v>
      </c>
    </row>
    <row r="159" spans="1:18" x14ac:dyDescent="0.2">
      <c r="A159">
        <v>4388161847</v>
      </c>
      <c r="B159" s="1">
        <v>42491</v>
      </c>
      <c r="C159">
        <v>10255</v>
      </c>
      <c r="D159">
        <v>7.8899998664856001</v>
      </c>
      <c r="E159">
        <v>7.8899998664856001</v>
      </c>
      <c r="F159">
        <v>0</v>
      </c>
      <c r="G159">
        <v>1.0099999904632599</v>
      </c>
      <c r="H159">
        <v>0.68000000715255704</v>
      </c>
      <c r="I159">
        <v>6.1999998092651403</v>
      </c>
      <c r="J159">
        <v>0</v>
      </c>
      <c r="K159">
        <v>12</v>
      </c>
      <c r="L159">
        <v>15</v>
      </c>
      <c r="M159">
        <v>241</v>
      </c>
      <c r="N159">
        <v>579</v>
      </c>
      <c r="O159">
        <v>2926</v>
      </c>
      <c r="P159">
        <v>1</v>
      </c>
      <c r="Q159">
        <v>547</v>
      </c>
      <c r="R159">
        <v>597</v>
      </c>
    </row>
    <row r="160" spans="1:18" x14ac:dyDescent="0.2">
      <c r="A160">
        <v>4388161847</v>
      </c>
      <c r="B160" s="1">
        <v>42492</v>
      </c>
      <c r="C160">
        <v>10096</v>
      </c>
      <c r="D160">
        <v>8.3999996185302699</v>
      </c>
      <c r="E160">
        <v>8.3999996185302699</v>
      </c>
      <c r="F160">
        <v>0</v>
      </c>
      <c r="G160">
        <v>3.7699999809265101</v>
      </c>
      <c r="H160">
        <v>7.9999998211860698E-2</v>
      </c>
      <c r="I160">
        <v>4.5500001907348597</v>
      </c>
      <c r="J160">
        <v>0</v>
      </c>
      <c r="K160">
        <v>33</v>
      </c>
      <c r="L160">
        <v>4</v>
      </c>
      <c r="M160">
        <v>204</v>
      </c>
      <c r="N160">
        <v>935</v>
      </c>
      <c r="O160">
        <v>3147</v>
      </c>
      <c r="P160">
        <v>2</v>
      </c>
      <c r="Q160">
        <v>368</v>
      </c>
      <c r="R160">
        <v>376</v>
      </c>
    </row>
    <row r="161" spans="1:18" x14ac:dyDescent="0.2">
      <c r="A161">
        <v>4388161847</v>
      </c>
      <c r="B161" s="1">
        <v>42494</v>
      </c>
      <c r="C161">
        <v>12375</v>
      </c>
      <c r="D161">
        <v>9.5200004577636701</v>
      </c>
      <c r="E161">
        <v>9.5200004577636701</v>
      </c>
      <c r="F161">
        <v>0</v>
      </c>
      <c r="G161">
        <v>2.78999996185303</v>
      </c>
      <c r="H161">
        <v>0.93000000715255704</v>
      </c>
      <c r="I161">
        <v>5.8000001907348597</v>
      </c>
      <c r="J161">
        <v>0</v>
      </c>
      <c r="K161">
        <v>35</v>
      </c>
      <c r="L161">
        <v>21</v>
      </c>
      <c r="M161">
        <v>251</v>
      </c>
      <c r="N161">
        <v>632</v>
      </c>
      <c r="O161">
        <v>3162</v>
      </c>
      <c r="P161">
        <v>1</v>
      </c>
      <c r="Q161">
        <v>390</v>
      </c>
      <c r="R161">
        <v>414</v>
      </c>
    </row>
    <row r="162" spans="1:18" x14ac:dyDescent="0.2">
      <c r="A162">
        <v>4388161847</v>
      </c>
      <c r="B162" s="1">
        <v>42495</v>
      </c>
      <c r="C162">
        <v>9603</v>
      </c>
      <c r="D162">
        <v>7.3800001144409197</v>
      </c>
      <c r="E162">
        <v>7.3800001144409197</v>
      </c>
      <c r="F162">
        <v>0</v>
      </c>
      <c r="G162">
        <v>0.62999999523162797</v>
      </c>
      <c r="H162">
        <v>1.66999995708466</v>
      </c>
      <c r="I162">
        <v>5.0900001525878897</v>
      </c>
      <c r="J162">
        <v>0</v>
      </c>
      <c r="K162">
        <v>12</v>
      </c>
      <c r="L162">
        <v>39</v>
      </c>
      <c r="M162">
        <v>199</v>
      </c>
      <c r="N162">
        <v>896</v>
      </c>
      <c r="O162">
        <v>2899</v>
      </c>
      <c r="P162">
        <v>1</v>
      </c>
      <c r="Q162">
        <v>471</v>
      </c>
      <c r="R162">
        <v>495</v>
      </c>
    </row>
    <row r="163" spans="1:18" x14ac:dyDescent="0.2">
      <c r="A163">
        <v>4388161847</v>
      </c>
      <c r="B163" s="1">
        <v>42497</v>
      </c>
      <c r="C163">
        <v>22770</v>
      </c>
      <c r="D163">
        <v>17.540000915527301</v>
      </c>
      <c r="E163">
        <v>17.540000915527301</v>
      </c>
      <c r="F163">
        <v>0</v>
      </c>
      <c r="G163">
        <v>9.4499998092651403</v>
      </c>
      <c r="H163">
        <v>2.7699999809265101</v>
      </c>
      <c r="I163">
        <v>5.3299999237060502</v>
      </c>
      <c r="J163">
        <v>0</v>
      </c>
      <c r="K163">
        <v>120</v>
      </c>
      <c r="L163">
        <v>56</v>
      </c>
      <c r="M163">
        <v>260</v>
      </c>
      <c r="N163">
        <v>508</v>
      </c>
      <c r="O163">
        <v>4022</v>
      </c>
      <c r="P163">
        <v>1</v>
      </c>
      <c r="Q163">
        <v>472</v>
      </c>
      <c r="R163">
        <v>496</v>
      </c>
    </row>
    <row r="164" spans="1:18" x14ac:dyDescent="0.2">
      <c r="A164">
        <v>4388161847</v>
      </c>
      <c r="B164" s="1">
        <v>42498</v>
      </c>
      <c r="C164">
        <v>17298</v>
      </c>
      <c r="D164">
        <v>14.3800001144409</v>
      </c>
      <c r="E164">
        <v>14.3800001144409</v>
      </c>
      <c r="F164">
        <v>0</v>
      </c>
      <c r="G164">
        <v>9.8900003433227504</v>
      </c>
      <c r="H164">
        <v>1.2599999904632599</v>
      </c>
      <c r="I164">
        <v>3.2300000190734899</v>
      </c>
      <c r="J164">
        <v>0</v>
      </c>
      <c r="K164">
        <v>107</v>
      </c>
      <c r="L164">
        <v>38</v>
      </c>
      <c r="M164">
        <v>178</v>
      </c>
      <c r="N164">
        <v>576</v>
      </c>
      <c r="O164">
        <v>3934</v>
      </c>
      <c r="P164">
        <v>2</v>
      </c>
      <c r="Q164">
        <v>529</v>
      </c>
      <c r="R164">
        <v>541</v>
      </c>
    </row>
    <row r="165" spans="1:18" x14ac:dyDescent="0.2">
      <c r="A165">
        <v>4388161847</v>
      </c>
      <c r="B165" s="1">
        <v>42499</v>
      </c>
      <c r="C165">
        <v>10218</v>
      </c>
      <c r="D165">
        <v>7.8600001335143999</v>
      </c>
      <c r="E165">
        <v>7.8600001335143999</v>
      </c>
      <c r="F165">
        <v>0</v>
      </c>
      <c r="G165">
        <v>0.34000000357627902</v>
      </c>
      <c r="H165">
        <v>0.730000019073486</v>
      </c>
      <c r="I165">
        <v>6.78999996185303</v>
      </c>
      <c r="J165">
        <v>0</v>
      </c>
      <c r="K165">
        <v>6</v>
      </c>
      <c r="L165">
        <v>19</v>
      </c>
      <c r="M165">
        <v>258</v>
      </c>
      <c r="N165">
        <v>1020</v>
      </c>
      <c r="O165">
        <v>3013</v>
      </c>
      <c r="P165">
        <v>1</v>
      </c>
      <c r="Q165">
        <v>62</v>
      </c>
      <c r="R165">
        <v>65</v>
      </c>
    </row>
    <row r="166" spans="1:18" x14ac:dyDescent="0.2">
      <c r="A166">
        <v>4388161847</v>
      </c>
      <c r="B166" s="1">
        <v>42500</v>
      </c>
      <c r="C166">
        <v>10299</v>
      </c>
      <c r="D166">
        <v>7.9200000762939498</v>
      </c>
      <c r="E166">
        <v>7.9200000762939498</v>
      </c>
      <c r="F166">
        <v>0</v>
      </c>
      <c r="G166">
        <v>0.81000000238418601</v>
      </c>
      <c r="H166">
        <v>0.64999997615814198</v>
      </c>
      <c r="I166">
        <v>6.46000003814697</v>
      </c>
      <c r="J166">
        <v>0</v>
      </c>
      <c r="K166">
        <v>13</v>
      </c>
      <c r="L166">
        <v>14</v>
      </c>
      <c r="M166">
        <v>267</v>
      </c>
      <c r="N166">
        <v>648</v>
      </c>
      <c r="O166">
        <v>3061</v>
      </c>
      <c r="P166">
        <v>1</v>
      </c>
      <c r="Q166">
        <v>354</v>
      </c>
      <c r="R166">
        <v>375</v>
      </c>
    </row>
    <row r="167" spans="1:18" x14ac:dyDescent="0.2">
      <c r="A167">
        <v>4388161847</v>
      </c>
      <c r="B167" s="1">
        <v>42501</v>
      </c>
      <c r="C167">
        <v>10201</v>
      </c>
      <c r="D167">
        <v>7.8400001525878897</v>
      </c>
      <c r="E167">
        <v>7.8400001525878897</v>
      </c>
      <c r="F167">
        <v>0</v>
      </c>
      <c r="G167">
        <v>0.52999997138977095</v>
      </c>
      <c r="H167">
        <v>0.79000002145767201</v>
      </c>
      <c r="I167">
        <v>6.5300002098083496</v>
      </c>
      <c r="J167">
        <v>0</v>
      </c>
      <c r="K167">
        <v>8</v>
      </c>
      <c r="L167">
        <v>18</v>
      </c>
      <c r="M167">
        <v>256</v>
      </c>
      <c r="N167">
        <v>858</v>
      </c>
      <c r="O167">
        <v>2954</v>
      </c>
      <c r="P167">
        <v>1</v>
      </c>
      <c r="Q167">
        <v>469</v>
      </c>
      <c r="R167">
        <v>494</v>
      </c>
    </row>
    <row r="168" spans="1:18" x14ac:dyDescent="0.2">
      <c r="A168">
        <v>4445114986</v>
      </c>
      <c r="B168" s="1">
        <v>42472</v>
      </c>
      <c r="C168">
        <v>3276</v>
      </c>
      <c r="D168">
        <v>2.2000000476837198</v>
      </c>
      <c r="E168">
        <v>2.2000000476837198</v>
      </c>
      <c r="F168">
        <v>0</v>
      </c>
      <c r="G168">
        <v>0</v>
      </c>
      <c r="H168">
        <v>0</v>
      </c>
      <c r="I168">
        <v>2.2000000476837198</v>
      </c>
      <c r="J168">
        <v>0</v>
      </c>
      <c r="K168">
        <v>0</v>
      </c>
      <c r="L168">
        <v>0</v>
      </c>
      <c r="M168">
        <v>196</v>
      </c>
      <c r="N168">
        <v>787</v>
      </c>
      <c r="O168">
        <v>2113</v>
      </c>
      <c r="P168">
        <v>2</v>
      </c>
      <c r="Q168">
        <v>429</v>
      </c>
      <c r="R168">
        <v>457</v>
      </c>
    </row>
    <row r="169" spans="1:18" x14ac:dyDescent="0.2">
      <c r="A169">
        <v>4445114986</v>
      </c>
      <c r="B169" s="1">
        <v>42473</v>
      </c>
      <c r="C169">
        <v>2961</v>
      </c>
      <c r="D169">
        <v>1.9900000095367401</v>
      </c>
      <c r="E169">
        <v>1.9900000095367401</v>
      </c>
      <c r="F169">
        <v>0</v>
      </c>
      <c r="G169">
        <v>0</v>
      </c>
      <c r="H169">
        <v>0</v>
      </c>
      <c r="I169">
        <v>1.9900000095367401</v>
      </c>
      <c r="J169">
        <v>0</v>
      </c>
      <c r="K169">
        <v>0</v>
      </c>
      <c r="L169">
        <v>0</v>
      </c>
      <c r="M169">
        <v>194</v>
      </c>
      <c r="N169">
        <v>840</v>
      </c>
      <c r="O169">
        <v>2095</v>
      </c>
      <c r="P169">
        <v>2</v>
      </c>
      <c r="Q169">
        <v>370</v>
      </c>
      <c r="R169">
        <v>406</v>
      </c>
    </row>
    <row r="170" spans="1:18" x14ac:dyDescent="0.2">
      <c r="A170">
        <v>4445114986</v>
      </c>
      <c r="B170" s="1">
        <v>42474</v>
      </c>
      <c r="C170">
        <v>3974</v>
      </c>
      <c r="D170">
        <v>2.6700000762939502</v>
      </c>
      <c r="E170">
        <v>2.6700000762939502</v>
      </c>
      <c r="F170">
        <v>0</v>
      </c>
      <c r="G170">
        <v>0</v>
      </c>
      <c r="H170">
        <v>0</v>
      </c>
      <c r="I170">
        <v>2.6700000762939502</v>
      </c>
      <c r="J170">
        <v>0</v>
      </c>
      <c r="K170">
        <v>0</v>
      </c>
      <c r="L170">
        <v>0</v>
      </c>
      <c r="M170">
        <v>231</v>
      </c>
      <c r="N170">
        <v>717</v>
      </c>
      <c r="O170">
        <v>2194</v>
      </c>
      <c r="P170">
        <v>1</v>
      </c>
      <c r="Q170">
        <v>441</v>
      </c>
      <c r="R170">
        <v>492</v>
      </c>
    </row>
    <row r="171" spans="1:18" x14ac:dyDescent="0.2">
      <c r="A171">
        <v>4445114986</v>
      </c>
      <c r="B171" s="1">
        <v>42475</v>
      </c>
      <c r="C171">
        <v>7198</v>
      </c>
      <c r="D171">
        <v>4.8299999237060502</v>
      </c>
      <c r="E171">
        <v>4.8299999237060502</v>
      </c>
      <c r="F171">
        <v>0</v>
      </c>
      <c r="G171">
        <v>0</v>
      </c>
      <c r="H171">
        <v>0</v>
      </c>
      <c r="I171">
        <v>4.8299999237060502</v>
      </c>
      <c r="J171">
        <v>0</v>
      </c>
      <c r="K171">
        <v>0</v>
      </c>
      <c r="L171">
        <v>0</v>
      </c>
      <c r="M171">
        <v>350</v>
      </c>
      <c r="N171">
        <v>711</v>
      </c>
      <c r="O171">
        <v>2496</v>
      </c>
      <c r="P171">
        <v>2</v>
      </c>
      <c r="Q171">
        <v>337</v>
      </c>
      <c r="R171">
        <v>379</v>
      </c>
    </row>
    <row r="172" spans="1:18" x14ac:dyDescent="0.2">
      <c r="A172">
        <v>4445114986</v>
      </c>
      <c r="B172" s="1">
        <v>42476</v>
      </c>
      <c r="C172">
        <v>3945</v>
      </c>
      <c r="D172">
        <v>2.6500000953674299</v>
      </c>
      <c r="E172">
        <v>2.6500000953674299</v>
      </c>
      <c r="F172">
        <v>0</v>
      </c>
      <c r="G172">
        <v>0</v>
      </c>
      <c r="H172">
        <v>0</v>
      </c>
      <c r="I172">
        <v>2.6500000953674299</v>
      </c>
      <c r="J172">
        <v>0</v>
      </c>
      <c r="K172">
        <v>0</v>
      </c>
      <c r="L172">
        <v>0</v>
      </c>
      <c r="M172">
        <v>225</v>
      </c>
      <c r="N172">
        <v>716</v>
      </c>
      <c r="O172">
        <v>2180</v>
      </c>
      <c r="P172">
        <v>1</v>
      </c>
      <c r="Q172">
        <v>462</v>
      </c>
      <c r="R172">
        <v>499</v>
      </c>
    </row>
    <row r="173" spans="1:18" x14ac:dyDescent="0.2">
      <c r="A173">
        <v>4445114986</v>
      </c>
      <c r="B173" s="1">
        <v>42477</v>
      </c>
      <c r="C173">
        <v>2268</v>
      </c>
      <c r="D173">
        <v>1.5199999809265099</v>
      </c>
      <c r="E173">
        <v>1.5199999809265099</v>
      </c>
      <c r="F173">
        <v>0</v>
      </c>
      <c r="G173">
        <v>0</v>
      </c>
      <c r="H173">
        <v>0</v>
      </c>
      <c r="I173">
        <v>1.5199999809265099</v>
      </c>
      <c r="J173">
        <v>0</v>
      </c>
      <c r="K173">
        <v>0</v>
      </c>
      <c r="L173">
        <v>0</v>
      </c>
      <c r="M173">
        <v>114</v>
      </c>
      <c r="N173">
        <v>1219</v>
      </c>
      <c r="O173">
        <v>1933</v>
      </c>
      <c r="P173">
        <v>1</v>
      </c>
      <c r="Q173">
        <v>98</v>
      </c>
      <c r="R173">
        <v>107</v>
      </c>
    </row>
    <row r="174" spans="1:18" x14ac:dyDescent="0.2">
      <c r="A174">
        <v>4445114986</v>
      </c>
      <c r="B174" s="1">
        <v>42479</v>
      </c>
      <c r="C174">
        <v>2064</v>
      </c>
      <c r="D174">
        <v>1.3899999856948899</v>
      </c>
      <c r="E174">
        <v>1.3899999856948899</v>
      </c>
      <c r="F174">
        <v>0</v>
      </c>
      <c r="G174">
        <v>0</v>
      </c>
      <c r="H174">
        <v>0</v>
      </c>
      <c r="I174">
        <v>1.3899999856948899</v>
      </c>
      <c r="J174">
        <v>0</v>
      </c>
      <c r="K174">
        <v>0</v>
      </c>
      <c r="L174">
        <v>0</v>
      </c>
      <c r="M174">
        <v>121</v>
      </c>
      <c r="N174">
        <v>895</v>
      </c>
      <c r="O174">
        <v>1954</v>
      </c>
      <c r="P174">
        <v>2</v>
      </c>
      <c r="Q174">
        <v>388</v>
      </c>
      <c r="R174">
        <v>424</v>
      </c>
    </row>
    <row r="175" spans="1:18" x14ac:dyDescent="0.2">
      <c r="A175">
        <v>4445114986</v>
      </c>
      <c r="B175" s="1">
        <v>42480</v>
      </c>
      <c r="C175">
        <v>2072</v>
      </c>
      <c r="D175">
        <v>1.3899999856948899</v>
      </c>
      <c r="E175">
        <v>1.3899999856948899</v>
      </c>
      <c r="F175">
        <v>0</v>
      </c>
      <c r="G175">
        <v>0</v>
      </c>
      <c r="H175">
        <v>0</v>
      </c>
      <c r="I175">
        <v>1.3899999856948899</v>
      </c>
      <c r="J175">
        <v>0</v>
      </c>
      <c r="K175">
        <v>0</v>
      </c>
      <c r="L175">
        <v>0</v>
      </c>
      <c r="M175">
        <v>137</v>
      </c>
      <c r="N175">
        <v>841</v>
      </c>
      <c r="O175">
        <v>1974</v>
      </c>
      <c r="P175">
        <v>1</v>
      </c>
      <c r="Q175">
        <v>439</v>
      </c>
      <c r="R175">
        <v>462</v>
      </c>
    </row>
    <row r="176" spans="1:18" x14ac:dyDescent="0.2">
      <c r="A176">
        <v>4445114986</v>
      </c>
      <c r="B176" s="1">
        <v>42481</v>
      </c>
      <c r="C176">
        <v>3809</v>
      </c>
      <c r="D176">
        <v>2.5599999427795401</v>
      </c>
      <c r="E176">
        <v>2.5599999427795401</v>
      </c>
      <c r="F176">
        <v>0</v>
      </c>
      <c r="G176">
        <v>0</v>
      </c>
      <c r="H176">
        <v>0</v>
      </c>
      <c r="I176">
        <v>2.53999996185303</v>
      </c>
      <c r="J176">
        <v>0</v>
      </c>
      <c r="K176">
        <v>0</v>
      </c>
      <c r="L176">
        <v>0</v>
      </c>
      <c r="M176">
        <v>215</v>
      </c>
      <c r="N176">
        <v>756</v>
      </c>
      <c r="O176">
        <v>2150</v>
      </c>
      <c r="P176">
        <v>1</v>
      </c>
      <c r="Q176">
        <v>436</v>
      </c>
      <c r="R176">
        <v>469</v>
      </c>
    </row>
    <row r="177" spans="1:18" x14ac:dyDescent="0.2">
      <c r="A177">
        <v>4445114986</v>
      </c>
      <c r="B177" s="1">
        <v>42482</v>
      </c>
      <c r="C177">
        <v>6831</v>
      </c>
      <c r="D177">
        <v>4.5799999237060502</v>
      </c>
      <c r="E177">
        <v>4.5799999237060502</v>
      </c>
      <c r="F177">
        <v>0</v>
      </c>
      <c r="G177">
        <v>0</v>
      </c>
      <c r="H177">
        <v>0</v>
      </c>
      <c r="I177">
        <v>4.5799999237060502</v>
      </c>
      <c r="J177">
        <v>0</v>
      </c>
      <c r="K177">
        <v>0</v>
      </c>
      <c r="L177">
        <v>0</v>
      </c>
      <c r="M177">
        <v>317</v>
      </c>
      <c r="N177">
        <v>706</v>
      </c>
      <c r="O177">
        <v>2432</v>
      </c>
      <c r="P177">
        <v>1</v>
      </c>
      <c r="Q177">
        <v>388</v>
      </c>
      <c r="R177">
        <v>417</v>
      </c>
    </row>
    <row r="178" spans="1:18" x14ac:dyDescent="0.2">
      <c r="A178">
        <v>4445114986</v>
      </c>
      <c r="B178" s="1">
        <v>42485</v>
      </c>
      <c r="C178">
        <v>3385</v>
      </c>
      <c r="D178">
        <v>2.2699999809265101</v>
      </c>
      <c r="E178">
        <v>2.2699999809265101</v>
      </c>
      <c r="F178">
        <v>0</v>
      </c>
      <c r="G178">
        <v>0</v>
      </c>
      <c r="H178">
        <v>0</v>
      </c>
      <c r="I178">
        <v>2.2699999809265101</v>
      </c>
      <c r="J178">
        <v>0</v>
      </c>
      <c r="K178">
        <v>0</v>
      </c>
      <c r="L178">
        <v>0</v>
      </c>
      <c r="M178">
        <v>179</v>
      </c>
      <c r="N178">
        <v>916</v>
      </c>
      <c r="O178">
        <v>2070</v>
      </c>
      <c r="P178">
        <v>1</v>
      </c>
      <c r="Q178">
        <v>328</v>
      </c>
      <c r="R178">
        <v>345</v>
      </c>
    </row>
    <row r="179" spans="1:18" x14ac:dyDescent="0.2">
      <c r="A179">
        <v>4445114986</v>
      </c>
      <c r="B179" s="1">
        <v>42486</v>
      </c>
      <c r="C179">
        <v>6326</v>
      </c>
      <c r="D179">
        <v>4.4099998474121103</v>
      </c>
      <c r="E179">
        <v>4.4099998474121103</v>
      </c>
      <c r="F179">
        <v>0</v>
      </c>
      <c r="G179">
        <v>2.4100000858306898</v>
      </c>
      <c r="H179">
        <v>3.9999999105930301E-2</v>
      </c>
      <c r="I179">
        <v>1.96000003814697</v>
      </c>
      <c r="J179">
        <v>0</v>
      </c>
      <c r="K179">
        <v>29</v>
      </c>
      <c r="L179">
        <v>1</v>
      </c>
      <c r="M179">
        <v>180</v>
      </c>
      <c r="N179">
        <v>839</v>
      </c>
      <c r="O179">
        <v>2291</v>
      </c>
      <c r="P179">
        <v>2</v>
      </c>
      <c r="Q179">
        <v>353</v>
      </c>
      <c r="R179">
        <v>391</v>
      </c>
    </row>
    <row r="180" spans="1:18" x14ac:dyDescent="0.2">
      <c r="A180">
        <v>4445114986</v>
      </c>
      <c r="B180" s="1">
        <v>42487</v>
      </c>
      <c r="C180">
        <v>7243</v>
      </c>
      <c r="D180">
        <v>5.0300002098083496</v>
      </c>
      <c r="E180">
        <v>5.0300002098083496</v>
      </c>
      <c r="F180">
        <v>0</v>
      </c>
      <c r="G180">
        <v>2.6199998855590798</v>
      </c>
      <c r="H180">
        <v>2.9999999329447701E-2</v>
      </c>
      <c r="I180">
        <v>2.3800001144409202</v>
      </c>
      <c r="J180">
        <v>0</v>
      </c>
      <c r="K180">
        <v>32</v>
      </c>
      <c r="L180">
        <v>1</v>
      </c>
      <c r="M180">
        <v>194</v>
      </c>
      <c r="N180">
        <v>839</v>
      </c>
      <c r="O180">
        <v>2361</v>
      </c>
      <c r="P180">
        <v>1</v>
      </c>
      <c r="Q180">
        <v>332</v>
      </c>
      <c r="R180">
        <v>374</v>
      </c>
    </row>
    <row r="181" spans="1:18" x14ac:dyDescent="0.2">
      <c r="A181">
        <v>4445114986</v>
      </c>
      <c r="B181" s="1">
        <v>42488</v>
      </c>
      <c r="C181">
        <v>4493</v>
      </c>
      <c r="D181">
        <v>3.0099999904632599</v>
      </c>
      <c r="E181">
        <v>3.0099999904632599</v>
      </c>
      <c r="F181">
        <v>0</v>
      </c>
      <c r="G181">
        <v>0</v>
      </c>
      <c r="H181">
        <v>0</v>
      </c>
      <c r="I181">
        <v>3.0099999904632599</v>
      </c>
      <c r="J181">
        <v>0</v>
      </c>
      <c r="K181">
        <v>0</v>
      </c>
      <c r="L181">
        <v>0</v>
      </c>
      <c r="M181">
        <v>236</v>
      </c>
      <c r="N181">
        <v>762</v>
      </c>
      <c r="O181">
        <v>2203</v>
      </c>
      <c r="P181">
        <v>1</v>
      </c>
      <c r="Q181">
        <v>419</v>
      </c>
      <c r="R181">
        <v>442</v>
      </c>
    </row>
    <row r="182" spans="1:18" x14ac:dyDescent="0.2">
      <c r="A182">
        <v>4445114986</v>
      </c>
      <c r="B182" s="1">
        <v>42489</v>
      </c>
      <c r="C182">
        <v>4676</v>
      </c>
      <c r="D182">
        <v>3.1400001049041699</v>
      </c>
      <c r="E182">
        <v>3.1400001049041699</v>
      </c>
      <c r="F182">
        <v>0</v>
      </c>
      <c r="G182">
        <v>0</v>
      </c>
      <c r="H182">
        <v>0</v>
      </c>
      <c r="I182">
        <v>3.1300001144409202</v>
      </c>
      <c r="J182">
        <v>0</v>
      </c>
      <c r="K182">
        <v>0</v>
      </c>
      <c r="L182">
        <v>0</v>
      </c>
      <c r="M182">
        <v>226</v>
      </c>
      <c r="N182">
        <v>1106</v>
      </c>
      <c r="O182">
        <v>2196</v>
      </c>
      <c r="P182">
        <v>1</v>
      </c>
      <c r="Q182">
        <v>106</v>
      </c>
      <c r="R182">
        <v>108</v>
      </c>
    </row>
    <row r="183" spans="1:18" x14ac:dyDescent="0.2">
      <c r="A183">
        <v>4445114986</v>
      </c>
      <c r="B183" s="1">
        <v>42490</v>
      </c>
      <c r="C183">
        <v>6222</v>
      </c>
      <c r="D183">
        <v>4.1799998283386204</v>
      </c>
      <c r="E183">
        <v>4.1799998283386204</v>
      </c>
      <c r="F183">
        <v>0</v>
      </c>
      <c r="G183">
        <v>0</v>
      </c>
      <c r="H183">
        <v>0</v>
      </c>
      <c r="I183">
        <v>4.1799998283386204</v>
      </c>
      <c r="J183">
        <v>0</v>
      </c>
      <c r="K183">
        <v>0</v>
      </c>
      <c r="L183">
        <v>0</v>
      </c>
      <c r="M183">
        <v>290</v>
      </c>
      <c r="N183">
        <v>797</v>
      </c>
      <c r="O183">
        <v>2363</v>
      </c>
      <c r="P183">
        <v>1</v>
      </c>
      <c r="Q183">
        <v>322</v>
      </c>
      <c r="R183">
        <v>353</v>
      </c>
    </row>
    <row r="184" spans="1:18" x14ac:dyDescent="0.2">
      <c r="A184">
        <v>4445114986</v>
      </c>
      <c r="B184" s="1">
        <v>42491</v>
      </c>
      <c r="C184">
        <v>5232</v>
      </c>
      <c r="D184">
        <v>3.5099999904632599</v>
      </c>
      <c r="E184">
        <v>3.5099999904632599</v>
      </c>
      <c r="F184">
        <v>0</v>
      </c>
      <c r="G184">
        <v>0</v>
      </c>
      <c r="H184">
        <v>0</v>
      </c>
      <c r="I184">
        <v>3.5099999904632599</v>
      </c>
      <c r="J184">
        <v>0</v>
      </c>
      <c r="K184">
        <v>0</v>
      </c>
      <c r="L184">
        <v>0</v>
      </c>
      <c r="M184">
        <v>240</v>
      </c>
      <c r="N184">
        <v>741</v>
      </c>
      <c r="O184">
        <v>2246</v>
      </c>
      <c r="P184">
        <v>2</v>
      </c>
      <c r="Q184">
        <v>439</v>
      </c>
      <c r="R184">
        <v>459</v>
      </c>
    </row>
    <row r="185" spans="1:18" x14ac:dyDescent="0.2">
      <c r="A185">
        <v>4445114986</v>
      </c>
      <c r="B185" s="1">
        <v>42492</v>
      </c>
      <c r="C185">
        <v>6910</v>
      </c>
      <c r="D185">
        <v>4.75</v>
      </c>
      <c r="E185">
        <v>4.75</v>
      </c>
      <c r="F185">
        <v>0</v>
      </c>
      <c r="G185">
        <v>2.21000003814697</v>
      </c>
      <c r="H185">
        <v>0.18999999761581399</v>
      </c>
      <c r="I185">
        <v>2.3499999046325701</v>
      </c>
      <c r="J185">
        <v>0</v>
      </c>
      <c r="K185">
        <v>27</v>
      </c>
      <c r="L185">
        <v>4</v>
      </c>
      <c r="M185">
        <v>200</v>
      </c>
      <c r="N185">
        <v>667</v>
      </c>
      <c r="O185">
        <v>2336</v>
      </c>
      <c r="P185">
        <v>1</v>
      </c>
      <c r="Q185">
        <v>502</v>
      </c>
      <c r="R185">
        <v>542</v>
      </c>
    </row>
    <row r="186" spans="1:18" x14ac:dyDescent="0.2">
      <c r="A186">
        <v>4445114986</v>
      </c>
      <c r="B186" s="1">
        <v>42493</v>
      </c>
      <c r="C186">
        <v>7502</v>
      </c>
      <c r="D186">
        <v>5.1799998283386204</v>
      </c>
      <c r="E186">
        <v>5.1799998283386204</v>
      </c>
      <c r="F186">
        <v>0</v>
      </c>
      <c r="G186">
        <v>2.4800000190734899</v>
      </c>
      <c r="H186">
        <v>0.109999999403954</v>
      </c>
      <c r="I186">
        <v>2.5799999237060498</v>
      </c>
      <c r="J186">
        <v>0</v>
      </c>
      <c r="K186">
        <v>30</v>
      </c>
      <c r="L186">
        <v>2</v>
      </c>
      <c r="M186">
        <v>233</v>
      </c>
      <c r="N186">
        <v>725</v>
      </c>
      <c r="O186">
        <v>2421</v>
      </c>
      <c r="P186">
        <v>2</v>
      </c>
      <c r="Q186">
        <v>417</v>
      </c>
      <c r="R186">
        <v>450</v>
      </c>
    </row>
    <row r="187" spans="1:18" x14ac:dyDescent="0.2">
      <c r="A187">
        <v>4445114986</v>
      </c>
      <c r="B187" s="1">
        <v>42494</v>
      </c>
      <c r="C187">
        <v>2923</v>
      </c>
      <c r="D187">
        <v>1.96000003814697</v>
      </c>
      <c r="E187">
        <v>1.96000003814697</v>
      </c>
      <c r="F187">
        <v>0</v>
      </c>
      <c r="G187">
        <v>0</v>
      </c>
      <c r="H187">
        <v>0</v>
      </c>
      <c r="I187">
        <v>1.96000003814697</v>
      </c>
      <c r="J187">
        <v>0</v>
      </c>
      <c r="K187">
        <v>0</v>
      </c>
      <c r="L187">
        <v>0</v>
      </c>
      <c r="M187">
        <v>180</v>
      </c>
      <c r="N187">
        <v>897</v>
      </c>
      <c r="O187">
        <v>2070</v>
      </c>
      <c r="P187">
        <v>2</v>
      </c>
      <c r="Q187">
        <v>337</v>
      </c>
      <c r="R187">
        <v>363</v>
      </c>
    </row>
    <row r="188" spans="1:18" x14ac:dyDescent="0.2">
      <c r="A188">
        <v>4445114986</v>
      </c>
      <c r="B188" s="1">
        <v>42495</v>
      </c>
      <c r="C188">
        <v>3800</v>
      </c>
      <c r="D188">
        <v>2.5499999523162802</v>
      </c>
      <c r="E188">
        <v>2.5499999523162802</v>
      </c>
      <c r="F188">
        <v>0</v>
      </c>
      <c r="G188">
        <v>0.119999997317791</v>
      </c>
      <c r="H188">
        <v>0.239999994635582</v>
      </c>
      <c r="I188">
        <v>2.1800000667571999</v>
      </c>
      <c r="J188">
        <v>0</v>
      </c>
      <c r="K188">
        <v>2</v>
      </c>
      <c r="L188">
        <v>6</v>
      </c>
      <c r="M188">
        <v>185</v>
      </c>
      <c r="N188">
        <v>734</v>
      </c>
      <c r="O188">
        <v>2120</v>
      </c>
      <c r="P188">
        <v>2</v>
      </c>
      <c r="Q188">
        <v>462</v>
      </c>
      <c r="R188">
        <v>513</v>
      </c>
    </row>
    <row r="189" spans="1:18" x14ac:dyDescent="0.2">
      <c r="A189">
        <v>4445114986</v>
      </c>
      <c r="B189" s="1">
        <v>42496</v>
      </c>
      <c r="C189">
        <v>4514</v>
      </c>
      <c r="D189">
        <v>3.0299999713897701</v>
      </c>
      <c r="E189">
        <v>3.0299999713897701</v>
      </c>
      <c r="F189">
        <v>0</v>
      </c>
      <c r="G189">
        <v>0</v>
      </c>
      <c r="H189">
        <v>0</v>
      </c>
      <c r="I189">
        <v>3.0299999713897701</v>
      </c>
      <c r="J189">
        <v>0</v>
      </c>
      <c r="K189">
        <v>0</v>
      </c>
      <c r="L189">
        <v>0</v>
      </c>
      <c r="M189">
        <v>229</v>
      </c>
      <c r="N189">
        <v>809</v>
      </c>
      <c r="O189">
        <v>2211</v>
      </c>
      <c r="P189">
        <v>2</v>
      </c>
      <c r="Q189">
        <v>374</v>
      </c>
      <c r="R189">
        <v>402</v>
      </c>
    </row>
    <row r="190" spans="1:18" x14ac:dyDescent="0.2">
      <c r="A190">
        <v>4445114986</v>
      </c>
      <c r="B190" s="1">
        <v>42497</v>
      </c>
      <c r="C190">
        <v>5183</v>
      </c>
      <c r="D190">
        <v>3.5899999141693102</v>
      </c>
      <c r="E190">
        <v>3.5899999141693102</v>
      </c>
      <c r="F190">
        <v>0</v>
      </c>
      <c r="G190">
        <v>2.1300001144409202</v>
      </c>
      <c r="H190">
        <v>0.18999999761581399</v>
      </c>
      <c r="I190">
        <v>1.25</v>
      </c>
      <c r="J190">
        <v>0</v>
      </c>
      <c r="K190">
        <v>26</v>
      </c>
      <c r="L190">
        <v>4</v>
      </c>
      <c r="M190">
        <v>108</v>
      </c>
      <c r="N190">
        <v>866</v>
      </c>
      <c r="O190">
        <v>2123</v>
      </c>
      <c r="P190">
        <v>2</v>
      </c>
      <c r="Q190">
        <v>401</v>
      </c>
      <c r="R190">
        <v>436</v>
      </c>
    </row>
    <row r="191" spans="1:18" x14ac:dyDescent="0.2">
      <c r="A191">
        <v>4445114986</v>
      </c>
      <c r="B191" s="1">
        <v>42498</v>
      </c>
      <c r="C191">
        <v>7303</v>
      </c>
      <c r="D191">
        <v>4.9000000953674299</v>
      </c>
      <c r="E191">
        <v>4.9000000953674299</v>
      </c>
      <c r="F191">
        <v>0</v>
      </c>
      <c r="G191">
        <v>0</v>
      </c>
      <c r="H191">
        <v>0.25</v>
      </c>
      <c r="I191">
        <v>4.6500000953674299</v>
      </c>
      <c r="J191">
        <v>0</v>
      </c>
      <c r="K191">
        <v>0</v>
      </c>
      <c r="L191">
        <v>8</v>
      </c>
      <c r="M191">
        <v>308</v>
      </c>
      <c r="N191">
        <v>733</v>
      </c>
      <c r="O191">
        <v>2423</v>
      </c>
      <c r="P191">
        <v>1</v>
      </c>
      <c r="Q191">
        <v>361</v>
      </c>
      <c r="R191">
        <v>391</v>
      </c>
    </row>
    <row r="192" spans="1:18" x14ac:dyDescent="0.2">
      <c r="A192">
        <v>4445114986</v>
      </c>
      <c r="B192" s="1">
        <v>42499</v>
      </c>
      <c r="C192">
        <v>5275</v>
      </c>
      <c r="D192">
        <v>3.53999996185303</v>
      </c>
      <c r="E192">
        <v>3.53999996185303</v>
      </c>
      <c r="F192">
        <v>0</v>
      </c>
      <c r="G192">
        <v>0</v>
      </c>
      <c r="H192">
        <v>0</v>
      </c>
      <c r="I192">
        <v>3.53999996185303</v>
      </c>
      <c r="J192">
        <v>0</v>
      </c>
      <c r="K192">
        <v>0</v>
      </c>
      <c r="L192">
        <v>0</v>
      </c>
      <c r="M192">
        <v>266</v>
      </c>
      <c r="N192">
        <v>641</v>
      </c>
      <c r="O192">
        <v>2281</v>
      </c>
      <c r="P192">
        <v>1</v>
      </c>
      <c r="Q192">
        <v>457</v>
      </c>
      <c r="R192">
        <v>533</v>
      </c>
    </row>
    <row r="193" spans="1:18" x14ac:dyDescent="0.2">
      <c r="A193">
        <v>4445114986</v>
      </c>
      <c r="B193" s="1">
        <v>42500</v>
      </c>
      <c r="C193">
        <v>3915</v>
      </c>
      <c r="D193">
        <v>2.6300001144409202</v>
      </c>
      <c r="E193">
        <v>2.6300001144409202</v>
      </c>
      <c r="F193">
        <v>0</v>
      </c>
      <c r="G193">
        <v>0</v>
      </c>
      <c r="H193">
        <v>0</v>
      </c>
      <c r="I193">
        <v>2.6300001144409202</v>
      </c>
      <c r="J193">
        <v>0</v>
      </c>
      <c r="K193">
        <v>0</v>
      </c>
      <c r="L193">
        <v>0</v>
      </c>
      <c r="M193">
        <v>231</v>
      </c>
      <c r="N193">
        <v>783</v>
      </c>
      <c r="O193">
        <v>2181</v>
      </c>
      <c r="P193">
        <v>1</v>
      </c>
      <c r="Q193">
        <v>405</v>
      </c>
      <c r="R193">
        <v>426</v>
      </c>
    </row>
    <row r="194" spans="1:18" x14ac:dyDescent="0.2">
      <c r="A194">
        <v>4445114986</v>
      </c>
      <c r="B194" s="1">
        <v>42501</v>
      </c>
      <c r="C194">
        <v>9105</v>
      </c>
      <c r="D194">
        <v>6.1100001335143999</v>
      </c>
      <c r="E194">
        <v>6.1100001335143999</v>
      </c>
      <c r="F194">
        <v>0</v>
      </c>
      <c r="G194">
        <v>2.25</v>
      </c>
      <c r="H194">
        <v>1</v>
      </c>
      <c r="I194">
        <v>2.8599998950958301</v>
      </c>
      <c r="J194">
        <v>0</v>
      </c>
      <c r="K194">
        <v>34</v>
      </c>
      <c r="L194">
        <v>22</v>
      </c>
      <c r="M194">
        <v>232</v>
      </c>
      <c r="N194">
        <v>622</v>
      </c>
      <c r="O194">
        <v>2499</v>
      </c>
      <c r="P194">
        <v>1</v>
      </c>
      <c r="Q194">
        <v>499</v>
      </c>
      <c r="R194">
        <v>530</v>
      </c>
    </row>
    <row r="195" spans="1:18" x14ac:dyDescent="0.2">
      <c r="A195">
        <v>4445114986</v>
      </c>
      <c r="B195" s="1">
        <v>42502</v>
      </c>
      <c r="C195">
        <v>768</v>
      </c>
      <c r="D195">
        <v>0.519999980926514</v>
      </c>
      <c r="E195">
        <v>0.519999980926514</v>
      </c>
      <c r="F195">
        <v>0</v>
      </c>
      <c r="G195">
        <v>0</v>
      </c>
      <c r="H195">
        <v>0</v>
      </c>
      <c r="I195">
        <v>0.519999980926514</v>
      </c>
      <c r="J195">
        <v>0</v>
      </c>
      <c r="K195">
        <v>0</v>
      </c>
      <c r="L195">
        <v>0</v>
      </c>
      <c r="M195">
        <v>58</v>
      </c>
      <c r="N195">
        <v>380</v>
      </c>
      <c r="O195">
        <v>1212</v>
      </c>
      <c r="P195">
        <v>1</v>
      </c>
      <c r="Q195">
        <v>483</v>
      </c>
      <c r="R195">
        <v>501</v>
      </c>
    </row>
    <row r="196" spans="1:18" x14ac:dyDescent="0.2">
      <c r="A196">
        <v>4558609924</v>
      </c>
      <c r="B196" s="1">
        <v>42481</v>
      </c>
      <c r="C196">
        <v>13743</v>
      </c>
      <c r="D196">
        <v>9.0799999237060494</v>
      </c>
      <c r="E196">
        <v>9.0799999237060494</v>
      </c>
      <c r="F196">
        <v>0</v>
      </c>
      <c r="G196">
        <v>0.41999998688697798</v>
      </c>
      <c r="H196">
        <v>0.97000002861022905</v>
      </c>
      <c r="I196">
        <v>7.6999998092651403</v>
      </c>
      <c r="J196">
        <v>0</v>
      </c>
      <c r="K196">
        <v>6</v>
      </c>
      <c r="L196">
        <v>21</v>
      </c>
      <c r="M196">
        <v>432</v>
      </c>
      <c r="N196">
        <v>844</v>
      </c>
      <c r="O196">
        <v>2486</v>
      </c>
      <c r="P196">
        <v>1</v>
      </c>
      <c r="Q196">
        <v>126</v>
      </c>
      <c r="R196">
        <v>137</v>
      </c>
    </row>
    <row r="197" spans="1:18" x14ac:dyDescent="0.2">
      <c r="A197">
        <v>4558609924</v>
      </c>
      <c r="B197" s="1">
        <v>42486</v>
      </c>
      <c r="C197">
        <v>9148</v>
      </c>
      <c r="D197">
        <v>6.0500001907348597</v>
      </c>
      <c r="E197">
        <v>6.0500001907348597</v>
      </c>
      <c r="F197">
        <v>0</v>
      </c>
      <c r="G197">
        <v>0.43000000715255698</v>
      </c>
      <c r="H197">
        <v>2.0299999713897701</v>
      </c>
      <c r="I197">
        <v>3.5899999141693102</v>
      </c>
      <c r="J197">
        <v>0</v>
      </c>
      <c r="K197">
        <v>12</v>
      </c>
      <c r="L197">
        <v>41</v>
      </c>
      <c r="M197">
        <v>283</v>
      </c>
      <c r="N197">
        <v>1062</v>
      </c>
      <c r="O197">
        <v>2223</v>
      </c>
      <c r="P197">
        <v>1</v>
      </c>
      <c r="Q197">
        <v>103</v>
      </c>
      <c r="R197">
        <v>121</v>
      </c>
    </row>
    <row r="198" spans="1:18" x14ac:dyDescent="0.2">
      <c r="A198">
        <v>4558609924</v>
      </c>
      <c r="B198" s="1">
        <v>42489</v>
      </c>
      <c r="C198">
        <v>7833</v>
      </c>
      <c r="D198">
        <v>5.1799998283386204</v>
      </c>
      <c r="E198">
        <v>5.1799998283386204</v>
      </c>
      <c r="F198">
        <v>0</v>
      </c>
      <c r="G198">
        <v>1.0199999809265099</v>
      </c>
      <c r="H198">
        <v>1.8500000238418599</v>
      </c>
      <c r="I198">
        <v>2.3099999427795401</v>
      </c>
      <c r="J198">
        <v>0</v>
      </c>
      <c r="K198">
        <v>15</v>
      </c>
      <c r="L198">
        <v>29</v>
      </c>
      <c r="M198">
        <v>197</v>
      </c>
      <c r="N198">
        <v>1096</v>
      </c>
      <c r="O198">
        <v>1918</v>
      </c>
      <c r="P198">
        <v>1</v>
      </c>
      <c r="Q198">
        <v>171</v>
      </c>
      <c r="R198">
        <v>179</v>
      </c>
    </row>
    <row r="199" spans="1:18" x14ac:dyDescent="0.2">
      <c r="A199">
        <v>4558609924</v>
      </c>
      <c r="B199" s="1">
        <v>42491</v>
      </c>
      <c r="C199">
        <v>3428</v>
      </c>
      <c r="D199">
        <v>2.2699999809265101</v>
      </c>
      <c r="E199">
        <v>2.2699999809265101</v>
      </c>
      <c r="F199">
        <v>0</v>
      </c>
      <c r="G199">
        <v>0</v>
      </c>
      <c r="H199">
        <v>0</v>
      </c>
      <c r="I199">
        <v>2.2699999809265101</v>
      </c>
      <c r="J199">
        <v>0</v>
      </c>
      <c r="K199">
        <v>0</v>
      </c>
      <c r="L199">
        <v>0</v>
      </c>
      <c r="M199">
        <v>190</v>
      </c>
      <c r="N199">
        <v>1121</v>
      </c>
      <c r="O199">
        <v>1692</v>
      </c>
      <c r="P199">
        <v>1</v>
      </c>
      <c r="Q199">
        <v>115</v>
      </c>
      <c r="R199">
        <v>129</v>
      </c>
    </row>
    <row r="200" spans="1:18" x14ac:dyDescent="0.2">
      <c r="A200">
        <v>4558609924</v>
      </c>
      <c r="B200" s="1">
        <v>42498</v>
      </c>
      <c r="C200">
        <v>6543</v>
      </c>
      <c r="D200">
        <v>4.3299999237060502</v>
      </c>
      <c r="E200">
        <v>4.3299999237060502</v>
      </c>
      <c r="F200">
        <v>0</v>
      </c>
      <c r="G200">
        <v>1.79999995231628</v>
      </c>
      <c r="H200">
        <v>0.5</v>
      </c>
      <c r="I200">
        <v>2.0199999809265101</v>
      </c>
      <c r="J200">
        <v>0</v>
      </c>
      <c r="K200">
        <v>66</v>
      </c>
      <c r="L200">
        <v>35</v>
      </c>
      <c r="M200">
        <v>238</v>
      </c>
      <c r="N200">
        <v>1019</v>
      </c>
      <c r="O200">
        <v>2666</v>
      </c>
      <c r="P200">
        <v>1</v>
      </c>
      <c r="Q200">
        <v>123</v>
      </c>
      <c r="R200">
        <v>134</v>
      </c>
    </row>
    <row r="201" spans="1:18" x14ac:dyDescent="0.2">
      <c r="A201">
        <v>4702921684</v>
      </c>
      <c r="B201" s="1">
        <v>42472</v>
      </c>
      <c r="C201">
        <v>7213</v>
      </c>
      <c r="D201">
        <v>5.8800001144409197</v>
      </c>
      <c r="E201">
        <v>5.8800001144409197</v>
      </c>
      <c r="F201">
        <v>0</v>
      </c>
      <c r="G201">
        <v>0</v>
      </c>
      <c r="H201">
        <v>0</v>
      </c>
      <c r="I201">
        <v>5.8499999046325701</v>
      </c>
      <c r="J201">
        <v>0</v>
      </c>
      <c r="K201">
        <v>0</v>
      </c>
      <c r="L201">
        <v>0</v>
      </c>
      <c r="M201">
        <v>263</v>
      </c>
      <c r="N201">
        <v>718</v>
      </c>
      <c r="O201">
        <v>2947</v>
      </c>
      <c r="P201">
        <v>1</v>
      </c>
      <c r="Q201">
        <v>425</v>
      </c>
      <c r="R201">
        <v>439</v>
      </c>
    </row>
    <row r="202" spans="1:18" x14ac:dyDescent="0.2">
      <c r="A202">
        <v>4702921684</v>
      </c>
      <c r="B202" s="1">
        <v>42473</v>
      </c>
      <c r="C202">
        <v>6877</v>
      </c>
      <c r="D202">
        <v>5.5799999237060502</v>
      </c>
      <c r="E202">
        <v>5.5799999237060502</v>
      </c>
      <c r="F202">
        <v>0</v>
      </c>
      <c r="G202">
        <v>0</v>
      </c>
      <c r="H202">
        <v>0</v>
      </c>
      <c r="I202">
        <v>5.5799999237060502</v>
      </c>
      <c r="J202">
        <v>0</v>
      </c>
      <c r="K202">
        <v>0</v>
      </c>
      <c r="L202">
        <v>0</v>
      </c>
      <c r="M202">
        <v>258</v>
      </c>
      <c r="N202">
        <v>777</v>
      </c>
      <c r="O202">
        <v>2898</v>
      </c>
      <c r="P202">
        <v>2</v>
      </c>
      <c r="Q202">
        <v>400</v>
      </c>
      <c r="R202">
        <v>430</v>
      </c>
    </row>
    <row r="203" spans="1:18" x14ac:dyDescent="0.2">
      <c r="A203">
        <v>4702921684</v>
      </c>
      <c r="B203" s="1">
        <v>42474</v>
      </c>
      <c r="C203">
        <v>7860</v>
      </c>
      <c r="D203">
        <v>6.3699998855590803</v>
      </c>
      <c r="E203">
        <v>6.3699998855590803</v>
      </c>
      <c r="F203">
        <v>0</v>
      </c>
      <c r="G203">
        <v>0</v>
      </c>
      <c r="H203">
        <v>0</v>
      </c>
      <c r="I203">
        <v>6.3699998855590803</v>
      </c>
      <c r="J203">
        <v>0</v>
      </c>
      <c r="K203">
        <v>0</v>
      </c>
      <c r="L203">
        <v>0</v>
      </c>
      <c r="M203">
        <v>271</v>
      </c>
      <c r="N203">
        <v>772</v>
      </c>
      <c r="O203">
        <v>2984</v>
      </c>
      <c r="P203">
        <v>1</v>
      </c>
      <c r="Q203">
        <v>384</v>
      </c>
      <c r="R203">
        <v>415</v>
      </c>
    </row>
    <row r="204" spans="1:18" x14ac:dyDescent="0.2">
      <c r="A204">
        <v>4702921684</v>
      </c>
      <c r="B204" s="1">
        <v>42475</v>
      </c>
      <c r="C204">
        <v>6506</v>
      </c>
      <c r="D204">
        <v>5.2800002098083496</v>
      </c>
      <c r="E204">
        <v>5.2800002098083496</v>
      </c>
      <c r="F204">
        <v>0</v>
      </c>
      <c r="G204">
        <v>7.0000000298023196E-2</v>
      </c>
      <c r="H204">
        <v>0.41999998688697798</v>
      </c>
      <c r="I204">
        <v>4.78999996185303</v>
      </c>
      <c r="J204">
        <v>0</v>
      </c>
      <c r="K204">
        <v>1</v>
      </c>
      <c r="L204">
        <v>8</v>
      </c>
      <c r="M204">
        <v>256</v>
      </c>
      <c r="N204">
        <v>944</v>
      </c>
      <c r="O204">
        <v>2896</v>
      </c>
      <c r="P204">
        <v>1</v>
      </c>
      <c r="Q204">
        <v>253</v>
      </c>
      <c r="R204">
        <v>257</v>
      </c>
    </row>
    <row r="205" spans="1:18" x14ac:dyDescent="0.2">
      <c r="A205">
        <v>4702921684</v>
      </c>
      <c r="B205" s="1">
        <v>42476</v>
      </c>
      <c r="C205">
        <v>11140</v>
      </c>
      <c r="D205">
        <v>9.0299997329711896</v>
      </c>
      <c r="E205">
        <v>9.0299997329711896</v>
      </c>
      <c r="F205">
        <v>0</v>
      </c>
      <c r="G205">
        <v>0.239999994635582</v>
      </c>
      <c r="H205">
        <v>1.25</v>
      </c>
      <c r="I205">
        <v>7.53999996185303</v>
      </c>
      <c r="J205">
        <v>0</v>
      </c>
      <c r="K205">
        <v>3</v>
      </c>
      <c r="L205">
        <v>24</v>
      </c>
      <c r="M205">
        <v>335</v>
      </c>
      <c r="N205">
        <v>556</v>
      </c>
      <c r="O205">
        <v>3328</v>
      </c>
      <c r="P205">
        <v>2</v>
      </c>
      <c r="Q205">
        <v>382</v>
      </c>
      <c r="R205">
        <v>406</v>
      </c>
    </row>
    <row r="206" spans="1:18" x14ac:dyDescent="0.2">
      <c r="A206">
        <v>4702921684</v>
      </c>
      <c r="B206" s="1">
        <v>42477</v>
      </c>
      <c r="C206">
        <v>12692</v>
      </c>
      <c r="D206">
        <v>10.289999961853001</v>
      </c>
      <c r="E206">
        <v>10.289999961853001</v>
      </c>
      <c r="F206">
        <v>0</v>
      </c>
      <c r="G206">
        <v>0.95999997854232799</v>
      </c>
      <c r="H206">
        <v>3.46000003814697</v>
      </c>
      <c r="I206">
        <v>5.8800001144409197</v>
      </c>
      <c r="J206">
        <v>0</v>
      </c>
      <c r="K206">
        <v>12</v>
      </c>
      <c r="L206">
        <v>66</v>
      </c>
      <c r="M206">
        <v>302</v>
      </c>
      <c r="N206">
        <v>437</v>
      </c>
      <c r="O206">
        <v>3394</v>
      </c>
      <c r="P206">
        <v>1</v>
      </c>
      <c r="Q206">
        <v>591</v>
      </c>
      <c r="R206">
        <v>612</v>
      </c>
    </row>
    <row r="207" spans="1:18" x14ac:dyDescent="0.2">
      <c r="A207">
        <v>4702921684</v>
      </c>
      <c r="B207" s="1">
        <v>42478</v>
      </c>
      <c r="C207">
        <v>9105</v>
      </c>
      <c r="D207">
        <v>7.3800001144409197</v>
      </c>
      <c r="E207">
        <v>7.3800001144409197</v>
      </c>
      <c r="F207">
        <v>0</v>
      </c>
      <c r="G207">
        <v>1.8200000524520901</v>
      </c>
      <c r="H207">
        <v>1.4900000095367401</v>
      </c>
      <c r="I207">
        <v>4.0700001716613796</v>
      </c>
      <c r="J207">
        <v>0</v>
      </c>
      <c r="K207">
        <v>22</v>
      </c>
      <c r="L207">
        <v>30</v>
      </c>
      <c r="M207">
        <v>191</v>
      </c>
      <c r="N207">
        <v>890</v>
      </c>
      <c r="O207">
        <v>3013</v>
      </c>
      <c r="P207">
        <v>1</v>
      </c>
      <c r="Q207">
        <v>293</v>
      </c>
      <c r="R207">
        <v>312</v>
      </c>
    </row>
    <row r="208" spans="1:18" x14ac:dyDescent="0.2">
      <c r="A208">
        <v>4702921684</v>
      </c>
      <c r="B208" s="1">
        <v>42479</v>
      </c>
      <c r="C208">
        <v>6708</v>
      </c>
      <c r="D208">
        <v>5.4400000572204599</v>
      </c>
      <c r="E208">
        <v>5.4400000572204599</v>
      </c>
      <c r="F208">
        <v>0</v>
      </c>
      <c r="G208">
        <v>0.87999999523162797</v>
      </c>
      <c r="H208">
        <v>0.37000000476837203</v>
      </c>
      <c r="I208">
        <v>4.1900000572204599</v>
      </c>
      <c r="J208">
        <v>0</v>
      </c>
      <c r="K208">
        <v>10</v>
      </c>
      <c r="L208">
        <v>8</v>
      </c>
      <c r="M208">
        <v>179</v>
      </c>
      <c r="N208">
        <v>757</v>
      </c>
      <c r="O208">
        <v>2812</v>
      </c>
      <c r="P208">
        <v>1</v>
      </c>
      <c r="Q208">
        <v>457</v>
      </c>
      <c r="R208">
        <v>487</v>
      </c>
    </row>
    <row r="209" spans="1:18" x14ac:dyDescent="0.2">
      <c r="A209">
        <v>4702921684</v>
      </c>
      <c r="B209" s="1">
        <v>42480</v>
      </c>
      <c r="C209">
        <v>8793</v>
      </c>
      <c r="D209">
        <v>7.1300001144409197</v>
      </c>
      <c r="E209">
        <v>7.1300001144409197</v>
      </c>
      <c r="F209">
        <v>0</v>
      </c>
      <c r="G209">
        <v>0.15999999642372101</v>
      </c>
      <c r="H209">
        <v>1.2300000190734901</v>
      </c>
      <c r="I209">
        <v>5.7300000190734899</v>
      </c>
      <c r="J209">
        <v>0</v>
      </c>
      <c r="K209">
        <v>2</v>
      </c>
      <c r="L209">
        <v>29</v>
      </c>
      <c r="M209">
        <v>260</v>
      </c>
      <c r="N209">
        <v>717</v>
      </c>
      <c r="O209">
        <v>3061</v>
      </c>
      <c r="P209">
        <v>1</v>
      </c>
      <c r="Q209">
        <v>454</v>
      </c>
      <c r="R209">
        <v>468</v>
      </c>
    </row>
    <row r="210" spans="1:18" x14ac:dyDescent="0.2">
      <c r="A210">
        <v>4702921684</v>
      </c>
      <c r="B210" s="1">
        <v>42481</v>
      </c>
      <c r="C210">
        <v>6530</v>
      </c>
      <c r="D210">
        <v>5.3000001907348597</v>
      </c>
      <c r="E210">
        <v>5.3000001907348597</v>
      </c>
      <c r="F210">
        <v>0</v>
      </c>
      <c r="G210">
        <v>0.31000000238418601</v>
      </c>
      <c r="H210">
        <v>2.0499999523162802</v>
      </c>
      <c r="I210">
        <v>2.9400000572204599</v>
      </c>
      <c r="J210">
        <v>0</v>
      </c>
      <c r="K210">
        <v>4</v>
      </c>
      <c r="L210">
        <v>41</v>
      </c>
      <c r="M210">
        <v>144</v>
      </c>
      <c r="N210">
        <v>901</v>
      </c>
      <c r="O210">
        <v>2729</v>
      </c>
      <c r="P210">
        <v>1</v>
      </c>
      <c r="Q210">
        <v>425</v>
      </c>
      <c r="R210">
        <v>434</v>
      </c>
    </row>
    <row r="211" spans="1:18" x14ac:dyDescent="0.2">
      <c r="A211">
        <v>4702921684</v>
      </c>
      <c r="B211" s="1">
        <v>42483</v>
      </c>
      <c r="C211">
        <v>15126</v>
      </c>
      <c r="D211">
        <v>12.2700004577637</v>
      </c>
      <c r="E211">
        <v>12.2700004577637</v>
      </c>
      <c r="F211">
        <v>0</v>
      </c>
      <c r="G211">
        <v>0.75999999046325695</v>
      </c>
      <c r="H211">
        <v>3.2400000095367401</v>
      </c>
      <c r="I211">
        <v>8.2700004577636701</v>
      </c>
      <c r="J211">
        <v>0</v>
      </c>
      <c r="K211">
        <v>9</v>
      </c>
      <c r="L211">
        <v>66</v>
      </c>
      <c r="M211">
        <v>408</v>
      </c>
      <c r="N211">
        <v>469</v>
      </c>
      <c r="O211">
        <v>3691</v>
      </c>
      <c r="P211">
        <v>1</v>
      </c>
      <c r="Q211">
        <v>465</v>
      </c>
      <c r="R211">
        <v>475</v>
      </c>
    </row>
    <row r="212" spans="1:18" x14ac:dyDescent="0.2">
      <c r="A212">
        <v>4702921684</v>
      </c>
      <c r="B212" s="1">
        <v>42484</v>
      </c>
      <c r="C212">
        <v>15050</v>
      </c>
      <c r="D212">
        <v>12.2200002670288</v>
      </c>
      <c r="E212">
        <v>12.2200002670288</v>
      </c>
      <c r="F212">
        <v>0</v>
      </c>
      <c r="G212">
        <v>1.20000004768372</v>
      </c>
      <c r="H212">
        <v>5.1199998855590803</v>
      </c>
      <c r="I212">
        <v>5.8800001144409197</v>
      </c>
      <c r="J212">
        <v>0</v>
      </c>
      <c r="K212">
        <v>15</v>
      </c>
      <c r="L212">
        <v>95</v>
      </c>
      <c r="M212">
        <v>281</v>
      </c>
      <c r="N212">
        <v>542</v>
      </c>
      <c r="O212">
        <v>3538</v>
      </c>
      <c r="P212">
        <v>1</v>
      </c>
      <c r="Q212">
        <v>480</v>
      </c>
      <c r="R212">
        <v>506</v>
      </c>
    </row>
    <row r="213" spans="1:18" x14ac:dyDescent="0.2">
      <c r="A213">
        <v>4702921684</v>
      </c>
      <c r="B213" s="1">
        <v>42485</v>
      </c>
      <c r="C213">
        <v>9167</v>
      </c>
      <c r="D213">
        <v>7.4299998283386204</v>
      </c>
      <c r="E213">
        <v>7.4299998283386204</v>
      </c>
      <c r="F213">
        <v>0</v>
      </c>
      <c r="G213">
        <v>0.490000009536743</v>
      </c>
      <c r="H213">
        <v>0.81999999284744296</v>
      </c>
      <c r="I213">
        <v>6.1100001335143999</v>
      </c>
      <c r="J213">
        <v>0</v>
      </c>
      <c r="K213">
        <v>6</v>
      </c>
      <c r="L213">
        <v>15</v>
      </c>
      <c r="M213">
        <v>270</v>
      </c>
      <c r="N213">
        <v>730</v>
      </c>
      <c r="O213">
        <v>3064</v>
      </c>
      <c r="P213">
        <v>1</v>
      </c>
      <c r="Q213">
        <v>370</v>
      </c>
      <c r="R213">
        <v>380</v>
      </c>
    </row>
    <row r="214" spans="1:18" x14ac:dyDescent="0.2">
      <c r="A214">
        <v>4702921684</v>
      </c>
      <c r="B214" s="1">
        <v>42486</v>
      </c>
      <c r="C214">
        <v>6108</v>
      </c>
      <c r="D214">
        <v>4.9499998092651403</v>
      </c>
      <c r="E214">
        <v>4.9499998092651403</v>
      </c>
      <c r="F214">
        <v>0</v>
      </c>
      <c r="G214">
        <v>7.0000000298023196E-2</v>
      </c>
      <c r="H214">
        <v>0.34999999403953602</v>
      </c>
      <c r="I214">
        <v>4.53999996185303</v>
      </c>
      <c r="J214">
        <v>0</v>
      </c>
      <c r="K214">
        <v>1</v>
      </c>
      <c r="L214">
        <v>8</v>
      </c>
      <c r="M214">
        <v>216</v>
      </c>
      <c r="N214">
        <v>765</v>
      </c>
      <c r="O214">
        <v>2784</v>
      </c>
      <c r="P214">
        <v>1</v>
      </c>
      <c r="Q214">
        <v>421</v>
      </c>
      <c r="R214">
        <v>429</v>
      </c>
    </row>
    <row r="215" spans="1:18" x14ac:dyDescent="0.2">
      <c r="A215">
        <v>4702921684</v>
      </c>
      <c r="B215" s="1">
        <v>42487</v>
      </c>
      <c r="C215">
        <v>7047</v>
      </c>
      <c r="D215">
        <v>5.7199997901916504</v>
      </c>
      <c r="E215">
        <v>5.7199997901916504</v>
      </c>
      <c r="F215">
        <v>0</v>
      </c>
      <c r="G215">
        <v>9.00000035762787E-2</v>
      </c>
      <c r="H215">
        <v>0.80000001192092896</v>
      </c>
      <c r="I215">
        <v>4.7800002098083496</v>
      </c>
      <c r="J215">
        <v>0</v>
      </c>
      <c r="K215">
        <v>1</v>
      </c>
      <c r="L215">
        <v>16</v>
      </c>
      <c r="M215">
        <v>238</v>
      </c>
      <c r="N215">
        <v>733</v>
      </c>
      <c r="O215">
        <v>2908</v>
      </c>
      <c r="P215">
        <v>1</v>
      </c>
      <c r="Q215">
        <v>432</v>
      </c>
      <c r="R215">
        <v>449</v>
      </c>
    </row>
    <row r="216" spans="1:18" x14ac:dyDescent="0.2">
      <c r="A216">
        <v>4702921684</v>
      </c>
      <c r="B216" s="1">
        <v>42488</v>
      </c>
      <c r="C216">
        <v>9023</v>
      </c>
      <c r="D216">
        <v>7.3200001716613796</v>
      </c>
      <c r="E216">
        <v>7.3200001716613796</v>
      </c>
      <c r="F216">
        <v>0</v>
      </c>
      <c r="G216">
        <v>1.12999999523163</v>
      </c>
      <c r="H216">
        <v>0.41999998688697798</v>
      </c>
      <c r="I216">
        <v>5.7699999809265101</v>
      </c>
      <c r="J216">
        <v>0</v>
      </c>
      <c r="K216">
        <v>14</v>
      </c>
      <c r="L216">
        <v>9</v>
      </c>
      <c r="M216">
        <v>232</v>
      </c>
      <c r="N216">
        <v>738</v>
      </c>
      <c r="O216">
        <v>3033</v>
      </c>
      <c r="P216">
        <v>1</v>
      </c>
      <c r="Q216">
        <v>442</v>
      </c>
      <c r="R216">
        <v>461</v>
      </c>
    </row>
    <row r="217" spans="1:18" x14ac:dyDescent="0.2">
      <c r="A217">
        <v>4702921684</v>
      </c>
      <c r="B217" s="1">
        <v>42489</v>
      </c>
      <c r="C217">
        <v>9930</v>
      </c>
      <c r="D217">
        <v>8.0500001907348597</v>
      </c>
      <c r="E217">
        <v>8.0500001907348597</v>
      </c>
      <c r="F217">
        <v>0</v>
      </c>
      <c r="G217">
        <v>1.0599999427795399</v>
      </c>
      <c r="H217">
        <v>0.92000001668930098</v>
      </c>
      <c r="I217">
        <v>6.0700001716613796</v>
      </c>
      <c r="J217">
        <v>0</v>
      </c>
      <c r="K217">
        <v>12</v>
      </c>
      <c r="L217">
        <v>19</v>
      </c>
      <c r="M217">
        <v>267</v>
      </c>
      <c r="N217">
        <v>692</v>
      </c>
      <c r="O217">
        <v>3165</v>
      </c>
      <c r="P217">
        <v>1</v>
      </c>
      <c r="Q217">
        <v>433</v>
      </c>
      <c r="R217">
        <v>447</v>
      </c>
    </row>
    <row r="218" spans="1:18" x14ac:dyDescent="0.2">
      <c r="A218">
        <v>4702921684</v>
      </c>
      <c r="B218" s="1">
        <v>42490</v>
      </c>
      <c r="C218">
        <v>10144</v>
      </c>
      <c r="D218">
        <v>8.2299995422363299</v>
      </c>
      <c r="E218">
        <v>8.2299995422363299</v>
      </c>
      <c r="F218">
        <v>0</v>
      </c>
      <c r="G218">
        <v>0.31999999284744302</v>
      </c>
      <c r="H218">
        <v>2.0299999713897701</v>
      </c>
      <c r="I218">
        <v>5.8800001144409197</v>
      </c>
      <c r="J218">
        <v>0</v>
      </c>
      <c r="K218">
        <v>4</v>
      </c>
      <c r="L218">
        <v>36</v>
      </c>
      <c r="M218">
        <v>263</v>
      </c>
      <c r="N218">
        <v>728</v>
      </c>
      <c r="O218">
        <v>3115</v>
      </c>
      <c r="P218">
        <v>1</v>
      </c>
      <c r="Q218">
        <v>479</v>
      </c>
      <c r="R218">
        <v>501</v>
      </c>
    </row>
    <row r="219" spans="1:18" x14ac:dyDescent="0.2">
      <c r="A219">
        <v>4702921684</v>
      </c>
      <c r="B219" s="1">
        <v>42493</v>
      </c>
      <c r="C219">
        <v>9454</v>
      </c>
      <c r="D219">
        <v>7.6700000762939498</v>
      </c>
      <c r="E219">
        <v>7.6700000762939498</v>
      </c>
      <c r="F219">
        <v>0</v>
      </c>
      <c r="G219">
        <v>0</v>
      </c>
      <c r="H219">
        <v>0</v>
      </c>
      <c r="I219">
        <v>7.6700000762939498</v>
      </c>
      <c r="J219">
        <v>0</v>
      </c>
      <c r="K219">
        <v>0</v>
      </c>
      <c r="L219">
        <v>0</v>
      </c>
      <c r="M219">
        <v>313</v>
      </c>
      <c r="N219">
        <v>729</v>
      </c>
      <c r="O219">
        <v>3145</v>
      </c>
      <c r="P219">
        <v>1</v>
      </c>
      <c r="Q219">
        <v>327</v>
      </c>
      <c r="R219">
        <v>373</v>
      </c>
    </row>
    <row r="220" spans="1:18" x14ac:dyDescent="0.2">
      <c r="A220">
        <v>4702921684</v>
      </c>
      <c r="B220" s="1">
        <v>42494</v>
      </c>
      <c r="C220">
        <v>8161</v>
      </c>
      <c r="D220">
        <v>6.6199998855590803</v>
      </c>
      <c r="E220">
        <v>6.6199998855590803</v>
      </c>
      <c r="F220">
        <v>0</v>
      </c>
      <c r="G220">
        <v>0.34000000357627902</v>
      </c>
      <c r="H220">
        <v>0.730000019073486</v>
      </c>
      <c r="I220">
        <v>5.53999996185303</v>
      </c>
      <c r="J220">
        <v>0</v>
      </c>
      <c r="K220">
        <v>4</v>
      </c>
      <c r="L220">
        <v>15</v>
      </c>
      <c r="M220">
        <v>251</v>
      </c>
      <c r="N220">
        <v>757</v>
      </c>
      <c r="O220">
        <v>3004</v>
      </c>
      <c r="P220">
        <v>1</v>
      </c>
      <c r="Q220">
        <v>412</v>
      </c>
      <c r="R220">
        <v>434</v>
      </c>
    </row>
    <row r="221" spans="1:18" x14ac:dyDescent="0.2">
      <c r="A221">
        <v>4702921684</v>
      </c>
      <c r="B221" s="1">
        <v>42495</v>
      </c>
      <c r="C221">
        <v>8614</v>
      </c>
      <c r="D221">
        <v>6.9899997711181596</v>
      </c>
      <c r="E221">
        <v>6.9899997711181596</v>
      </c>
      <c r="F221">
        <v>0</v>
      </c>
      <c r="G221">
        <v>0.67000001668930098</v>
      </c>
      <c r="H221">
        <v>0.21999999880790699</v>
      </c>
      <c r="I221">
        <v>6.0900001525878897</v>
      </c>
      <c r="J221">
        <v>0</v>
      </c>
      <c r="K221">
        <v>8</v>
      </c>
      <c r="L221">
        <v>5</v>
      </c>
      <c r="M221">
        <v>241</v>
      </c>
      <c r="N221">
        <v>745</v>
      </c>
      <c r="O221">
        <v>3006</v>
      </c>
      <c r="P221">
        <v>1</v>
      </c>
      <c r="Q221">
        <v>414</v>
      </c>
      <c r="R221">
        <v>428</v>
      </c>
    </row>
    <row r="222" spans="1:18" x14ac:dyDescent="0.2">
      <c r="A222">
        <v>4702921684</v>
      </c>
      <c r="B222" s="1">
        <v>42496</v>
      </c>
      <c r="C222">
        <v>6943</v>
      </c>
      <c r="D222">
        <v>5.6300001144409197</v>
      </c>
      <c r="E222">
        <v>5.6300001144409197</v>
      </c>
      <c r="F222">
        <v>0</v>
      </c>
      <c r="G222">
        <v>7.9999998211860698E-2</v>
      </c>
      <c r="H222">
        <v>0.66000002622604403</v>
      </c>
      <c r="I222">
        <v>4.8699998855590803</v>
      </c>
      <c r="J222">
        <v>0</v>
      </c>
      <c r="K222">
        <v>1</v>
      </c>
      <c r="L222">
        <v>16</v>
      </c>
      <c r="M222">
        <v>207</v>
      </c>
      <c r="N222">
        <v>682</v>
      </c>
      <c r="O222">
        <v>2859</v>
      </c>
      <c r="P222">
        <v>1</v>
      </c>
      <c r="Q222">
        <v>404</v>
      </c>
      <c r="R222">
        <v>449</v>
      </c>
    </row>
    <row r="223" spans="1:18" x14ac:dyDescent="0.2">
      <c r="A223">
        <v>4702921684</v>
      </c>
      <c r="B223" s="1">
        <v>42497</v>
      </c>
      <c r="C223">
        <v>14370</v>
      </c>
      <c r="D223">
        <v>11.6499996185303</v>
      </c>
      <c r="E223">
        <v>11.6499996185303</v>
      </c>
      <c r="F223">
        <v>0</v>
      </c>
      <c r="G223">
        <v>0.37000000476837203</v>
      </c>
      <c r="H223">
        <v>2.3099999427795401</v>
      </c>
      <c r="I223">
        <v>8.9700002670288104</v>
      </c>
      <c r="J223">
        <v>0</v>
      </c>
      <c r="K223">
        <v>5</v>
      </c>
      <c r="L223">
        <v>46</v>
      </c>
      <c r="M223">
        <v>439</v>
      </c>
      <c r="N223">
        <v>577</v>
      </c>
      <c r="O223">
        <v>3683</v>
      </c>
      <c r="P223">
        <v>1</v>
      </c>
      <c r="Q223">
        <v>520</v>
      </c>
      <c r="R223">
        <v>543</v>
      </c>
    </row>
    <row r="224" spans="1:18" x14ac:dyDescent="0.2">
      <c r="A224">
        <v>4702921684</v>
      </c>
      <c r="B224" s="1">
        <v>42499</v>
      </c>
      <c r="C224">
        <v>8232</v>
      </c>
      <c r="D224">
        <v>6.6799998283386204</v>
      </c>
      <c r="E224">
        <v>6.6799998283386204</v>
      </c>
      <c r="F224">
        <v>0</v>
      </c>
      <c r="G224">
        <v>0</v>
      </c>
      <c r="H224">
        <v>0.56999999284744296</v>
      </c>
      <c r="I224">
        <v>6.0999999046325701</v>
      </c>
      <c r="J224">
        <v>0</v>
      </c>
      <c r="K224">
        <v>0</v>
      </c>
      <c r="L224">
        <v>12</v>
      </c>
      <c r="M224">
        <v>253</v>
      </c>
      <c r="N224">
        <v>746</v>
      </c>
      <c r="O224">
        <v>2990</v>
      </c>
      <c r="P224">
        <v>1</v>
      </c>
      <c r="Q224">
        <v>435</v>
      </c>
      <c r="R224">
        <v>458</v>
      </c>
    </row>
    <row r="225" spans="1:18" x14ac:dyDescent="0.2">
      <c r="A225">
        <v>4702921684</v>
      </c>
      <c r="B225" s="1">
        <v>42500</v>
      </c>
      <c r="C225">
        <v>10613</v>
      </c>
      <c r="D225">
        <v>8.6099996566772496</v>
      </c>
      <c r="E225">
        <v>8.6099996566772496</v>
      </c>
      <c r="F225">
        <v>0</v>
      </c>
      <c r="G225">
        <v>7.9999998211860698E-2</v>
      </c>
      <c r="H225">
        <v>1.87999999523163</v>
      </c>
      <c r="I225">
        <v>6.6500000953674299</v>
      </c>
      <c r="J225">
        <v>0</v>
      </c>
      <c r="K225">
        <v>1</v>
      </c>
      <c r="L225">
        <v>37</v>
      </c>
      <c r="M225">
        <v>262</v>
      </c>
      <c r="N225">
        <v>701</v>
      </c>
      <c r="O225">
        <v>3172</v>
      </c>
      <c r="P225">
        <v>1</v>
      </c>
      <c r="Q225">
        <v>416</v>
      </c>
      <c r="R225">
        <v>431</v>
      </c>
    </row>
    <row r="226" spans="1:18" x14ac:dyDescent="0.2">
      <c r="A226">
        <v>4702921684</v>
      </c>
      <c r="B226" s="1">
        <v>42501</v>
      </c>
      <c r="C226">
        <v>9810</v>
      </c>
      <c r="D226">
        <v>7.96000003814697</v>
      </c>
      <c r="E226">
        <v>7.96000003814697</v>
      </c>
      <c r="F226">
        <v>0</v>
      </c>
      <c r="G226">
        <v>0.77999997138977095</v>
      </c>
      <c r="H226">
        <v>2.1600000858306898</v>
      </c>
      <c r="I226">
        <v>4.9800000190734899</v>
      </c>
      <c r="J226">
        <v>0</v>
      </c>
      <c r="K226">
        <v>10</v>
      </c>
      <c r="L226">
        <v>41</v>
      </c>
      <c r="M226">
        <v>235</v>
      </c>
      <c r="N226">
        <v>784</v>
      </c>
      <c r="O226">
        <v>3069</v>
      </c>
      <c r="P226">
        <v>1</v>
      </c>
      <c r="Q226">
        <v>354</v>
      </c>
      <c r="R226">
        <v>366</v>
      </c>
    </row>
    <row r="227" spans="1:18" x14ac:dyDescent="0.2">
      <c r="A227">
        <v>4702921684</v>
      </c>
      <c r="B227" s="1">
        <v>42502</v>
      </c>
      <c r="C227">
        <v>2752</v>
      </c>
      <c r="D227">
        <v>2.2300000190734899</v>
      </c>
      <c r="E227">
        <v>2.2300000190734899</v>
      </c>
      <c r="F227">
        <v>0</v>
      </c>
      <c r="G227">
        <v>0</v>
      </c>
      <c r="H227">
        <v>0</v>
      </c>
      <c r="I227">
        <v>2.2300000190734899</v>
      </c>
      <c r="J227">
        <v>0</v>
      </c>
      <c r="K227">
        <v>0</v>
      </c>
      <c r="L227">
        <v>0</v>
      </c>
      <c r="M227">
        <v>68</v>
      </c>
      <c r="N227">
        <v>241</v>
      </c>
      <c r="O227">
        <v>1240</v>
      </c>
      <c r="P227">
        <v>1</v>
      </c>
      <c r="Q227">
        <v>404</v>
      </c>
      <c r="R227">
        <v>442</v>
      </c>
    </row>
    <row r="228" spans="1:18" x14ac:dyDescent="0.2">
      <c r="A228">
        <v>5553957443</v>
      </c>
      <c r="B228" s="1">
        <v>42472</v>
      </c>
      <c r="C228">
        <v>11596</v>
      </c>
      <c r="D228">
        <v>7.5700001716613796</v>
      </c>
      <c r="E228">
        <v>7.5700001716613796</v>
      </c>
      <c r="F228">
        <v>0</v>
      </c>
      <c r="G228">
        <v>1.37000000476837</v>
      </c>
      <c r="H228">
        <v>0.79000002145767201</v>
      </c>
      <c r="I228">
        <v>5.4099998474121103</v>
      </c>
      <c r="J228">
        <v>0</v>
      </c>
      <c r="K228">
        <v>19</v>
      </c>
      <c r="L228">
        <v>13</v>
      </c>
      <c r="M228">
        <v>277</v>
      </c>
      <c r="N228">
        <v>767</v>
      </c>
      <c r="O228">
        <v>2026</v>
      </c>
      <c r="P228">
        <v>1</v>
      </c>
      <c r="Q228">
        <v>441</v>
      </c>
      <c r="R228">
        <v>464</v>
      </c>
    </row>
    <row r="229" spans="1:18" x14ac:dyDescent="0.2">
      <c r="A229">
        <v>5553957443</v>
      </c>
      <c r="B229" s="1">
        <v>42473</v>
      </c>
      <c r="C229">
        <v>4832</v>
      </c>
      <c r="D229">
        <v>3.1600000858306898</v>
      </c>
      <c r="E229">
        <v>3.1600000858306898</v>
      </c>
      <c r="F229">
        <v>0</v>
      </c>
      <c r="G229">
        <v>0</v>
      </c>
      <c r="H229">
        <v>0</v>
      </c>
      <c r="I229">
        <v>3.1600000858306898</v>
      </c>
      <c r="J229">
        <v>0</v>
      </c>
      <c r="K229">
        <v>0</v>
      </c>
      <c r="L229">
        <v>0</v>
      </c>
      <c r="M229">
        <v>226</v>
      </c>
      <c r="N229">
        <v>647</v>
      </c>
      <c r="O229">
        <v>1718</v>
      </c>
      <c r="P229">
        <v>2</v>
      </c>
      <c r="Q229">
        <v>455</v>
      </c>
      <c r="R229">
        <v>488</v>
      </c>
    </row>
    <row r="230" spans="1:18" x14ac:dyDescent="0.2">
      <c r="A230">
        <v>5553957443</v>
      </c>
      <c r="B230" s="1">
        <v>42474</v>
      </c>
      <c r="C230">
        <v>17022</v>
      </c>
      <c r="D230">
        <v>11.1199998855591</v>
      </c>
      <c r="E230">
        <v>11.1199998855591</v>
      </c>
      <c r="F230">
        <v>0</v>
      </c>
      <c r="G230">
        <v>4</v>
      </c>
      <c r="H230">
        <v>2.4500000476837198</v>
      </c>
      <c r="I230">
        <v>4.6700000762939498</v>
      </c>
      <c r="J230">
        <v>0</v>
      </c>
      <c r="K230">
        <v>61</v>
      </c>
      <c r="L230">
        <v>41</v>
      </c>
      <c r="M230">
        <v>256</v>
      </c>
      <c r="N230">
        <v>693</v>
      </c>
      <c r="O230">
        <v>2324</v>
      </c>
      <c r="P230">
        <v>1</v>
      </c>
      <c r="Q230">
        <v>357</v>
      </c>
      <c r="R230">
        <v>418</v>
      </c>
    </row>
    <row r="231" spans="1:18" x14ac:dyDescent="0.2">
      <c r="A231">
        <v>5553957443</v>
      </c>
      <c r="B231" s="1">
        <v>42475</v>
      </c>
      <c r="C231">
        <v>16556</v>
      </c>
      <c r="D231">
        <v>10.8599996566772</v>
      </c>
      <c r="E231">
        <v>10.8599996566772</v>
      </c>
      <c r="F231">
        <v>0</v>
      </c>
      <c r="G231">
        <v>4.1599998474121103</v>
      </c>
      <c r="H231">
        <v>1.9800000190734901</v>
      </c>
      <c r="I231">
        <v>4.71000003814697</v>
      </c>
      <c r="J231">
        <v>0</v>
      </c>
      <c r="K231">
        <v>58</v>
      </c>
      <c r="L231">
        <v>38</v>
      </c>
      <c r="M231">
        <v>239</v>
      </c>
      <c r="N231">
        <v>689</v>
      </c>
      <c r="O231">
        <v>2254</v>
      </c>
      <c r="P231">
        <v>1</v>
      </c>
      <c r="Q231">
        <v>377</v>
      </c>
      <c r="R231">
        <v>409</v>
      </c>
    </row>
    <row r="232" spans="1:18" x14ac:dyDescent="0.2">
      <c r="A232">
        <v>5553957443</v>
      </c>
      <c r="B232" s="1">
        <v>42476</v>
      </c>
      <c r="C232">
        <v>5771</v>
      </c>
      <c r="D232">
        <v>3.7699999809265101</v>
      </c>
      <c r="E232">
        <v>3.7699999809265101</v>
      </c>
      <c r="F232">
        <v>0</v>
      </c>
      <c r="G232">
        <v>0</v>
      </c>
      <c r="H232">
        <v>0</v>
      </c>
      <c r="I232">
        <v>3.7699999809265101</v>
      </c>
      <c r="J232">
        <v>0</v>
      </c>
      <c r="K232">
        <v>0</v>
      </c>
      <c r="L232">
        <v>0</v>
      </c>
      <c r="M232">
        <v>288</v>
      </c>
      <c r="N232">
        <v>521</v>
      </c>
      <c r="O232">
        <v>1831</v>
      </c>
      <c r="P232">
        <v>2</v>
      </c>
      <c r="Q232">
        <v>651</v>
      </c>
      <c r="R232">
        <v>686</v>
      </c>
    </row>
    <row r="233" spans="1:18" x14ac:dyDescent="0.2">
      <c r="A233">
        <v>5553957443</v>
      </c>
      <c r="B233" s="1">
        <v>42477</v>
      </c>
      <c r="C233">
        <v>655</v>
      </c>
      <c r="D233">
        <v>0.43000000715255698</v>
      </c>
      <c r="E233">
        <v>0.43000000715255698</v>
      </c>
      <c r="F233">
        <v>0</v>
      </c>
      <c r="G233">
        <v>0</v>
      </c>
      <c r="H233">
        <v>0</v>
      </c>
      <c r="I233">
        <v>0.43000000715255698</v>
      </c>
      <c r="J233">
        <v>0</v>
      </c>
      <c r="K233">
        <v>0</v>
      </c>
      <c r="L233">
        <v>0</v>
      </c>
      <c r="M233">
        <v>46</v>
      </c>
      <c r="N233">
        <v>943</v>
      </c>
      <c r="O233">
        <v>1397</v>
      </c>
      <c r="P233">
        <v>1</v>
      </c>
      <c r="Q233">
        <v>350</v>
      </c>
      <c r="R233">
        <v>402</v>
      </c>
    </row>
    <row r="234" spans="1:18" x14ac:dyDescent="0.2">
      <c r="A234">
        <v>5553957443</v>
      </c>
      <c r="B234" s="1">
        <v>42478</v>
      </c>
      <c r="C234">
        <v>3727</v>
      </c>
      <c r="D234">
        <v>2.4300000667571999</v>
      </c>
      <c r="E234">
        <v>2.4300000667571999</v>
      </c>
      <c r="F234">
        <v>0</v>
      </c>
      <c r="G234">
        <v>0</v>
      </c>
      <c r="H234">
        <v>0</v>
      </c>
      <c r="I234">
        <v>2.4300000667571999</v>
      </c>
      <c r="J234">
        <v>0</v>
      </c>
      <c r="K234">
        <v>0</v>
      </c>
      <c r="L234">
        <v>0</v>
      </c>
      <c r="M234">
        <v>206</v>
      </c>
      <c r="N234">
        <v>622</v>
      </c>
      <c r="O234">
        <v>1683</v>
      </c>
      <c r="P234">
        <v>2</v>
      </c>
      <c r="Q234">
        <v>520</v>
      </c>
      <c r="R234">
        <v>541</v>
      </c>
    </row>
    <row r="235" spans="1:18" x14ac:dyDescent="0.2">
      <c r="A235">
        <v>5553957443</v>
      </c>
      <c r="B235" s="1">
        <v>42479</v>
      </c>
      <c r="C235">
        <v>15482</v>
      </c>
      <c r="D235">
        <v>10.1099996566772</v>
      </c>
      <c r="E235">
        <v>10.1099996566772</v>
      </c>
      <c r="F235">
        <v>0</v>
      </c>
      <c r="G235">
        <v>4.2800002098083496</v>
      </c>
      <c r="H235">
        <v>1.6599999666214</v>
      </c>
      <c r="I235">
        <v>4.1799998283386204</v>
      </c>
      <c r="J235">
        <v>0</v>
      </c>
      <c r="K235">
        <v>69</v>
      </c>
      <c r="L235">
        <v>28</v>
      </c>
      <c r="M235">
        <v>249</v>
      </c>
      <c r="N235">
        <v>756</v>
      </c>
      <c r="O235">
        <v>2284</v>
      </c>
      <c r="P235">
        <v>1</v>
      </c>
      <c r="Q235">
        <v>357</v>
      </c>
      <c r="R235">
        <v>410</v>
      </c>
    </row>
    <row r="236" spans="1:18" x14ac:dyDescent="0.2">
      <c r="A236">
        <v>5553957443</v>
      </c>
      <c r="B236" s="1">
        <v>42480</v>
      </c>
      <c r="C236">
        <v>2713</v>
      </c>
      <c r="D236">
        <v>1.7699999809265099</v>
      </c>
      <c r="E236">
        <v>1.7699999809265099</v>
      </c>
      <c r="F236">
        <v>0</v>
      </c>
      <c r="G236">
        <v>0</v>
      </c>
      <c r="H236">
        <v>0</v>
      </c>
      <c r="I236">
        <v>1.7699999809265099</v>
      </c>
      <c r="J236">
        <v>0</v>
      </c>
      <c r="K236">
        <v>0</v>
      </c>
      <c r="L236">
        <v>0</v>
      </c>
      <c r="M236">
        <v>148</v>
      </c>
      <c r="N236">
        <v>598</v>
      </c>
      <c r="O236">
        <v>1570</v>
      </c>
      <c r="P236">
        <v>1</v>
      </c>
      <c r="Q236">
        <v>658</v>
      </c>
      <c r="R236">
        <v>678</v>
      </c>
    </row>
    <row r="237" spans="1:18" x14ac:dyDescent="0.2">
      <c r="A237">
        <v>5553957443</v>
      </c>
      <c r="B237" s="1">
        <v>42481</v>
      </c>
      <c r="C237">
        <v>12346</v>
      </c>
      <c r="D237">
        <v>8.0600004196166992</v>
      </c>
      <c r="E237">
        <v>8.0600004196166992</v>
      </c>
      <c r="F237">
        <v>0</v>
      </c>
      <c r="G237">
        <v>2.9500000476837198</v>
      </c>
      <c r="H237">
        <v>2.1600000858306898</v>
      </c>
      <c r="I237">
        <v>2.96000003814697</v>
      </c>
      <c r="J237">
        <v>0</v>
      </c>
      <c r="K237">
        <v>47</v>
      </c>
      <c r="L237">
        <v>42</v>
      </c>
      <c r="M237">
        <v>177</v>
      </c>
      <c r="N237">
        <v>801</v>
      </c>
      <c r="O237">
        <v>2066</v>
      </c>
      <c r="P237">
        <v>1</v>
      </c>
      <c r="Q237">
        <v>399</v>
      </c>
      <c r="R237">
        <v>431</v>
      </c>
    </row>
    <row r="238" spans="1:18" x14ac:dyDescent="0.2">
      <c r="A238">
        <v>5553957443</v>
      </c>
      <c r="B238" s="1">
        <v>42482</v>
      </c>
      <c r="C238">
        <v>11682</v>
      </c>
      <c r="D238">
        <v>7.6300001144409197</v>
      </c>
      <c r="E238">
        <v>7.6300001144409197</v>
      </c>
      <c r="F238">
        <v>0</v>
      </c>
      <c r="G238">
        <v>1.37999999523163</v>
      </c>
      <c r="H238">
        <v>0.62999999523162797</v>
      </c>
      <c r="I238">
        <v>5.5999999046325701</v>
      </c>
      <c r="J238">
        <v>0</v>
      </c>
      <c r="K238">
        <v>25</v>
      </c>
      <c r="L238">
        <v>16</v>
      </c>
      <c r="M238">
        <v>270</v>
      </c>
      <c r="N238">
        <v>781</v>
      </c>
      <c r="O238">
        <v>2105</v>
      </c>
      <c r="P238">
        <v>1</v>
      </c>
      <c r="Q238">
        <v>322</v>
      </c>
      <c r="R238">
        <v>353</v>
      </c>
    </row>
    <row r="239" spans="1:18" x14ac:dyDescent="0.2">
      <c r="A239">
        <v>5553957443</v>
      </c>
      <c r="B239" s="1">
        <v>42483</v>
      </c>
      <c r="C239">
        <v>4112</v>
      </c>
      <c r="D239">
        <v>2.6900000572204599</v>
      </c>
      <c r="E239">
        <v>2.6900000572204599</v>
      </c>
      <c r="F239">
        <v>0</v>
      </c>
      <c r="G239">
        <v>0</v>
      </c>
      <c r="H239">
        <v>0</v>
      </c>
      <c r="I239">
        <v>2.6800000667571999</v>
      </c>
      <c r="J239">
        <v>0</v>
      </c>
      <c r="K239">
        <v>0</v>
      </c>
      <c r="L239">
        <v>0</v>
      </c>
      <c r="M239">
        <v>272</v>
      </c>
      <c r="N239">
        <v>443</v>
      </c>
      <c r="O239">
        <v>1776</v>
      </c>
      <c r="P239">
        <v>2</v>
      </c>
      <c r="Q239">
        <v>631</v>
      </c>
      <c r="R239">
        <v>725</v>
      </c>
    </row>
    <row r="240" spans="1:18" x14ac:dyDescent="0.2">
      <c r="A240">
        <v>5553957443</v>
      </c>
      <c r="B240" s="1">
        <v>42484</v>
      </c>
      <c r="C240">
        <v>1807</v>
      </c>
      <c r="D240">
        <v>1.1799999475479099</v>
      </c>
      <c r="E240">
        <v>1.1799999475479099</v>
      </c>
      <c r="F240">
        <v>0</v>
      </c>
      <c r="G240">
        <v>0</v>
      </c>
      <c r="H240">
        <v>0</v>
      </c>
      <c r="I240">
        <v>1.1799999475479099</v>
      </c>
      <c r="J240">
        <v>0</v>
      </c>
      <c r="K240">
        <v>0</v>
      </c>
      <c r="L240">
        <v>0</v>
      </c>
      <c r="M240">
        <v>104</v>
      </c>
      <c r="N240">
        <v>582</v>
      </c>
      <c r="O240">
        <v>1507</v>
      </c>
      <c r="P240">
        <v>2</v>
      </c>
      <c r="Q240">
        <v>553</v>
      </c>
      <c r="R240">
        <v>640</v>
      </c>
    </row>
    <row r="241" spans="1:18" x14ac:dyDescent="0.2">
      <c r="A241">
        <v>5553957443</v>
      </c>
      <c r="B241" s="1">
        <v>42485</v>
      </c>
      <c r="C241">
        <v>10946</v>
      </c>
      <c r="D241">
        <v>7.1900000572204599</v>
      </c>
      <c r="E241">
        <v>7.1900000572204599</v>
      </c>
      <c r="F241">
        <v>0</v>
      </c>
      <c r="G241">
        <v>2.9300000667571999</v>
      </c>
      <c r="H241">
        <v>0.56999999284744296</v>
      </c>
      <c r="I241">
        <v>3.6900000572204599</v>
      </c>
      <c r="J241">
        <v>0</v>
      </c>
      <c r="K241">
        <v>51</v>
      </c>
      <c r="L241">
        <v>11</v>
      </c>
      <c r="M241">
        <v>201</v>
      </c>
      <c r="N241">
        <v>732</v>
      </c>
      <c r="O241">
        <v>2033</v>
      </c>
      <c r="P241">
        <v>1</v>
      </c>
      <c r="Q241">
        <v>433</v>
      </c>
      <c r="R241">
        <v>468</v>
      </c>
    </row>
    <row r="242" spans="1:18" x14ac:dyDescent="0.2">
      <c r="A242">
        <v>5553957443</v>
      </c>
      <c r="B242" s="1">
        <v>42486</v>
      </c>
      <c r="C242">
        <v>11886</v>
      </c>
      <c r="D242">
        <v>7.7600002288818404</v>
      </c>
      <c r="E242">
        <v>7.7600002288818404</v>
      </c>
      <c r="F242">
        <v>0</v>
      </c>
      <c r="G242">
        <v>2.3699998855590798</v>
      </c>
      <c r="H242">
        <v>0.93000000715255704</v>
      </c>
      <c r="I242">
        <v>4.46000003814697</v>
      </c>
      <c r="J242">
        <v>0</v>
      </c>
      <c r="K242">
        <v>40</v>
      </c>
      <c r="L242">
        <v>18</v>
      </c>
      <c r="M242">
        <v>238</v>
      </c>
      <c r="N242">
        <v>750</v>
      </c>
      <c r="O242">
        <v>2093</v>
      </c>
      <c r="P242">
        <v>1</v>
      </c>
      <c r="Q242">
        <v>412</v>
      </c>
      <c r="R242">
        <v>453</v>
      </c>
    </row>
    <row r="243" spans="1:18" x14ac:dyDescent="0.2">
      <c r="A243">
        <v>5553957443</v>
      </c>
      <c r="B243" s="1">
        <v>42487</v>
      </c>
      <c r="C243">
        <v>10538</v>
      </c>
      <c r="D243">
        <v>6.8800001144409197</v>
      </c>
      <c r="E243">
        <v>6.8800001144409197</v>
      </c>
      <c r="F243">
        <v>0</v>
      </c>
      <c r="G243">
        <v>1.1399999856948899</v>
      </c>
      <c r="H243">
        <v>1</v>
      </c>
      <c r="I243">
        <v>4.7399997711181596</v>
      </c>
      <c r="J243">
        <v>0</v>
      </c>
      <c r="K243">
        <v>16</v>
      </c>
      <c r="L243">
        <v>16</v>
      </c>
      <c r="M243">
        <v>206</v>
      </c>
      <c r="N243">
        <v>745</v>
      </c>
      <c r="O243">
        <v>1922</v>
      </c>
      <c r="P243">
        <v>1</v>
      </c>
      <c r="Q243">
        <v>347</v>
      </c>
      <c r="R243">
        <v>391</v>
      </c>
    </row>
    <row r="244" spans="1:18" x14ac:dyDescent="0.2">
      <c r="A244">
        <v>5553957443</v>
      </c>
      <c r="B244" s="1">
        <v>42488</v>
      </c>
      <c r="C244">
        <v>11393</v>
      </c>
      <c r="D244">
        <v>7.6300001144409197</v>
      </c>
      <c r="E244">
        <v>7.6300001144409197</v>
      </c>
      <c r="F244">
        <v>0</v>
      </c>
      <c r="G244">
        <v>3.71000003814697</v>
      </c>
      <c r="H244">
        <v>0.75</v>
      </c>
      <c r="I244">
        <v>3.1700000762939502</v>
      </c>
      <c r="J244">
        <v>0</v>
      </c>
      <c r="K244">
        <v>49</v>
      </c>
      <c r="L244">
        <v>13</v>
      </c>
      <c r="M244">
        <v>165</v>
      </c>
      <c r="N244">
        <v>727</v>
      </c>
      <c r="O244">
        <v>1999</v>
      </c>
      <c r="P244">
        <v>1</v>
      </c>
      <c r="Q244">
        <v>421</v>
      </c>
      <c r="R244">
        <v>457</v>
      </c>
    </row>
    <row r="245" spans="1:18" x14ac:dyDescent="0.2">
      <c r="A245">
        <v>5553957443</v>
      </c>
      <c r="B245" s="1">
        <v>42489</v>
      </c>
      <c r="C245">
        <v>12764</v>
      </c>
      <c r="D245">
        <v>8.3299999237060494</v>
      </c>
      <c r="E245">
        <v>8.3299999237060494</v>
      </c>
      <c r="F245">
        <v>0</v>
      </c>
      <c r="G245">
        <v>2.78999996185303</v>
      </c>
      <c r="H245">
        <v>0.63999998569488503</v>
      </c>
      <c r="I245">
        <v>4.9099998474121103</v>
      </c>
      <c r="J245">
        <v>0</v>
      </c>
      <c r="K245">
        <v>46</v>
      </c>
      <c r="L245">
        <v>15</v>
      </c>
      <c r="M245">
        <v>270</v>
      </c>
      <c r="N245">
        <v>709</v>
      </c>
      <c r="O245">
        <v>2169</v>
      </c>
      <c r="P245">
        <v>1</v>
      </c>
      <c r="Q245">
        <v>450</v>
      </c>
      <c r="R245">
        <v>495</v>
      </c>
    </row>
    <row r="246" spans="1:18" x14ac:dyDescent="0.2">
      <c r="A246">
        <v>5553957443</v>
      </c>
      <c r="B246" s="1">
        <v>42490</v>
      </c>
      <c r="C246">
        <v>1202</v>
      </c>
      <c r="D246">
        <v>0.77999997138977095</v>
      </c>
      <c r="E246">
        <v>0.77999997138977095</v>
      </c>
      <c r="F246">
        <v>0</v>
      </c>
      <c r="G246">
        <v>0</v>
      </c>
      <c r="H246">
        <v>0</v>
      </c>
      <c r="I246">
        <v>0.77999997138977095</v>
      </c>
      <c r="J246">
        <v>0</v>
      </c>
      <c r="K246">
        <v>0</v>
      </c>
      <c r="L246">
        <v>0</v>
      </c>
      <c r="M246">
        <v>84</v>
      </c>
      <c r="N246">
        <v>506</v>
      </c>
      <c r="O246">
        <v>1463</v>
      </c>
      <c r="P246">
        <v>2</v>
      </c>
      <c r="Q246">
        <v>775</v>
      </c>
      <c r="R246">
        <v>843</v>
      </c>
    </row>
    <row r="247" spans="1:18" x14ac:dyDescent="0.2">
      <c r="A247">
        <v>5553957443</v>
      </c>
      <c r="B247" s="1">
        <v>42491</v>
      </c>
      <c r="C247">
        <v>5164</v>
      </c>
      <c r="D247">
        <v>3.3699998855590798</v>
      </c>
      <c r="E247">
        <v>3.3699998855590798</v>
      </c>
      <c r="F247">
        <v>0</v>
      </c>
      <c r="G247">
        <v>0</v>
      </c>
      <c r="H247">
        <v>0</v>
      </c>
      <c r="I247">
        <v>3.3699998855590798</v>
      </c>
      <c r="J247">
        <v>0</v>
      </c>
      <c r="K247">
        <v>0</v>
      </c>
      <c r="L247">
        <v>0</v>
      </c>
      <c r="M247">
        <v>237</v>
      </c>
      <c r="N247">
        <v>436</v>
      </c>
      <c r="O247">
        <v>1747</v>
      </c>
      <c r="P247">
        <v>2</v>
      </c>
      <c r="Q247">
        <v>622</v>
      </c>
      <c r="R247">
        <v>686</v>
      </c>
    </row>
    <row r="248" spans="1:18" x14ac:dyDescent="0.2">
      <c r="A248">
        <v>5553957443</v>
      </c>
      <c r="B248" s="1">
        <v>42492</v>
      </c>
      <c r="C248">
        <v>9769</v>
      </c>
      <c r="D248">
        <v>6.3800001144409197</v>
      </c>
      <c r="E248">
        <v>6.3800001144409197</v>
      </c>
      <c r="F248">
        <v>0</v>
      </c>
      <c r="G248">
        <v>1.0599999427795399</v>
      </c>
      <c r="H248">
        <v>0.40999999642372098</v>
      </c>
      <c r="I248">
        <v>4.9000000953674299</v>
      </c>
      <c r="J248">
        <v>0</v>
      </c>
      <c r="K248">
        <v>23</v>
      </c>
      <c r="L248">
        <v>9</v>
      </c>
      <c r="M248">
        <v>227</v>
      </c>
      <c r="N248">
        <v>724</v>
      </c>
      <c r="O248">
        <v>1996</v>
      </c>
      <c r="P248">
        <v>1</v>
      </c>
      <c r="Q248">
        <v>409</v>
      </c>
      <c r="R248">
        <v>471</v>
      </c>
    </row>
    <row r="249" spans="1:18" x14ac:dyDescent="0.2">
      <c r="A249">
        <v>5553957443</v>
      </c>
      <c r="B249" s="1">
        <v>42493</v>
      </c>
      <c r="C249">
        <v>12848</v>
      </c>
      <c r="D249">
        <v>8.3900003433227504</v>
      </c>
      <c r="E249">
        <v>8.3900003433227504</v>
      </c>
      <c r="F249">
        <v>0</v>
      </c>
      <c r="G249">
        <v>1.5</v>
      </c>
      <c r="H249">
        <v>1.20000004768372</v>
      </c>
      <c r="I249">
        <v>5.6799998283386204</v>
      </c>
      <c r="J249">
        <v>0</v>
      </c>
      <c r="K249">
        <v>26</v>
      </c>
      <c r="L249">
        <v>29</v>
      </c>
      <c r="M249">
        <v>247</v>
      </c>
      <c r="N249">
        <v>812</v>
      </c>
      <c r="O249">
        <v>2116</v>
      </c>
      <c r="P249">
        <v>1</v>
      </c>
      <c r="Q249">
        <v>380</v>
      </c>
      <c r="R249">
        <v>429</v>
      </c>
    </row>
    <row r="250" spans="1:18" x14ac:dyDescent="0.2">
      <c r="A250">
        <v>5553957443</v>
      </c>
      <c r="B250" s="1">
        <v>42494</v>
      </c>
      <c r="C250">
        <v>4249</v>
      </c>
      <c r="D250">
        <v>2.7699999809265101</v>
      </c>
      <c r="E250">
        <v>2.7699999809265101</v>
      </c>
      <c r="F250">
        <v>0</v>
      </c>
      <c r="G250">
        <v>0</v>
      </c>
      <c r="H250">
        <v>0</v>
      </c>
      <c r="I250">
        <v>2.7699999809265101</v>
      </c>
      <c r="J250">
        <v>0</v>
      </c>
      <c r="K250">
        <v>0</v>
      </c>
      <c r="L250">
        <v>0</v>
      </c>
      <c r="M250">
        <v>224</v>
      </c>
      <c r="N250">
        <v>651</v>
      </c>
      <c r="O250">
        <v>1698</v>
      </c>
      <c r="P250">
        <v>1</v>
      </c>
      <c r="Q250">
        <v>447</v>
      </c>
      <c r="R250">
        <v>470</v>
      </c>
    </row>
    <row r="251" spans="1:18" x14ac:dyDescent="0.2">
      <c r="A251">
        <v>5553957443</v>
      </c>
      <c r="B251" s="1">
        <v>42495</v>
      </c>
      <c r="C251">
        <v>14331</v>
      </c>
      <c r="D251">
        <v>9.5100002288818395</v>
      </c>
      <c r="E251">
        <v>9.5100002288818395</v>
      </c>
      <c r="F251">
        <v>0</v>
      </c>
      <c r="G251">
        <v>3.4300000667571999</v>
      </c>
      <c r="H251">
        <v>1.6599999666214</v>
      </c>
      <c r="I251">
        <v>4.4299998283386204</v>
      </c>
      <c r="J251">
        <v>0</v>
      </c>
      <c r="K251">
        <v>44</v>
      </c>
      <c r="L251">
        <v>29</v>
      </c>
      <c r="M251">
        <v>241</v>
      </c>
      <c r="N251">
        <v>692</v>
      </c>
      <c r="O251">
        <v>2156</v>
      </c>
      <c r="P251">
        <v>1</v>
      </c>
      <c r="Q251">
        <v>419</v>
      </c>
      <c r="R251">
        <v>464</v>
      </c>
    </row>
    <row r="252" spans="1:18" x14ac:dyDescent="0.2">
      <c r="A252">
        <v>5553957443</v>
      </c>
      <c r="B252" s="1">
        <v>42496</v>
      </c>
      <c r="C252">
        <v>9632</v>
      </c>
      <c r="D252">
        <v>6.28999996185303</v>
      </c>
      <c r="E252">
        <v>6.28999996185303</v>
      </c>
      <c r="F252">
        <v>0</v>
      </c>
      <c r="G252">
        <v>1.5199999809265099</v>
      </c>
      <c r="H252">
        <v>0.54000002145767201</v>
      </c>
      <c r="I252">
        <v>4.2300000190734899</v>
      </c>
      <c r="J252">
        <v>0</v>
      </c>
      <c r="K252">
        <v>21</v>
      </c>
      <c r="L252">
        <v>9</v>
      </c>
      <c r="M252">
        <v>229</v>
      </c>
      <c r="N252">
        <v>761</v>
      </c>
      <c r="O252">
        <v>1916</v>
      </c>
      <c r="P252">
        <v>1</v>
      </c>
      <c r="Q252">
        <v>400</v>
      </c>
      <c r="R252">
        <v>434</v>
      </c>
    </row>
    <row r="253" spans="1:18" x14ac:dyDescent="0.2">
      <c r="A253">
        <v>5553957443</v>
      </c>
      <c r="B253" s="1">
        <v>42497</v>
      </c>
      <c r="C253">
        <v>1868</v>
      </c>
      <c r="D253">
        <v>1.2200000286102299</v>
      </c>
      <c r="E253">
        <v>1.2200000286102299</v>
      </c>
      <c r="F253">
        <v>0</v>
      </c>
      <c r="G253">
        <v>0</v>
      </c>
      <c r="H253">
        <v>0</v>
      </c>
      <c r="I253">
        <v>1.2200000286102299</v>
      </c>
      <c r="J253">
        <v>0</v>
      </c>
      <c r="K253">
        <v>0</v>
      </c>
      <c r="L253">
        <v>0</v>
      </c>
      <c r="M253">
        <v>96</v>
      </c>
      <c r="N253">
        <v>902</v>
      </c>
      <c r="O253">
        <v>1494</v>
      </c>
      <c r="P253">
        <v>1</v>
      </c>
      <c r="Q253">
        <v>442</v>
      </c>
      <c r="R253">
        <v>470</v>
      </c>
    </row>
    <row r="254" spans="1:18" x14ac:dyDescent="0.2">
      <c r="A254">
        <v>5553957443</v>
      </c>
      <c r="B254" s="1">
        <v>42498</v>
      </c>
      <c r="C254">
        <v>6083</v>
      </c>
      <c r="D254">
        <v>4</v>
      </c>
      <c r="E254">
        <v>4</v>
      </c>
      <c r="F254">
        <v>0</v>
      </c>
      <c r="G254">
        <v>0.21999999880790699</v>
      </c>
      <c r="H254">
        <v>0.46999999880790699</v>
      </c>
      <c r="I254">
        <v>3.2999999523162802</v>
      </c>
      <c r="J254">
        <v>0</v>
      </c>
      <c r="K254">
        <v>3</v>
      </c>
      <c r="L254">
        <v>8</v>
      </c>
      <c r="M254">
        <v>210</v>
      </c>
      <c r="N254">
        <v>505</v>
      </c>
      <c r="O254">
        <v>1762</v>
      </c>
      <c r="P254">
        <v>1</v>
      </c>
      <c r="Q254">
        <v>568</v>
      </c>
      <c r="R254">
        <v>608</v>
      </c>
    </row>
    <row r="255" spans="1:18" x14ac:dyDescent="0.2">
      <c r="A255">
        <v>5553957443</v>
      </c>
      <c r="B255" s="1">
        <v>42499</v>
      </c>
      <c r="C255">
        <v>11611</v>
      </c>
      <c r="D255">
        <v>7.5799999237060502</v>
      </c>
      <c r="E255">
        <v>7.5799999237060502</v>
      </c>
      <c r="F255">
        <v>0</v>
      </c>
      <c r="G255">
        <v>2.1300001144409202</v>
      </c>
      <c r="H255">
        <v>0.88999998569488503</v>
      </c>
      <c r="I255">
        <v>4.5599999427795401</v>
      </c>
      <c r="J255">
        <v>0</v>
      </c>
      <c r="K255">
        <v>59</v>
      </c>
      <c r="L255">
        <v>22</v>
      </c>
      <c r="M255">
        <v>251</v>
      </c>
      <c r="N255">
        <v>667</v>
      </c>
      <c r="O255">
        <v>2272</v>
      </c>
      <c r="P255">
        <v>1</v>
      </c>
      <c r="Q255">
        <v>453</v>
      </c>
      <c r="R255">
        <v>494</v>
      </c>
    </row>
    <row r="256" spans="1:18" x14ac:dyDescent="0.2">
      <c r="A256">
        <v>5553957443</v>
      </c>
      <c r="B256" s="1">
        <v>42500</v>
      </c>
      <c r="C256">
        <v>16358</v>
      </c>
      <c r="D256">
        <v>10.710000038146999</v>
      </c>
      <c r="E256">
        <v>10.710000038146999</v>
      </c>
      <c r="F256">
        <v>0</v>
      </c>
      <c r="G256">
        <v>3.8699998855590798</v>
      </c>
      <c r="H256">
        <v>1.6100000143051101</v>
      </c>
      <c r="I256">
        <v>5.1999998092651403</v>
      </c>
      <c r="J256">
        <v>0</v>
      </c>
      <c r="K256">
        <v>61</v>
      </c>
      <c r="L256">
        <v>40</v>
      </c>
      <c r="M256">
        <v>265</v>
      </c>
      <c r="N256">
        <v>707</v>
      </c>
      <c r="O256">
        <v>2335</v>
      </c>
      <c r="P256">
        <v>1</v>
      </c>
      <c r="Q256">
        <v>418</v>
      </c>
      <c r="R256">
        <v>443</v>
      </c>
    </row>
    <row r="257" spans="1:18" x14ac:dyDescent="0.2">
      <c r="A257">
        <v>5553957443</v>
      </c>
      <c r="B257" s="1">
        <v>42501</v>
      </c>
      <c r="C257">
        <v>4926</v>
      </c>
      <c r="D257">
        <v>3.2200000286102299</v>
      </c>
      <c r="E257">
        <v>3.2200000286102299</v>
      </c>
      <c r="F257">
        <v>0</v>
      </c>
      <c r="G257">
        <v>0</v>
      </c>
      <c r="H257">
        <v>0</v>
      </c>
      <c r="I257">
        <v>3.2200000286102299</v>
      </c>
      <c r="J257">
        <v>0</v>
      </c>
      <c r="K257">
        <v>0</v>
      </c>
      <c r="L257">
        <v>0</v>
      </c>
      <c r="M257">
        <v>195</v>
      </c>
      <c r="N257">
        <v>628</v>
      </c>
      <c r="O257">
        <v>1693</v>
      </c>
      <c r="P257">
        <v>1</v>
      </c>
      <c r="Q257">
        <v>463</v>
      </c>
      <c r="R257">
        <v>486</v>
      </c>
    </row>
    <row r="258" spans="1:18" x14ac:dyDescent="0.2">
      <c r="A258">
        <v>5553957443</v>
      </c>
      <c r="B258" s="1">
        <v>42502</v>
      </c>
      <c r="C258">
        <v>3121</v>
      </c>
      <c r="D258">
        <v>2.03999996185303</v>
      </c>
      <c r="E258">
        <v>2.03999996185303</v>
      </c>
      <c r="F258">
        <v>0</v>
      </c>
      <c r="G258">
        <v>0.57999998331069902</v>
      </c>
      <c r="H258">
        <v>0.40000000596046398</v>
      </c>
      <c r="I258">
        <v>1.0599999427795399</v>
      </c>
      <c r="J258">
        <v>0</v>
      </c>
      <c r="K258">
        <v>8</v>
      </c>
      <c r="L258">
        <v>6</v>
      </c>
      <c r="M258">
        <v>48</v>
      </c>
      <c r="N258">
        <v>222</v>
      </c>
      <c r="O258">
        <v>741</v>
      </c>
      <c r="P258">
        <v>1</v>
      </c>
      <c r="Q258">
        <v>438</v>
      </c>
      <c r="R258">
        <v>475</v>
      </c>
    </row>
    <row r="259" spans="1:18" x14ac:dyDescent="0.2">
      <c r="A259">
        <v>5577150313</v>
      </c>
      <c r="B259" s="1">
        <v>42472</v>
      </c>
      <c r="C259">
        <v>8135</v>
      </c>
      <c r="D259">
        <v>6.0799999237060502</v>
      </c>
      <c r="E259">
        <v>6.0799999237060502</v>
      </c>
      <c r="F259">
        <v>0</v>
      </c>
      <c r="G259">
        <v>3.5999999046325701</v>
      </c>
      <c r="H259">
        <v>0.37999999523162797</v>
      </c>
      <c r="I259">
        <v>2.0999999046325701</v>
      </c>
      <c r="J259">
        <v>0</v>
      </c>
      <c r="K259">
        <v>86</v>
      </c>
      <c r="L259">
        <v>16</v>
      </c>
      <c r="M259">
        <v>140</v>
      </c>
      <c r="N259">
        <v>728</v>
      </c>
      <c r="O259">
        <v>3405</v>
      </c>
      <c r="P259">
        <v>1</v>
      </c>
      <c r="Q259">
        <v>419</v>
      </c>
      <c r="R259">
        <v>438</v>
      </c>
    </row>
    <row r="260" spans="1:18" x14ac:dyDescent="0.2">
      <c r="A260">
        <v>5577150313</v>
      </c>
      <c r="B260" s="1">
        <v>42473</v>
      </c>
      <c r="C260">
        <v>5077</v>
      </c>
      <c r="D260">
        <v>3.78999996185303</v>
      </c>
      <c r="E260">
        <v>3.78999996185303</v>
      </c>
      <c r="F260">
        <v>0</v>
      </c>
      <c r="G260">
        <v>0.31999999284744302</v>
      </c>
      <c r="H260">
        <v>0.21999999880790699</v>
      </c>
      <c r="I260">
        <v>3.25</v>
      </c>
      <c r="J260">
        <v>0</v>
      </c>
      <c r="K260">
        <v>15</v>
      </c>
      <c r="L260">
        <v>11</v>
      </c>
      <c r="M260">
        <v>144</v>
      </c>
      <c r="N260">
        <v>776</v>
      </c>
      <c r="O260">
        <v>2551</v>
      </c>
      <c r="P260">
        <v>1</v>
      </c>
      <c r="Q260">
        <v>432</v>
      </c>
      <c r="R260">
        <v>458</v>
      </c>
    </row>
    <row r="261" spans="1:18" x14ac:dyDescent="0.2">
      <c r="A261">
        <v>5577150313</v>
      </c>
      <c r="B261" s="1">
        <v>42474</v>
      </c>
      <c r="C261">
        <v>8596</v>
      </c>
      <c r="D261">
        <v>6.4200000762939498</v>
      </c>
      <c r="E261">
        <v>6.4200000762939498</v>
      </c>
      <c r="F261">
        <v>0</v>
      </c>
      <c r="G261">
        <v>3.3299999237060498</v>
      </c>
      <c r="H261">
        <v>0.31000000238418601</v>
      </c>
      <c r="I261">
        <v>2.7799999713897701</v>
      </c>
      <c r="J261">
        <v>0</v>
      </c>
      <c r="K261">
        <v>118</v>
      </c>
      <c r="L261">
        <v>30</v>
      </c>
      <c r="M261">
        <v>176</v>
      </c>
      <c r="N261">
        <v>662</v>
      </c>
      <c r="O261">
        <v>4022</v>
      </c>
      <c r="P261">
        <v>1</v>
      </c>
      <c r="Q261">
        <v>477</v>
      </c>
      <c r="R261">
        <v>497</v>
      </c>
    </row>
    <row r="262" spans="1:18" x14ac:dyDescent="0.2">
      <c r="A262">
        <v>5577150313</v>
      </c>
      <c r="B262" s="1">
        <v>42475</v>
      </c>
      <c r="C262">
        <v>12087</v>
      </c>
      <c r="D262">
        <v>9.0799999237060494</v>
      </c>
      <c r="E262">
        <v>9.0799999237060494</v>
      </c>
      <c r="F262">
        <v>0</v>
      </c>
      <c r="G262">
        <v>3.9200000762939502</v>
      </c>
      <c r="H262">
        <v>1.6000000238418599</v>
      </c>
      <c r="I262">
        <v>3.5599999427795401</v>
      </c>
      <c r="J262">
        <v>0</v>
      </c>
      <c r="K262">
        <v>115</v>
      </c>
      <c r="L262">
        <v>54</v>
      </c>
      <c r="M262">
        <v>199</v>
      </c>
      <c r="N262">
        <v>695</v>
      </c>
      <c r="O262">
        <v>4005</v>
      </c>
      <c r="P262">
        <v>1</v>
      </c>
      <c r="Q262">
        <v>392</v>
      </c>
      <c r="R262">
        <v>413</v>
      </c>
    </row>
    <row r="263" spans="1:18" x14ac:dyDescent="0.2">
      <c r="A263">
        <v>5577150313</v>
      </c>
      <c r="B263" s="1">
        <v>42476</v>
      </c>
      <c r="C263">
        <v>14269</v>
      </c>
      <c r="D263">
        <v>10.6599998474121</v>
      </c>
      <c r="E263">
        <v>10.6599998474121</v>
      </c>
      <c r="F263">
        <v>0</v>
      </c>
      <c r="G263">
        <v>6.6399998664856001</v>
      </c>
      <c r="H263">
        <v>1.2799999713897701</v>
      </c>
      <c r="I263">
        <v>2.7300000190734899</v>
      </c>
      <c r="J263">
        <v>0</v>
      </c>
      <c r="K263">
        <v>184</v>
      </c>
      <c r="L263">
        <v>56</v>
      </c>
      <c r="M263">
        <v>158</v>
      </c>
      <c r="N263">
        <v>472</v>
      </c>
      <c r="O263">
        <v>4274</v>
      </c>
      <c r="P263">
        <v>1</v>
      </c>
      <c r="Q263">
        <v>406</v>
      </c>
      <c r="R263">
        <v>445</v>
      </c>
    </row>
    <row r="264" spans="1:18" x14ac:dyDescent="0.2">
      <c r="A264">
        <v>5577150313</v>
      </c>
      <c r="B264" s="1">
        <v>42477</v>
      </c>
      <c r="C264">
        <v>12231</v>
      </c>
      <c r="D264">
        <v>9.1400003433227504</v>
      </c>
      <c r="E264">
        <v>9.1400003433227504</v>
      </c>
      <c r="F264">
        <v>0</v>
      </c>
      <c r="G264">
        <v>5.9800000190734899</v>
      </c>
      <c r="H264">
        <v>0.82999998331069902</v>
      </c>
      <c r="I264">
        <v>2.3199999332428001</v>
      </c>
      <c r="J264">
        <v>0</v>
      </c>
      <c r="K264">
        <v>200</v>
      </c>
      <c r="L264">
        <v>37</v>
      </c>
      <c r="M264">
        <v>159</v>
      </c>
      <c r="N264">
        <v>525</v>
      </c>
      <c r="O264">
        <v>4552</v>
      </c>
      <c r="P264">
        <v>1</v>
      </c>
      <c r="Q264">
        <v>549</v>
      </c>
      <c r="R264">
        <v>583</v>
      </c>
    </row>
    <row r="265" spans="1:18" x14ac:dyDescent="0.2">
      <c r="A265">
        <v>5577150313</v>
      </c>
      <c r="B265" s="1">
        <v>42478</v>
      </c>
      <c r="C265">
        <v>9893</v>
      </c>
      <c r="D265">
        <v>7.3899998664856001</v>
      </c>
      <c r="E265">
        <v>7.3899998664856001</v>
      </c>
      <c r="F265">
        <v>0</v>
      </c>
      <c r="G265">
        <v>4.8600001335143999</v>
      </c>
      <c r="H265">
        <v>0.72000002861022905</v>
      </c>
      <c r="I265">
        <v>1.8200000524520901</v>
      </c>
      <c r="J265">
        <v>0</v>
      </c>
      <c r="K265">
        <v>114</v>
      </c>
      <c r="L265">
        <v>32</v>
      </c>
      <c r="M265">
        <v>130</v>
      </c>
      <c r="N265">
        <v>623</v>
      </c>
      <c r="O265">
        <v>3625</v>
      </c>
      <c r="P265">
        <v>1</v>
      </c>
      <c r="Q265">
        <v>527</v>
      </c>
      <c r="R265">
        <v>553</v>
      </c>
    </row>
    <row r="266" spans="1:18" x14ac:dyDescent="0.2">
      <c r="A266">
        <v>5577150313</v>
      </c>
      <c r="B266" s="1">
        <v>42479</v>
      </c>
      <c r="C266">
        <v>12574</v>
      </c>
      <c r="D266">
        <v>9.4200000762939506</v>
      </c>
      <c r="E266">
        <v>9.4200000762939506</v>
      </c>
      <c r="F266">
        <v>0</v>
      </c>
      <c r="G266">
        <v>7.0199999809265101</v>
      </c>
      <c r="H266">
        <v>0.63999998569488503</v>
      </c>
      <c r="I266">
        <v>1.7599999904632599</v>
      </c>
      <c r="J266">
        <v>0</v>
      </c>
      <c r="K266">
        <v>108</v>
      </c>
      <c r="L266">
        <v>23</v>
      </c>
      <c r="M266">
        <v>111</v>
      </c>
      <c r="N266">
        <v>733</v>
      </c>
      <c r="O266">
        <v>3501</v>
      </c>
      <c r="P266">
        <v>1</v>
      </c>
      <c r="Q266">
        <v>449</v>
      </c>
      <c r="R266">
        <v>465</v>
      </c>
    </row>
    <row r="267" spans="1:18" x14ac:dyDescent="0.2">
      <c r="A267">
        <v>5577150313</v>
      </c>
      <c r="B267" s="1">
        <v>42480</v>
      </c>
      <c r="C267">
        <v>8330</v>
      </c>
      <c r="D267">
        <v>6.2199997901916504</v>
      </c>
      <c r="E267">
        <v>6.2199997901916504</v>
      </c>
      <c r="F267">
        <v>0</v>
      </c>
      <c r="G267">
        <v>4.1199998855590803</v>
      </c>
      <c r="H267">
        <v>0.34000000357627902</v>
      </c>
      <c r="I267">
        <v>1.7599999904632599</v>
      </c>
      <c r="J267">
        <v>0</v>
      </c>
      <c r="K267">
        <v>87</v>
      </c>
      <c r="L267">
        <v>16</v>
      </c>
      <c r="M267">
        <v>113</v>
      </c>
      <c r="N267">
        <v>773</v>
      </c>
      <c r="O267">
        <v>3192</v>
      </c>
      <c r="P267">
        <v>1</v>
      </c>
      <c r="Q267">
        <v>447</v>
      </c>
      <c r="R267">
        <v>480</v>
      </c>
    </row>
    <row r="268" spans="1:18" x14ac:dyDescent="0.2">
      <c r="A268">
        <v>5577150313</v>
      </c>
      <c r="B268" s="1">
        <v>42481</v>
      </c>
      <c r="C268">
        <v>10830</v>
      </c>
      <c r="D268">
        <v>8.0900001525878906</v>
      </c>
      <c r="E268">
        <v>8.0900001525878906</v>
      </c>
      <c r="F268">
        <v>0</v>
      </c>
      <c r="G268">
        <v>3.6500000953674299</v>
      </c>
      <c r="H268">
        <v>1.6599999666214</v>
      </c>
      <c r="I268">
        <v>2.7799999713897701</v>
      </c>
      <c r="J268">
        <v>0</v>
      </c>
      <c r="K268">
        <v>110</v>
      </c>
      <c r="L268">
        <v>74</v>
      </c>
      <c r="M268">
        <v>175</v>
      </c>
      <c r="N268">
        <v>670</v>
      </c>
      <c r="O268">
        <v>4018</v>
      </c>
      <c r="P268">
        <v>1</v>
      </c>
      <c r="Q268">
        <v>414</v>
      </c>
      <c r="R268">
        <v>437</v>
      </c>
    </row>
    <row r="269" spans="1:18" x14ac:dyDescent="0.2">
      <c r="A269">
        <v>5577150313</v>
      </c>
      <c r="B269" s="1">
        <v>42482</v>
      </c>
      <c r="C269">
        <v>9172</v>
      </c>
      <c r="D269">
        <v>6.8499999046325701</v>
      </c>
      <c r="E269">
        <v>6.8499999046325701</v>
      </c>
      <c r="F269">
        <v>0</v>
      </c>
      <c r="G269">
        <v>2.4200000762939502</v>
      </c>
      <c r="H269">
        <v>0.79000002145767201</v>
      </c>
      <c r="I269">
        <v>3.2999999523162802</v>
      </c>
      <c r="J269">
        <v>0</v>
      </c>
      <c r="K269">
        <v>62</v>
      </c>
      <c r="L269">
        <v>30</v>
      </c>
      <c r="M269">
        <v>200</v>
      </c>
      <c r="N269">
        <v>823</v>
      </c>
      <c r="O269">
        <v>3329</v>
      </c>
      <c r="P269">
        <v>1</v>
      </c>
      <c r="Q269">
        <v>338</v>
      </c>
      <c r="R269">
        <v>366</v>
      </c>
    </row>
    <row r="270" spans="1:18" x14ac:dyDescent="0.2">
      <c r="A270">
        <v>5577150313</v>
      </c>
      <c r="B270" s="1">
        <v>42483</v>
      </c>
      <c r="C270">
        <v>7638</v>
      </c>
      <c r="D270">
        <v>5.71000003814697</v>
      </c>
      <c r="E270">
        <v>5.71000003814697</v>
      </c>
      <c r="F270">
        <v>0</v>
      </c>
      <c r="G270">
        <v>1.21000003814697</v>
      </c>
      <c r="H270">
        <v>0.36000001430511502</v>
      </c>
      <c r="I270">
        <v>4.1399998664856001</v>
      </c>
      <c r="J270">
        <v>0</v>
      </c>
      <c r="K270">
        <v>24</v>
      </c>
      <c r="L270">
        <v>24</v>
      </c>
      <c r="M270">
        <v>223</v>
      </c>
      <c r="N270">
        <v>627</v>
      </c>
      <c r="O270">
        <v>3152</v>
      </c>
      <c r="P270">
        <v>1</v>
      </c>
      <c r="Q270">
        <v>384</v>
      </c>
      <c r="R270">
        <v>402</v>
      </c>
    </row>
    <row r="271" spans="1:18" x14ac:dyDescent="0.2">
      <c r="A271">
        <v>5577150313</v>
      </c>
      <c r="B271" s="1">
        <v>42484</v>
      </c>
      <c r="C271">
        <v>15764</v>
      </c>
      <c r="D271">
        <v>11.7799997329712</v>
      </c>
      <c r="E271">
        <v>11.7799997329712</v>
      </c>
      <c r="F271">
        <v>0</v>
      </c>
      <c r="G271">
        <v>7.6500000953674299</v>
      </c>
      <c r="H271">
        <v>2.1500000953674299</v>
      </c>
      <c r="I271">
        <v>1.9800000190734901</v>
      </c>
      <c r="J271">
        <v>0</v>
      </c>
      <c r="K271">
        <v>210</v>
      </c>
      <c r="L271">
        <v>65</v>
      </c>
      <c r="M271">
        <v>141</v>
      </c>
      <c r="N271">
        <v>425</v>
      </c>
      <c r="O271">
        <v>4392</v>
      </c>
      <c r="P271">
        <v>1</v>
      </c>
      <c r="Q271">
        <v>543</v>
      </c>
      <c r="R271">
        <v>615</v>
      </c>
    </row>
    <row r="272" spans="1:18" x14ac:dyDescent="0.2">
      <c r="A272">
        <v>5577150313</v>
      </c>
      <c r="B272" s="1">
        <v>42485</v>
      </c>
      <c r="C272">
        <v>6393</v>
      </c>
      <c r="D272">
        <v>4.7800002098083496</v>
      </c>
      <c r="E272">
        <v>4.7800002098083496</v>
      </c>
      <c r="F272">
        <v>0</v>
      </c>
      <c r="G272">
        <v>1.3500000238418599</v>
      </c>
      <c r="H272">
        <v>0.67000001668930098</v>
      </c>
      <c r="I272">
        <v>2.7599999904632599</v>
      </c>
      <c r="J272">
        <v>0</v>
      </c>
      <c r="K272">
        <v>61</v>
      </c>
      <c r="L272">
        <v>38</v>
      </c>
      <c r="M272">
        <v>214</v>
      </c>
      <c r="N272">
        <v>743</v>
      </c>
      <c r="O272">
        <v>3374</v>
      </c>
      <c r="P272">
        <v>1</v>
      </c>
      <c r="Q272">
        <v>421</v>
      </c>
      <c r="R272">
        <v>461</v>
      </c>
    </row>
    <row r="273" spans="1:18" x14ac:dyDescent="0.2">
      <c r="A273">
        <v>5577150313</v>
      </c>
      <c r="B273" s="1">
        <v>42486</v>
      </c>
      <c r="C273">
        <v>5325</v>
      </c>
      <c r="D273">
        <v>3.9800000190734899</v>
      </c>
      <c r="E273">
        <v>3.9800000190734899</v>
      </c>
      <c r="F273">
        <v>0</v>
      </c>
      <c r="G273">
        <v>0.85000002384185802</v>
      </c>
      <c r="H273">
        <v>0.64999997615814198</v>
      </c>
      <c r="I273">
        <v>2.4700000286102299</v>
      </c>
      <c r="J273">
        <v>0</v>
      </c>
      <c r="K273">
        <v>38</v>
      </c>
      <c r="L273">
        <v>32</v>
      </c>
      <c r="M273">
        <v>181</v>
      </c>
      <c r="N273">
        <v>759</v>
      </c>
      <c r="O273">
        <v>3088</v>
      </c>
      <c r="P273">
        <v>1</v>
      </c>
      <c r="Q273">
        <v>354</v>
      </c>
      <c r="R273">
        <v>377</v>
      </c>
    </row>
    <row r="274" spans="1:18" x14ac:dyDescent="0.2">
      <c r="A274">
        <v>5577150313</v>
      </c>
      <c r="B274" s="1">
        <v>42487</v>
      </c>
      <c r="C274">
        <v>6805</v>
      </c>
      <c r="D274">
        <v>5.1399998664856001</v>
      </c>
      <c r="E274">
        <v>5.1399998664856001</v>
      </c>
      <c r="F274">
        <v>0</v>
      </c>
      <c r="G274">
        <v>1.8099999427795399</v>
      </c>
      <c r="H274">
        <v>0.40000000596046398</v>
      </c>
      <c r="I274">
        <v>2.9300000667571999</v>
      </c>
      <c r="J274">
        <v>0</v>
      </c>
      <c r="K274">
        <v>63</v>
      </c>
      <c r="L274">
        <v>16</v>
      </c>
      <c r="M274">
        <v>190</v>
      </c>
      <c r="N274">
        <v>773</v>
      </c>
      <c r="O274">
        <v>3294</v>
      </c>
      <c r="P274">
        <v>1</v>
      </c>
      <c r="Q274">
        <v>424</v>
      </c>
      <c r="R274">
        <v>452</v>
      </c>
    </row>
    <row r="275" spans="1:18" x14ac:dyDescent="0.2">
      <c r="A275">
        <v>5577150313</v>
      </c>
      <c r="B275" s="1">
        <v>42488</v>
      </c>
      <c r="C275">
        <v>9841</v>
      </c>
      <c r="D275">
        <v>7.4299998283386204</v>
      </c>
      <c r="E275">
        <v>7.4299998283386204</v>
      </c>
      <c r="F275">
        <v>0</v>
      </c>
      <c r="G275">
        <v>3.25</v>
      </c>
      <c r="H275">
        <v>1.16999995708466</v>
      </c>
      <c r="I275">
        <v>3.0099999904632599</v>
      </c>
      <c r="J275">
        <v>0</v>
      </c>
      <c r="K275">
        <v>99</v>
      </c>
      <c r="L275">
        <v>51</v>
      </c>
      <c r="M275">
        <v>141</v>
      </c>
      <c r="N275">
        <v>692</v>
      </c>
      <c r="O275">
        <v>3580</v>
      </c>
      <c r="P275">
        <v>1</v>
      </c>
      <c r="Q275">
        <v>361</v>
      </c>
      <c r="R275">
        <v>372</v>
      </c>
    </row>
    <row r="276" spans="1:18" x14ac:dyDescent="0.2">
      <c r="A276">
        <v>5577150313</v>
      </c>
      <c r="B276" s="1">
        <v>42489</v>
      </c>
      <c r="C276">
        <v>7924</v>
      </c>
      <c r="D276">
        <v>5.9200000762939498</v>
      </c>
      <c r="E276">
        <v>5.9200000762939498</v>
      </c>
      <c r="F276">
        <v>0</v>
      </c>
      <c r="G276">
        <v>2.8399999141693102</v>
      </c>
      <c r="H276">
        <v>0.61000001430511497</v>
      </c>
      <c r="I276">
        <v>2.4700000286102299</v>
      </c>
      <c r="J276">
        <v>0</v>
      </c>
      <c r="K276">
        <v>97</v>
      </c>
      <c r="L276">
        <v>36</v>
      </c>
      <c r="M276">
        <v>165</v>
      </c>
      <c r="N276">
        <v>739</v>
      </c>
      <c r="O276">
        <v>3544</v>
      </c>
      <c r="P276">
        <v>1</v>
      </c>
      <c r="Q276">
        <v>459</v>
      </c>
      <c r="R276">
        <v>485</v>
      </c>
    </row>
    <row r="277" spans="1:18" x14ac:dyDescent="0.2">
      <c r="A277">
        <v>5577150313</v>
      </c>
      <c r="B277" s="1">
        <v>42490</v>
      </c>
      <c r="C277">
        <v>12363</v>
      </c>
      <c r="D277">
        <v>9.2399997711181605</v>
      </c>
      <c r="E277">
        <v>9.2399997711181605</v>
      </c>
      <c r="F277">
        <v>0</v>
      </c>
      <c r="G277">
        <v>5.8299999237060502</v>
      </c>
      <c r="H277">
        <v>0.79000002145767201</v>
      </c>
      <c r="I277">
        <v>2.6099998950958301</v>
      </c>
      <c r="J277">
        <v>0</v>
      </c>
      <c r="K277">
        <v>207</v>
      </c>
      <c r="L277">
        <v>45</v>
      </c>
      <c r="M277">
        <v>163</v>
      </c>
      <c r="N277">
        <v>621</v>
      </c>
      <c r="O277">
        <v>4501</v>
      </c>
      <c r="P277">
        <v>1</v>
      </c>
      <c r="Q277">
        <v>412</v>
      </c>
      <c r="R277">
        <v>433</v>
      </c>
    </row>
    <row r="278" spans="1:18" x14ac:dyDescent="0.2">
      <c r="A278">
        <v>5577150313</v>
      </c>
      <c r="B278" s="1">
        <v>42491</v>
      </c>
      <c r="C278">
        <v>13368</v>
      </c>
      <c r="D278">
        <v>9.9899997711181605</v>
      </c>
      <c r="E278">
        <v>9.9899997711181605</v>
      </c>
      <c r="F278">
        <v>0</v>
      </c>
      <c r="G278">
        <v>5.3099999427795401</v>
      </c>
      <c r="H278">
        <v>1.4400000572204601</v>
      </c>
      <c r="I278">
        <v>3.2400000095367401</v>
      </c>
      <c r="J278">
        <v>0</v>
      </c>
      <c r="K278">
        <v>194</v>
      </c>
      <c r="L278">
        <v>72</v>
      </c>
      <c r="M278">
        <v>178</v>
      </c>
      <c r="N278">
        <v>499</v>
      </c>
      <c r="O278">
        <v>4546</v>
      </c>
      <c r="P278">
        <v>1</v>
      </c>
      <c r="Q278">
        <v>379</v>
      </c>
      <c r="R278">
        <v>398</v>
      </c>
    </row>
    <row r="279" spans="1:18" x14ac:dyDescent="0.2">
      <c r="A279">
        <v>5577150313</v>
      </c>
      <c r="B279" s="1">
        <v>42492</v>
      </c>
      <c r="C279">
        <v>7439</v>
      </c>
      <c r="D279">
        <v>5.5599999427795401</v>
      </c>
      <c r="E279">
        <v>5.5599999427795401</v>
      </c>
      <c r="F279">
        <v>0</v>
      </c>
      <c r="G279">
        <v>1.12000000476837</v>
      </c>
      <c r="H279">
        <v>0.34999999403953602</v>
      </c>
      <c r="I279">
        <v>4.0700001716613796</v>
      </c>
      <c r="J279">
        <v>0</v>
      </c>
      <c r="K279">
        <v>37</v>
      </c>
      <c r="L279">
        <v>20</v>
      </c>
      <c r="M279">
        <v>235</v>
      </c>
      <c r="N279">
        <v>732</v>
      </c>
      <c r="O279">
        <v>3014</v>
      </c>
      <c r="P279">
        <v>2</v>
      </c>
      <c r="Q279">
        <v>525</v>
      </c>
      <c r="R279">
        <v>553</v>
      </c>
    </row>
    <row r="280" spans="1:18" x14ac:dyDescent="0.2">
      <c r="A280">
        <v>5577150313</v>
      </c>
      <c r="B280" s="1">
        <v>42493</v>
      </c>
      <c r="C280">
        <v>11045</v>
      </c>
      <c r="D280">
        <v>8.25</v>
      </c>
      <c r="E280">
        <v>8.25</v>
      </c>
      <c r="F280">
        <v>0</v>
      </c>
      <c r="G280">
        <v>4.5199999809265101</v>
      </c>
      <c r="H280">
        <v>0.15000000596046401</v>
      </c>
      <c r="I280">
        <v>3.5699999332428001</v>
      </c>
      <c r="J280">
        <v>0</v>
      </c>
      <c r="K280">
        <v>97</v>
      </c>
      <c r="L280">
        <v>8</v>
      </c>
      <c r="M280">
        <v>212</v>
      </c>
      <c r="N280">
        <v>580</v>
      </c>
      <c r="O280">
        <v>3795</v>
      </c>
      <c r="P280">
        <v>1</v>
      </c>
      <c r="Q280">
        <v>508</v>
      </c>
      <c r="R280">
        <v>543</v>
      </c>
    </row>
    <row r="281" spans="1:18" x14ac:dyDescent="0.2">
      <c r="A281">
        <v>5577150313</v>
      </c>
      <c r="B281" s="1">
        <v>42494</v>
      </c>
      <c r="C281">
        <v>5206</v>
      </c>
      <c r="D281">
        <v>3.8900001049041699</v>
      </c>
      <c r="E281">
        <v>3.8900001049041699</v>
      </c>
      <c r="F281">
        <v>0</v>
      </c>
      <c r="G281">
        <v>1.5599999427795399</v>
      </c>
      <c r="H281">
        <v>0.25</v>
      </c>
      <c r="I281">
        <v>2.0799999237060498</v>
      </c>
      <c r="J281">
        <v>0</v>
      </c>
      <c r="K281">
        <v>25</v>
      </c>
      <c r="L281">
        <v>9</v>
      </c>
      <c r="M281">
        <v>141</v>
      </c>
      <c r="N281">
        <v>631</v>
      </c>
      <c r="O281">
        <v>2755</v>
      </c>
      <c r="P281">
        <v>1</v>
      </c>
      <c r="Q281">
        <v>603</v>
      </c>
      <c r="R281">
        <v>634</v>
      </c>
    </row>
    <row r="282" spans="1:18" x14ac:dyDescent="0.2">
      <c r="A282">
        <v>5577150313</v>
      </c>
      <c r="B282" s="1">
        <v>42495</v>
      </c>
      <c r="C282">
        <v>7550</v>
      </c>
      <c r="D282">
        <v>5.6399998664856001</v>
      </c>
      <c r="E282">
        <v>5.6399998664856001</v>
      </c>
      <c r="F282">
        <v>0</v>
      </c>
      <c r="G282">
        <v>2.5</v>
      </c>
      <c r="H282">
        <v>0.46999999880790699</v>
      </c>
      <c r="I282">
        <v>2.6700000762939502</v>
      </c>
      <c r="J282">
        <v>0</v>
      </c>
      <c r="K282">
        <v>45</v>
      </c>
      <c r="L282">
        <v>21</v>
      </c>
      <c r="M282">
        <v>143</v>
      </c>
      <c r="N282">
        <v>1153</v>
      </c>
      <c r="O282">
        <v>3004</v>
      </c>
      <c r="P282">
        <v>1</v>
      </c>
      <c r="Q282">
        <v>74</v>
      </c>
      <c r="R282">
        <v>78</v>
      </c>
    </row>
    <row r="283" spans="1:18" x14ac:dyDescent="0.2">
      <c r="A283">
        <v>5577150313</v>
      </c>
      <c r="B283" s="1">
        <v>42500</v>
      </c>
      <c r="C283">
        <v>8869</v>
      </c>
      <c r="D283">
        <v>6.6500000953674299</v>
      </c>
      <c r="E283">
        <v>6.6500000953674299</v>
      </c>
      <c r="F283">
        <v>0</v>
      </c>
      <c r="G283">
        <v>2.5599999427795401</v>
      </c>
      <c r="H283">
        <v>0.75</v>
      </c>
      <c r="I283">
        <v>3.3499999046325701</v>
      </c>
      <c r="J283">
        <v>0</v>
      </c>
      <c r="K283">
        <v>104</v>
      </c>
      <c r="L283">
        <v>37</v>
      </c>
      <c r="M283">
        <v>194</v>
      </c>
      <c r="N283">
        <v>639</v>
      </c>
      <c r="O283">
        <v>3841</v>
      </c>
      <c r="P283">
        <v>1</v>
      </c>
      <c r="Q283">
        <v>504</v>
      </c>
      <c r="R283">
        <v>562</v>
      </c>
    </row>
    <row r="284" spans="1:18" x14ac:dyDescent="0.2">
      <c r="A284">
        <v>5577150313</v>
      </c>
      <c r="B284" s="1">
        <v>42501</v>
      </c>
      <c r="C284">
        <v>4038</v>
      </c>
      <c r="D284">
        <v>3.03999996185303</v>
      </c>
      <c r="E284">
        <v>3.03999996185303</v>
      </c>
      <c r="F284">
        <v>0</v>
      </c>
      <c r="G284">
        <v>1.83000004291534</v>
      </c>
      <c r="H284">
        <v>0.30000001192092901</v>
      </c>
      <c r="I284">
        <v>0.88999998569488503</v>
      </c>
      <c r="J284">
        <v>0</v>
      </c>
      <c r="K284">
        <v>45</v>
      </c>
      <c r="L284">
        <v>15</v>
      </c>
      <c r="M284">
        <v>63</v>
      </c>
      <c r="N284">
        <v>257</v>
      </c>
      <c r="O284">
        <v>1665</v>
      </c>
      <c r="P284">
        <v>1</v>
      </c>
      <c r="Q284">
        <v>431</v>
      </c>
      <c r="R284">
        <v>476</v>
      </c>
    </row>
    <row r="285" spans="1:18" x14ac:dyDescent="0.2">
      <c r="A285">
        <v>6117666160</v>
      </c>
      <c r="B285" s="1">
        <v>42476</v>
      </c>
      <c r="C285">
        <v>14450</v>
      </c>
      <c r="D285">
        <v>10.9099998474121</v>
      </c>
      <c r="E285">
        <v>10.9099998474121</v>
      </c>
      <c r="F285">
        <v>0</v>
      </c>
      <c r="G285">
        <v>0.57999998331069902</v>
      </c>
      <c r="H285">
        <v>0.85000002384185802</v>
      </c>
      <c r="I285">
        <v>9.4799995422363299</v>
      </c>
      <c r="J285">
        <v>0</v>
      </c>
      <c r="K285">
        <v>7</v>
      </c>
      <c r="L285">
        <v>15</v>
      </c>
      <c r="M285">
        <v>518</v>
      </c>
      <c r="N285">
        <v>502</v>
      </c>
      <c r="O285">
        <v>2828</v>
      </c>
      <c r="P285">
        <v>1</v>
      </c>
      <c r="Q285">
        <v>380</v>
      </c>
      <c r="R285">
        <v>398</v>
      </c>
    </row>
    <row r="286" spans="1:18" x14ac:dyDescent="0.2">
      <c r="A286">
        <v>6117666160</v>
      </c>
      <c r="B286" s="1">
        <v>42477</v>
      </c>
      <c r="C286">
        <v>7150</v>
      </c>
      <c r="D286">
        <v>5.4000000953674299</v>
      </c>
      <c r="E286">
        <v>5.4000000953674299</v>
      </c>
      <c r="F286">
        <v>0</v>
      </c>
      <c r="G286">
        <v>0</v>
      </c>
      <c r="H286">
        <v>0</v>
      </c>
      <c r="I286">
        <v>5.4000000953674299</v>
      </c>
      <c r="J286">
        <v>0</v>
      </c>
      <c r="K286">
        <v>0</v>
      </c>
      <c r="L286">
        <v>0</v>
      </c>
      <c r="M286">
        <v>312</v>
      </c>
      <c r="N286">
        <v>702</v>
      </c>
      <c r="O286">
        <v>2225</v>
      </c>
      <c r="P286">
        <v>2</v>
      </c>
      <c r="Q286">
        <v>336</v>
      </c>
      <c r="R286">
        <v>350</v>
      </c>
    </row>
    <row r="287" spans="1:18" x14ac:dyDescent="0.2">
      <c r="A287">
        <v>6117666160</v>
      </c>
      <c r="B287" s="1">
        <v>42478</v>
      </c>
      <c r="C287">
        <v>5153</v>
      </c>
      <c r="D287">
        <v>3.9100000858306898</v>
      </c>
      <c r="E287">
        <v>3.9100000858306898</v>
      </c>
      <c r="F287">
        <v>0</v>
      </c>
      <c r="G287">
        <v>0</v>
      </c>
      <c r="H287">
        <v>0</v>
      </c>
      <c r="I287">
        <v>3.8900001049041699</v>
      </c>
      <c r="J287">
        <v>0</v>
      </c>
      <c r="K287">
        <v>0</v>
      </c>
      <c r="L287">
        <v>0</v>
      </c>
      <c r="M287">
        <v>241</v>
      </c>
      <c r="N287">
        <v>759</v>
      </c>
      <c r="O287">
        <v>2018</v>
      </c>
      <c r="P287">
        <v>2</v>
      </c>
      <c r="Q287">
        <v>493</v>
      </c>
      <c r="R287">
        <v>510</v>
      </c>
    </row>
    <row r="288" spans="1:18" x14ac:dyDescent="0.2">
      <c r="A288">
        <v>6117666160</v>
      </c>
      <c r="B288" s="1">
        <v>42479</v>
      </c>
      <c r="C288">
        <v>11135</v>
      </c>
      <c r="D288">
        <v>8.4099998474121094</v>
      </c>
      <c r="E288">
        <v>8.4099998474121094</v>
      </c>
      <c r="F288">
        <v>0</v>
      </c>
      <c r="G288">
        <v>0</v>
      </c>
      <c r="H288">
        <v>0</v>
      </c>
      <c r="I288">
        <v>8.4099998474121094</v>
      </c>
      <c r="J288">
        <v>0</v>
      </c>
      <c r="K288">
        <v>0</v>
      </c>
      <c r="L288">
        <v>0</v>
      </c>
      <c r="M288">
        <v>480</v>
      </c>
      <c r="N288">
        <v>425</v>
      </c>
      <c r="O288">
        <v>2606</v>
      </c>
      <c r="P288">
        <v>1</v>
      </c>
      <c r="Q288">
        <v>465</v>
      </c>
      <c r="R288">
        <v>492</v>
      </c>
    </row>
    <row r="289" spans="1:18" x14ac:dyDescent="0.2">
      <c r="A289">
        <v>6117666160</v>
      </c>
      <c r="B289" s="1">
        <v>42480</v>
      </c>
      <c r="C289">
        <v>10449</v>
      </c>
      <c r="D289">
        <v>8.0200004577636701</v>
      </c>
      <c r="E289">
        <v>8.0200004577636701</v>
      </c>
      <c r="F289">
        <v>0</v>
      </c>
      <c r="G289">
        <v>2.0299999713897701</v>
      </c>
      <c r="H289">
        <v>0.479999989271164</v>
      </c>
      <c r="I289">
        <v>5.5199999809265101</v>
      </c>
      <c r="J289">
        <v>0</v>
      </c>
      <c r="K289">
        <v>26</v>
      </c>
      <c r="L289">
        <v>10</v>
      </c>
      <c r="M289">
        <v>349</v>
      </c>
      <c r="N289">
        <v>587</v>
      </c>
      <c r="O289">
        <v>2536</v>
      </c>
      <c r="P289">
        <v>1</v>
      </c>
      <c r="Q289">
        <v>474</v>
      </c>
      <c r="R289">
        <v>502</v>
      </c>
    </row>
    <row r="290" spans="1:18" x14ac:dyDescent="0.2">
      <c r="A290">
        <v>6117666160</v>
      </c>
      <c r="B290" s="1">
        <v>42481</v>
      </c>
      <c r="C290">
        <v>19542</v>
      </c>
      <c r="D290">
        <v>15.0100002288818</v>
      </c>
      <c r="E290">
        <v>15.0100002288818</v>
      </c>
      <c r="F290">
        <v>0</v>
      </c>
      <c r="G290">
        <v>0.980000019073486</v>
      </c>
      <c r="H290">
        <v>0.40000000596046398</v>
      </c>
      <c r="I290">
        <v>5.6199998855590803</v>
      </c>
      <c r="J290">
        <v>0</v>
      </c>
      <c r="K290">
        <v>11</v>
      </c>
      <c r="L290">
        <v>19</v>
      </c>
      <c r="M290">
        <v>294</v>
      </c>
      <c r="N290">
        <v>579</v>
      </c>
      <c r="O290">
        <v>4900</v>
      </c>
      <c r="P290">
        <v>1</v>
      </c>
      <c r="Q290">
        <v>508</v>
      </c>
      <c r="R290">
        <v>550</v>
      </c>
    </row>
    <row r="291" spans="1:18" x14ac:dyDescent="0.2">
      <c r="A291">
        <v>6117666160</v>
      </c>
      <c r="B291" s="1">
        <v>42482</v>
      </c>
      <c r="C291">
        <v>8206</v>
      </c>
      <c r="D291">
        <v>6.1999998092651403</v>
      </c>
      <c r="E291">
        <v>6.1999998092651403</v>
      </c>
      <c r="F291">
        <v>0</v>
      </c>
      <c r="G291">
        <v>0</v>
      </c>
      <c r="H291">
        <v>0</v>
      </c>
      <c r="I291">
        <v>6.1999998092651403</v>
      </c>
      <c r="J291">
        <v>0</v>
      </c>
      <c r="K291">
        <v>0</v>
      </c>
      <c r="L291">
        <v>0</v>
      </c>
      <c r="M291">
        <v>402</v>
      </c>
      <c r="N291">
        <v>413</v>
      </c>
      <c r="O291">
        <v>2409</v>
      </c>
      <c r="P291">
        <v>1</v>
      </c>
      <c r="Q291">
        <v>480</v>
      </c>
      <c r="R291">
        <v>546</v>
      </c>
    </row>
    <row r="292" spans="1:18" x14ac:dyDescent="0.2">
      <c r="A292">
        <v>6117666160</v>
      </c>
      <c r="B292" s="1">
        <v>42483</v>
      </c>
      <c r="C292">
        <v>11495</v>
      </c>
      <c r="D292">
        <v>8.6800003051757795</v>
      </c>
      <c r="E292">
        <v>8.6800003051757795</v>
      </c>
      <c r="F292">
        <v>0</v>
      </c>
      <c r="G292">
        <v>0</v>
      </c>
      <c r="H292">
        <v>0</v>
      </c>
      <c r="I292">
        <v>8.6800003051757795</v>
      </c>
      <c r="J292">
        <v>0</v>
      </c>
      <c r="K292">
        <v>0</v>
      </c>
      <c r="L292">
        <v>0</v>
      </c>
      <c r="M292">
        <v>512</v>
      </c>
      <c r="N292">
        <v>468</v>
      </c>
      <c r="O292">
        <v>2651</v>
      </c>
      <c r="P292">
        <v>1</v>
      </c>
      <c r="Q292">
        <v>492</v>
      </c>
      <c r="R292">
        <v>539</v>
      </c>
    </row>
    <row r="293" spans="1:18" x14ac:dyDescent="0.2">
      <c r="A293">
        <v>6117666160</v>
      </c>
      <c r="B293" s="1">
        <v>42484</v>
      </c>
      <c r="C293">
        <v>7623</v>
      </c>
      <c r="D293">
        <v>5.7600002288818404</v>
      </c>
      <c r="E293">
        <v>5.7600002288818404</v>
      </c>
      <c r="F293">
        <v>0</v>
      </c>
      <c r="G293">
        <v>0</v>
      </c>
      <c r="H293">
        <v>0</v>
      </c>
      <c r="I293">
        <v>5.7600002288818404</v>
      </c>
      <c r="J293">
        <v>0</v>
      </c>
      <c r="K293">
        <v>0</v>
      </c>
      <c r="L293">
        <v>0</v>
      </c>
      <c r="M293">
        <v>362</v>
      </c>
      <c r="N293">
        <v>711</v>
      </c>
      <c r="O293">
        <v>2305</v>
      </c>
      <c r="P293">
        <v>1</v>
      </c>
      <c r="Q293">
        <v>353</v>
      </c>
      <c r="R293">
        <v>367</v>
      </c>
    </row>
    <row r="294" spans="1:18" x14ac:dyDescent="0.2">
      <c r="A294">
        <v>6117666160</v>
      </c>
      <c r="B294" s="1">
        <v>42487</v>
      </c>
      <c r="C294">
        <v>9411</v>
      </c>
      <c r="D294">
        <v>7.1100001335143999</v>
      </c>
      <c r="E294">
        <v>7.1100001335143999</v>
      </c>
      <c r="F294">
        <v>0</v>
      </c>
      <c r="G294">
        <v>0</v>
      </c>
      <c r="H294">
        <v>0</v>
      </c>
      <c r="I294">
        <v>7.1100001335143999</v>
      </c>
      <c r="J294">
        <v>0</v>
      </c>
      <c r="K294">
        <v>0</v>
      </c>
      <c r="L294">
        <v>0</v>
      </c>
      <c r="M294">
        <v>458</v>
      </c>
      <c r="N294">
        <v>417</v>
      </c>
      <c r="O294">
        <v>2576</v>
      </c>
      <c r="P294">
        <v>1</v>
      </c>
      <c r="Q294">
        <v>542</v>
      </c>
      <c r="R294">
        <v>557</v>
      </c>
    </row>
    <row r="295" spans="1:18" x14ac:dyDescent="0.2">
      <c r="A295">
        <v>6117666160</v>
      </c>
      <c r="B295" s="1">
        <v>42488</v>
      </c>
      <c r="C295">
        <v>3403</v>
      </c>
      <c r="D295">
        <v>2.5999999046325701</v>
      </c>
      <c r="E295">
        <v>2.5999999046325701</v>
      </c>
      <c r="F295">
        <v>0</v>
      </c>
      <c r="G295">
        <v>0</v>
      </c>
      <c r="H295">
        <v>0</v>
      </c>
      <c r="I295">
        <v>2.5999999046325701</v>
      </c>
      <c r="J295">
        <v>0</v>
      </c>
      <c r="K295">
        <v>0</v>
      </c>
      <c r="L295">
        <v>0</v>
      </c>
      <c r="M295">
        <v>141</v>
      </c>
      <c r="N295">
        <v>758</v>
      </c>
      <c r="O295">
        <v>1879</v>
      </c>
      <c r="P295">
        <v>1</v>
      </c>
      <c r="Q295">
        <v>393</v>
      </c>
      <c r="R295">
        <v>416</v>
      </c>
    </row>
    <row r="296" spans="1:18" x14ac:dyDescent="0.2">
      <c r="A296">
        <v>6117666160</v>
      </c>
      <c r="B296" s="1">
        <v>42489</v>
      </c>
      <c r="C296">
        <v>9592</v>
      </c>
      <c r="D296">
        <v>7.2399997711181596</v>
      </c>
      <c r="E296">
        <v>7.2399997711181596</v>
      </c>
      <c r="F296">
        <v>0</v>
      </c>
      <c r="G296">
        <v>0</v>
      </c>
      <c r="H296">
        <v>0</v>
      </c>
      <c r="I296">
        <v>7.2399997711181596</v>
      </c>
      <c r="J296">
        <v>0</v>
      </c>
      <c r="K296">
        <v>0</v>
      </c>
      <c r="L296">
        <v>0</v>
      </c>
      <c r="M296">
        <v>461</v>
      </c>
      <c r="N296">
        <v>479</v>
      </c>
      <c r="O296">
        <v>2560</v>
      </c>
      <c r="P296">
        <v>1</v>
      </c>
      <c r="Q296">
        <v>600</v>
      </c>
      <c r="R296">
        <v>636</v>
      </c>
    </row>
    <row r="297" spans="1:18" x14ac:dyDescent="0.2">
      <c r="A297">
        <v>6117666160</v>
      </c>
      <c r="B297" s="1">
        <v>42491</v>
      </c>
      <c r="C297">
        <v>8915</v>
      </c>
      <c r="D297">
        <v>6.7300000190734899</v>
      </c>
      <c r="E297">
        <v>6.7300000190734899</v>
      </c>
      <c r="F297">
        <v>0</v>
      </c>
      <c r="G297">
        <v>0</v>
      </c>
      <c r="H297">
        <v>0</v>
      </c>
      <c r="I297">
        <v>6.7300000190734899</v>
      </c>
      <c r="J297">
        <v>0</v>
      </c>
      <c r="K297">
        <v>0</v>
      </c>
      <c r="L297">
        <v>0</v>
      </c>
      <c r="M297">
        <v>397</v>
      </c>
      <c r="N297">
        <v>525</v>
      </c>
      <c r="O297">
        <v>2361</v>
      </c>
      <c r="P297">
        <v>1</v>
      </c>
      <c r="Q297">
        <v>507</v>
      </c>
      <c r="R297">
        <v>575</v>
      </c>
    </row>
    <row r="298" spans="1:18" x14ac:dyDescent="0.2">
      <c r="A298">
        <v>6117666160</v>
      </c>
      <c r="B298" s="1">
        <v>42495</v>
      </c>
      <c r="C298">
        <v>9799</v>
      </c>
      <c r="D298">
        <v>7.4000000953674299</v>
      </c>
      <c r="E298">
        <v>7.4000000953674299</v>
      </c>
      <c r="F298">
        <v>0</v>
      </c>
      <c r="G298">
        <v>0</v>
      </c>
      <c r="H298">
        <v>0</v>
      </c>
      <c r="I298">
        <v>7.4000000953674299</v>
      </c>
      <c r="J298">
        <v>0</v>
      </c>
      <c r="K298">
        <v>0</v>
      </c>
      <c r="L298">
        <v>0</v>
      </c>
      <c r="M298">
        <v>487</v>
      </c>
      <c r="N298">
        <v>479</v>
      </c>
      <c r="O298">
        <v>2636</v>
      </c>
      <c r="P298">
        <v>1</v>
      </c>
      <c r="Q298">
        <v>392</v>
      </c>
      <c r="R298">
        <v>415</v>
      </c>
    </row>
    <row r="299" spans="1:18" x14ac:dyDescent="0.2">
      <c r="A299">
        <v>6117666160</v>
      </c>
      <c r="B299" s="1">
        <v>42496</v>
      </c>
      <c r="C299">
        <v>3365</v>
      </c>
      <c r="D299">
        <v>2.6800000667571999</v>
      </c>
      <c r="E299">
        <v>2.6800000667571999</v>
      </c>
      <c r="F299">
        <v>0</v>
      </c>
      <c r="G299">
        <v>0</v>
      </c>
      <c r="H299">
        <v>0</v>
      </c>
      <c r="I299">
        <v>2.6800000667571999</v>
      </c>
      <c r="J299">
        <v>0</v>
      </c>
      <c r="K299">
        <v>0</v>
      </c>
      <c r="L299">
        <v>0</v>
      </c>
      <c r="M299">
        <v>133</v>
      </c>
      <c r="N299">
        <v>673</v>
      </c>
      <c r="O299">
        <v>1838</v>
      </c>
      <c r="P299">
        <v>2</v>
      </c>
      <c r="Q299">
        <v>658</v>
      </c>
      <c r="R299">
        <v>698</v>
      </c>
    </row>
    <row r="300" spans="1:18" x14ac:dyDescent="0.2">
      <c r="A300">
        <v>6117666160</v>
      </c>
      <c r="B300" s="1">
        <v>42497</v>
      </c>
      <c r="C300">
        <v>7336</v>
      </c>
      <c r="D300">
        <v>5.53999996185303</v>
      </c>
      <c r="E300">
        <v>5.53999996185303</v>
      </c>
      <c r="F300">
        <v>0</v>
      </c>
      <c r="G300">
        <v>0</v>
      </c>
      <c r="H300">
        <v>0</v>
      </c>
      <c r="I300">
        <v>5.53999996185303</v>
      </c>
      <c r="J300">
        <v>0</v>
      </c>
      <c r="K300">
        <v>0</v>
      </c>
      <c r="L300">
        <v>0</v>
      </c>
      <c r="M300">
        <v>412</v>
      </c>
      <c r="N300">
        <v>456</v>
      </c>
      <c r="O300">
        <v>2469</v>
      </c>
      <c r="P300">
        <v>2</v>
      </c>
      <c r="Q300">
        <v>498</v>
      </c>
      <c r="R300">
        <v>507</v>
      </c>
    </row>
    <row r="301" spans="1:18" x14ac:dyDescent="0.2">
      <c r="A301">
        <v>6117666160</v>
      </c>
      <c r="B301" s="1">
        <v>42498</v>
      </c>
      <c r="C301">
        <v>7328</v>
      </c>
      <c r="D301">
        <v>5.5300002098083496</v>
      </c>
      <c r="E301">
        <v>5.5300002098083496</v>
      </c>
      <c r="F301">
        <v>0</v>
      </c>
      <c r="G301">
        <v>0</v>
      </c>
      <c r="H301">
        <v>0</v>
      </c>
      <c r="I301">
        <v>5.5300002098083496</v>
      </c>
      <c r="J301">
        <v>0</v>
      </c>
      <c r="K301">
        <v>0</v>
      </c>
      <c r="L301">
        <v>0</v>
      </c>
      <c r="M301">
        <v>318</v>
      </c>
      <c r="N301">
        <v>517</v>
      </c>
      <c r="O301">
        <v>2250</v>
      </c>
      <c r="P301">
        <v>1</v>
      </c>
      <c r="Q301">
        <v>555</v>
      </c>
      <c r="R301">
        <v>603</v>
      </c>
    </row>
    <row r="302" spans="1:18" x14ac:dyDescent="0.2">
      <c r="A302">
        <v>6117666160</v>
      </c>
      <c r="B302" s="1">
        <v>42499</v>
      </c>
      <c r="C302">
        <v>4477</v>
      </c>
      <c r="D302">
        <v>3.3800001144409202</v>
      </c>
      <c r="E302">
        <v>3.3800001144409202</v>
      </c>
      <c r="F302">
        <v>0</v>
      </c>
      <c r="G302">
        <v>0</v>
      </c>
      <c r="H302">
        <v>0</v>
      </c>
      <c r="I302">
        <v>3.3800001144409202</v>
      </c>
      <c r="J302">
        <v>0</v>
      </c>
      <c r="K302">
        <v>0</v>
      </c>
      <c r="L302">
        <v>0</v>
      </c>
      <c r="M302">
        <v>197</v>
      </c>
      <c r="N302">
        <v>125</v>
      </c>
      <c r="O302">
        <v>1248</v>
      </c>
      <c r="P302">
        <v>1</v>
      </c>
      <c r="Q302">
        <v>492</v>
      </c>
      <c r="R302">
        <v>522</v>
      </c>
    </row>
    <row r="303" spans="1:18" x14ac:dyDescent="0.2">
      <c r="A303">
        <v>6775888955</v>
      </c>
      <c r="B303" s="1">
        <v>42473</v>
      </c>
      <c r="C303">
        <v>4053</v>
      </c>
      <c r="D303">
        <v>2.9100000858306898</v>
      </c>
      <c r="E303">
        <v>2.9100000858306898</v>
      </c>
      <c r="F303">
        <v>0</v>
      </c>
      <c r="G303">
        <v>1.1100000143051101</v>
      </c>
      <c r="H303">
        <v>0.57999998331069902</v>
      </c>
      <c r="I303">
        <v>1.2200000286102299</v>
      </c>
      <c r="J303">
        <v>0</v>
      </c>
      <c r="K303">
        <v>17</v>
      </c>
      <c r="L303">
        <v>18</v>
      </c>
      <c r="M303">
        <v>85</v>
      </c>
      <c r="N303">
        <v>1053</v>
      </c>
      <c r="O303">
        <v>2400</v>
      </c>
      <c r="P303">
        <v>1</v>
      </c>
      <c r="Q303">
        <v>235</v>
      </c>
      <c r="R303">
        <v>260</v>
      </c>
    </row>
    <row r="304" spans="1:18" x14ac:dyDescent="0.2">
      <c r="A304">
        <v>6775888955</v>
      </c>
      <c r="B304" s="1">
        <v>42474</v>
      </c>
      <c r="C304">
        <v>5162</v>
      </c>
      <c r="D304">
        <v>3.7000000476837198</v>
      </c>
      <c r="E304">
        <v>3.7000000476837198</v>
      </c>
      <c r="F304">
        <v>0</v>
      </c>
      <c r="G304">
        <v>0.87000000476837203</v>
      </c>
      <c r="H304">
        <v>0.86000001430511497</v>
      </c>
      <c r="I304">
        <v>1.9700000286102299</v>
      </c>
      <c r="J304">
        <v>0</v>
      </c>
      <c r="K304">
        <v>14</v>
      </c>
      <c r="L304">
        <v>24</v>
      </c>
      <c r="M304">
        <v>105</v>
      </c>
      <c r="N304">
        <v>863</v>
      </c>
      <c r="O304">
        <v>2507</v>
      </c>
      <c r="P304">
        <v>1</v>
      </c>
      <c r="Q304">
        <v>423</v>
      </c>
      <c r="R304">
        <v>441</v>
      </c>
    </row>
    <row r="305" spans="1:18" x14ac:dyDescent="0.2">
      <c r="A305">
        <v>6775888955</v>
      </c>
      <c r="B305" s="1">
        <v>42475</v>
      </c>
      <c r="C305">
        <v>1282</v>
      </c>
      <c r="D305">
        <v>0.92000001668930098</v>
      </c>
      <c r="E305">
        <v>0.92000001668930098</v>
      </c>
      <c r="F305">
        <v>0</v>
      </c>
      <c r="G305">
        <v>0</v>
      </c>
      <c r="H305">
        <v>0</v>
      </c>
      <c r="I305">
        <v>0.92000001668930098</v>
      </c>
      <c r="J305">
        <v>0</v>
      </c>
      <c r="K305">
        <v>0</v>
      </c>
      <c r="L305">
        <v>0</v>
      </c>
      <c r="M305">
        <v>58</v>
      </c>
      <c r="N305">
        <v>976</v>
      </c>
      <c r="O305">
        <v>2127</v>
      </c>
      <c r="P305">
        <v>1</v>
      </c>
      <c r="Q305">
        <v>391</v>
      </c>
      <c r="R305">
        <v>406</v>
      </c>
    </row>
    <row r="306" spans="1:18" x14ac:dyDescent="0.2">
      <c r="A306">
        <v>6962181067</v>
      </c>
      <c r="B306" s="1">
        <v>42472</v>
      </c>
      <c r="C306">
        <v>10199</v>
      </c>
      <c r="D306">
        <v>6.7399997711181596</v>
      </c>
      <c r="E306">
        <v>6.7399997711181596</v>
      </c>
      <c r="F306">
        <v>0</v>
      </c>
      <c r="G306">
        <v>3.4000000953674299</v>
      </c>
      <c r="H306">
        <v>0.82999998331069902</v>
      </c>
      <c r="I306">
        <v>2.5099999904632599</v>
      </c>
      <c r="J306">
        <v>0</v>
      </c>
      <c r="K306">
        <v>50</v>
      </c>
      <c r="L306">
        <v>14</v>
      </c>
      <c r="M306">
        <v>189</v>
      </c>
      <c r="N306">
        <v>796</v>
      </c>
      <c r="O306">
        <v>1994</v>
      </c>
      <c r="P306">
        <v>1</v>
      </c>
      <c r="Q306">
        <v>366</v>
      </c>
      <c r="R306">
        <v>387</v>
      </c>
    </row>
    <row r="307" spans="1:18" x14ac:dyDescent="0.2">
      <c r="A307">
        <v>6962181067</v>
      </c>
      <c r="B307" s="1">
        <v>42473</v>
      </c>
      <c r="C307">
        <v>5652</v>
      </c>
      <c r="D307">
        <v>3.7400000095367401</v>
      </c>
      <c r="E307">
        <v>3.7400000095367401</v>
      </c>
      <c r="F307">
        <v>0</v>
      </c>
      <c r="G307">
        <v>0.56999999284744296</v>
      </c>
      <c r="H307">
        <v>1.21000003814697</v>
      </c>
      <c r="I307">
        <v>1.96000003814697</v>
      </c>
      <c r="J307">
        <v>0</v>
      </c>
      <c r="K307">
        <v>8</v>
      </c>
      <c r="L307">
        <v>24</v>
      </c>
      <c r="M307">
        <v>142</v>
      </c>
      <c r="N307">
        <v>548</v>
      </c>
      <c r="O307">
        <v>1718</v>
      </c>
      <c r="P307">
        <v>3</v>
      </c>
      <c r="Q307">
        <v>630</v>
      </c>
      <c r="R307">
        <v>679</v>
      </c>
    </row>
    <row r="308" spans="1:18" x14ac:dyDescent="0.2">
      <c r="A308">
        <v>6962181067</v>
      </c>
      <c r="B308" s="1">
        <v>42474</v>
      </c>
      <c r="C308">
        <v>1551</v>
      </c>
      <c r="D308">
        <v>1.0299999713897701</v>
      </c>
      <c r="E308">
        <v>1.0299999713897701</v>
      </c>
      <c r="F308">
        <v>0</v>
      </c>
      <c r="G308">
        <v>0</v>
      </c>
      <c r="H308">
        <v>0</v>
      </c>
      <c r="I308">
        <v>1.0299999713897701</v>
      </c>
      <c r="J308">
        <v>0</v>
      </c>
      <c r="K308">
        <v>0</v>
      </c>
      <c r="L308">
        <v>0</v>
      </c>
      <c r="M308">
        <v>86</v>
      </c>
      <c r="N308">
        <v>862</v>
      </c>
      <c r="O308">
        <v>1466</v>
      </c>
      <c r="P308">
        <v>2</v>
      </c>
      <c r="Q308">
        <v>508</v>
      </c>
      <c r="R308">
        <v>535</v>
      </c>
    </row>
    <row r="309" spans="1:18" x14ac:dyDescent="0.2">
      <c r="A309">
        <v>6962181067</v>
      </c>
      <c r="B309" s="1">
        <v>42475</v>
      </c>
      <c r="C309">
        <v>5563</v>
      </c>
      <c r="D309">
        <v>3.6800000667571999</v>
      </c>
      <c r="E309">
        <v>3.6800000667571999</v>
      </c>
      <c r="F309">
        <v>0</v>
      </c>
      <c r="G309">
        <v>0</v>
      </c>
      <c r="H309">
        <v>0</v>
      </c>
      <c r="I309">
        <v>3.6800000667571999</v>
      </c>
      <c r="J309">
        <v>0</v>
      </c>
      <c r="K309">
        <v>0</v>
      </c>
      <c r="L309">
        <v>0</v>
      </c>
      <c r="M309">
        <v>217</v>
      </c>
      <c r="N309">
        <v>837</v>
      </c>
      <c r="O309">
        <v>1756</v>
      </c>
      <c r="P309">
        <v>1</v>
      </c>
      <c r="Q309">
        <v>370</v>
      </c>
      <c r="R309">
        <v>386</v>
      </c>
    </row>
    <row r="310" spans="1:18" x14ac:dyDescent="0.2">
      <c r="A310">
        <v>6962181067</v>
      </c>
      <c r="B310" s="1">
        <v>42476</v>
      </c>
      <c r="C310">
        <v>13217</v>
      </c>
      <c r="D310">
        <v>8.7399997711181605</v>
      </c>
      <c r="E310">
        <v>8.7399997711181605</v>
      </c>
      <c r="F310">
        <v>0</v>
      </c>
      <c r="G310">
        <v>3.6600000858306898</v>
      </c>
      <c r="H310">
        <v>0.18999999761581399</v>
      </c>
      <c r="I310">
        <v>4.8800001144409197</v>
      </c>
      <c r="J310">
        <v>0</v>
      </c>
      <c r="K310">
        <v>50</v>
      </c>
      <c r="L310">
        <v>3</v>
      </c>
      <c r="M310">
        <v>280</v>
      </c>
      <c r="N310">
        <v>741</v>
      </c>
      <c r="O310">
        <v>2173</v>
      </c>
      <c r="P310">
        <v>1</v>
      </c>
      <c r="Q310">
        <v>357</v>
      </c>
      <c r="R310">
        <v>366</v>
      </c>
    </row>
    <row r="311" spans="1:18" x14ac:dyDescent="0.2">
      <c r="A311">
        <v>6962181067</v>
      </c>
      <c r="B311" s="1">
        <v>42477</v>
      </c>
      <c r="C311">
        <v>10145</v>
      </c>
      <c r="D311">
        <v>6.71000003814697</v>
      </c>
      <c r="E311">
        <v>6.71000003814697</v>
      </c>
      <c r="F311">
        <v>0</v>
      </c>
      <c r="G311">
        <v>0.33000001311302202</v>
      </c>
      <c r="H311">
        <v>0.68000000715255704</v>
      </c>
      <c r="I311">
        <v>5.6900000572204599</v>
      </c>
      <c r="J311">
        <v>0</v>
      </c>
      <c r="K311">
        <v>5</v>
      </c>
      <c r="L311">
        <v>13</v>
      </c>
      <c r="M311">
        <v>295</v>
      </c>
      <c r="N311">
        <v>634</v>
      </c>
      <c r="O311">
        <v>2027</v>
      </c>
      <c r="P311">
        <v>1</v>
      </c>
      <c r="Q311">
        <v>427</v>
      </c>
      <c r="R311">
        <v>446</v>
      </c>
    </row>
    <row r="312" spans="1:18" x14ac:dyDescent="0.2">
      <c r="A312">
        <v>6962181067</v>
      </c>
      <c r="B312" s="1">
        <v>42478</v>
      </c>
      <c r="C312">
        <v>11404</v>
      </c>
      <c r="D312">
        <v>7.53999996185303</v>
      </c>
      <c r="E312">
        <v>7.53999996185303</v>
      </c>
      <c r="F312">
        <v>0</v>
      </c>
      <c r="G312">
        <v>0.82999998331069902</v>
      </c>
      <c r="H312">
        <v>2.3900001049041699</v>
      </c>
      <c r="I312">
        <v>4.3200001716613796</v>
      </c>
      <c r="J312">
        <v>0</v>
      </c>
      <c r="K312">
        <v>13</v>
      </c>
      <c r="L312">
        <v>42</v>
      </c>
      <c r="M312">
        <v>238</v>
      </c>
      <c r="N312">
        <v>689</v>
      </c>
      <c r="O312">
        <v>2039</v>
      </c>
      <c r="P312">
        <v>1</v>
      </c>
      <c r="Q312">
        <v>442</v>
      </c>
      <c r="R312">
        <v>458</v>
      </c>
    </row>
    <row r="313" spans="1:18" x14ac:dyDescent="0.2">
      <c r="A313">
        <v>6962181067</v>
      </c>
      <c r="B313" s="1">
        <v>42479</v>
      </c>
      <c r="C313">
        <v>10742</v>
      </c>
      <c r="D313">
        <v>7.0999999046325701</v>
      </c>
      <c r="E313">
        <v>7.0999999046325701</v>
      </c>
      <c r="F313">
        <v>0</v>
      </c>
      <c r="G313">
        <v>2.0999999046325701</v>
      </c>
      <c r="H313">
        <v>2.1300001144409202</v>
      </c>
      <c r="I313">
        <v>2.8699998855590798</v>
      </c>
      <c r="J313">
        <v>0</v>
      </c>
      <c r="K313">
        <v>35</v>
      </c>
      <c r="L313">
        <v>41</v>
      </c>
      <c r="M313">
        <v>195</v>
      </c>
      <c r="N313">
        <v>659</v>
      </c>
      <c r="O313">
        <v>2046</v>
      </c>
      <c r="P313">
        <v>1</v>
      </c>
      <c r="Q313">
        <v>476</v>
      </c>
      <c r="R313">
        <v>535</v>
      </c>
    </row>
    <row r="314" spans="1:18" x14ac:dyDescent="0.2">
      <c r="A314">
        <v>6962181067</v>
      </c>
      <c r="B314" s="1">
        <v>42480</v>
      </c>
      <c r="C314">
        <v>13928</v>
      </c>
      <c r="D314">
        <v>9.5500001907348597</v>
      </c>
      <c r="E314">
        <v>9.5500001907348597</v>
      </c>
      <c r="F314">
        <v>0</v>
      </c>
      <c r="G314">
        <v>4.2800002098083496</v>
      </c>
      <c r="H314">
        <v>0.18999999761581399</v>
      </c>
      <c r="I314">
        <v>5.0900001525878897</v>
      </c>
      <c r="J314">
        <v>0</v>
      </c>
      <c r="K314">
        <v>48</v>
      </c>
      <c r="L314">
        <v>4</v>
      </c>
      <c r="M314">
        <v>297</v>
      </c>
      <c r="N314">
        <v>639</v>
      </c>
      <c r="O314">
        <v>2174</v>
      </c>
      <c r="P314">
        <v>1</v>
      </c>
      <c r="Q314">
        <v>418</v>
      </c>
      <c r="R314">
        <v>424</v>
      </c>
    </row>
    <row r="315" spans="1:18" x14ac:dyDescent="0.2">
      <c r="A315">
        <v>6962181067</v>
      </c>
      <c r="B315" s="1">
        <v>42481</v>
      </c>
      <c r="C315">
        <v>11835</v>
      </c>
      <c r="D315">
        <v>9.7100000381469709</v>
      </c>
      <c r="E315">
        <v>7.8800001144409197</v>
      </c>
      <c r="F315">
        <v>4.0816922187805202</v>
      </c>
      <c r="G315">
        <v>3.9900000095367401</v>
      </c>
      <c r="H315">
        <v>2.0999999046325701</v>
      </c>
      <c r="I315">
        <v>3.5099999904632599</v>
      </c>
      <c r="J315">
        <v>0.109999999403954</v>
      </c>
      <c r="K315">
        <v>53</v>
      </c>
      <c r="L315">
        <v>27</v>
      </c>
      <c r="M315">
        <v>214</v>
      </c>
      <c r="N315">
        <v>708</v>
      </c>
      <c r="O315">
        <v>2179</v>
      </c>
      <c r="P315">
        <v>1</v>
      </c>
      <c r="Q315">
        <v>451</v>
      </c>
      <c r="R315">
        <v>457</v>
      </c>
    </row>
    <row r="316" spans="1:18" x14ac:dyDescent="0.2">
      <c r="A316">
        <v>6962181067</v>
      </c>
      <c r="B316" s="1">
        <v>42482</v>
      </c>
      <c r="C316">
        <v>10725</v>
      </c>
      <c r="D316">
        <v>7.0900001525878897</v>
      </c>
      <c r="E316">
        <v>7.0900001525878897</v>
      </c>
      <c r="F316">
        <v>0</v>
      </c>
      <c r="G316">
        <v>1.7699999809265099</v>
      </c>
      <c r="H316">
        <v>1.54999995231628</v>
      </c>
      <c r="I316">
        <v>3.7699999809265101</v>
      </c>
      <c r="J316">
        <v>0</v>
      </c>
      <c r="K316">
        <v>30</v>
      </c>
      <c r="L316">
        <v>33</v>
      </c>
      <c r="M316">
        <v>240</v>
      </c>
      <c r="N316">
        <v>659</v>
      </c>
      <c r="O316">
        <v>2086</v>
      </c>
      <c r="P316">
        <v>1</v>
      </c>
      <c r="Q316">
        <v>425</v>
      </c>
      <c r="R316">
        <v>435</v>
      </c>
    </row>
    <row r="317" spans="1:18" x14ac:dyDescent="0.2">
      <c r="A317">
        <v>6962181067</v>
      </c>
      <c r="B317" s="1">
        <v>42483</v>
      </c>
      <c r="C317">
        <v>20031</v>
      </c>
      <c r="D317">
        <v>13.2399997711182</v>
      </c>
      <c r="E317">
        <v>13.2399997711182</v>
      </c>
      <c r="F317">
        <v>0</v>
      </c>
      <c r="G317">
        <v>4.1999998092651403</v>
      </c>
      <c r="H317">
        <v>2</v>
      </c>
      <c r="I317">
        <v>7.03999996185303</v>
      </c>
      <c r="J317">
        <v>0</v>
      </c>
      <c r="K317">
        <v>58</v>
      </c>
      <c r="L317">
        <v>41</v>
      </c>
      <c r="M317">
        <v>347</v>
      </c>
      <c r="N317">
        <v>484</v>
      </c>
      <c r="O317">
        <v>2571</v>
      </c>
      <c r="P317">
        <v>1</v>
      </c>
      <c r="Q317">
        <v>528</v>
      </c>
      <c r="R317">
        <v>546</v>
      </c>
    </row>
    <row r="318" spans="1:18" x14ac:dyDescent="0.2">
      <c r="A318">
        <v>6962181067</v>
      </c>
      <c r="B318" s="1">
        <v>42484</v>
      </c>
      <c r="C318">
        <v>5029</v>
      </c>
      <c r="D318">
        <v>3.3199999332428001</v>
      </c>
      <c r="E318">
        <v>3.3199999332428001</v>
      </c>
      <c r="F318">
        <v>0</v>
      </c>
      <c r="G318">
        <v>0</v>
      </c>
      <c r="H318">
        <v>0</v>
      </c>
      <c r="I318">
        <v>3.3199999332428001</v>
      </c>
      <c r="J318">
        <v>0</v>
      </c>
      <c r="K318">
        <v>0</v>
      </c>
      <c r="L318">
        <v>0</v>
      </c>
      <c r="M318">
        <v>199</v>
      </c>
      <c r="N318">
        <v>720</v>
      </c>
      <c r="O318">
        <v>1705</v>
      </c>
      <c r="P318">
        <v>1</v>
      </c>
      <c r="Q318">
        <v>511</v>
      </c>
      <c r="R318">
        <v>514</v>
      </c>
    </row>
    <row r="319" spans="1:18" x14ac:dyDescent="0.2">
      <c r="A319">
        <v>6962181067</v>
      </c>
      <c r="B319" s="1">
        <v>42485</v>
      </c>
      <c r="C319">
        <v>13239</v>
      </c>
      <c r="D319">
        <v>9.2700004577636701</v>
      </c>
      <c r="E319">
        <v>9.0799999237060494</v>
      </c>
      <c r="F319">
        <v>2.7851750850677499</v>
      </c>
      <c r="G319">
        <v>3.0199999809265101</v>
      </c>
      <c r="H319">
        <v>1.6799999475479099</v>
      </c>
      <c r="I319">
        <v>4.46000003814697</v>
      </c>
      <c r="J319">
        <v>0.10000000149011599</v>
      </c>
      <c r="K319">
        <v>35</v>
      </c>
      <c r="L319">
        <v>31</v>
      </c>
      <c r="M319">
        <v>282</v>
      </c>
      <c r="N319">
        <v>637</v>
      </c>
      <c r="O319">
        <v>2194</v>
      </c>
      <c r="P319">
        <v>1</v>
      </c>
      <c r="Q319">
        <v>400</v>
      </c>
      <c r="R319">
        <v>415</v>
      </c>
    </row>
    <row r="320" spans="1:18" x14ac:dyDescent="0.2">
      <c r="A320">
        <v>6962181067</v>
      </c>
      <c r="B320" s="1">
        <v>42486</v>
      </c>
      <c r="C320">
        <v>10433</v>
      </c>
      <c r="D320">
        <v>6.9000000953674299</v>
      </c>
      <c r="E320">
        <v>6.9000000953674299</v>
      </c>
      <c r="F320">
        <v>0</v>
      </c>
      <c r="G320">
        <v>2.5799999237060498</v>
      </c>
      <c r="H320">
        <v>0.41999998688697798</v>
      </c>
      <c r="I320">
        <v>3.9000000953674299</v>
      </c>
      <c r="J320">
        <v>0</v>
      </c>
      <c r="K320">
        <v>36</v>
      </c>
      <c r="L320">
        <v>7</v>
      </c>
      <c r="M320">
        <v>254</v>
      </c>
      <c r="N320">
        <v>680</v>
      </c>
      <c r="O320">
        <v>2012</v>
      </c>
      <c r="P320">
        <v>1</v>
      </c>
      <c r="Q320">
        <v>441</v>
      </c>
      <c r="R320">
        <v>446</v>
      </c>
    </row>
    <row r="321" spans="1:18" x14ac:dyDescent="0.2">
      <c r="A321">
        <v>6962181067</v>
      </c>
      <c r="B321" s="1">
        <v>42487</v>
      </c>
      <c r="C321">
        <v>10320</v>
      </c>
      <c r="D321">
        <v>6.8200001716613796</v>
      </c>
      <c r="E321">
        <v>6.8200001716613796</v>
      </c>
      <c r="F321">
        <v>0</v>
      </c>
      <c r="G321">
        <v>0.55000001192092896</v>
      </c>
      <c r="H321">
        <v>2.0199999809265101</v>
      </c>
      <c r="I321">
        <v>4.25</v>
      </c>
      <c r="J321">
        <v>0</v>
      </c>
      <c r="K321">
        <v>7</v>
      </c>
      <c r="L321">
        <v>38</v>
      </c>
      <c r="M321">
        <v>279</v>
      </c>
      <c r="N321">
        <v>697</v>
      </c>
      <c r="O321">
        <v>2034</v>
      </c>
      <c r="P321">
        <v>1</v>
      </c>
      <c r="Q321">
        <v>455</v>
      </c>
      <c r="R321">
        <v>467</v>
      </c>
    </row>
    <row r="322" spans="1:18" x14ac:dyDescent="0.2">
      <c r="A322">
        <v>6962181067</v>
      </c>
      <c r="B322" s="1">
        <v>42488</v>
      </c>
      <c r="C322">
        <v>12627</v>
      </c>
      <c r="D322">
        <v>8.3500003814697301</v>
      </c>
      <c r="E322">
        <v>8.3500003814697301</v>
      </c>
      <c r="F322">
        <v>0</v>
      </c>
      <c r="G322">
        <v>2.5099999904632599</v>
      </c>
      <c r="H322">
        <v>0.239999994635582</v>
      </c>
      <c r="I322">
        <v>5.5900001525878897</v>
      </c>
      <c r="J322">
        <v>0</v>
      </c>
      <c r="K322">
        <v>38</v>
      </c>
      <c r="L322">
        <v>8</v>
      </c>
      <c r="M322">
        <v>288</v>
      </c>
      <c r="N322">
        <v>621</v>
      </c>
      <c r="O322">
        <v>2182</v>
      </c>
      <c r="P322">
        <v>1</v>
      </c>
      <c r="Q322">
        <v>440</v>
      </c>
      <c r="R322">
        <v>453</v>
      </c>
    </row>
    <row r="323" spans="1:18" x14ac:dyDescent="0.2">
      <c r="A323">
        <v>6962181067</v>
      </c>
      <c r="B323" s="1">
        <v>42489</v>
      </c>
      <c r="C323">
        <v>10762</v>
      </c>
      <c r="D323">
        <v>7.1100001335143999</v>
      </c>
      <c r="E323">
        <v>7.1100001335143999</v>
      </c>
      <c r="F323">
        <v>0</v>
      </c>
      <c r="G323">
        <v>0.81999999284744296</v>
      </c>
      <c r="H323">
        <v>0.479999989271164</v>
      </c>
      <c r="I323">
        <v>5.8099999427795401</v>
      </c>
      <c r="J323">
        <v>0</v>
      </c>
      <c r="K323">
        <v>12</v>
      </c>
      <c r="L323">
        <v>15</v>
      </c>
      <c r="M323">
        <v>369</v>
      </c>
      <c r="N323">
        <v>645</v>
      </c>
      <c r="O323">
        <v>2254</v>
      </c>
      <c r="P323">
        <v>1</v>
      </c>
      <c r="Q323">
        <v>433</v>
      </c>
      <c r="R323">
        <v>447</v>
      </c>
    </row>
    <row r="324" spans="1:18" x14ac:dyDescent="0.2">
      <c r="A324">
        <v>6962181067</v>
      </c>
      <c r="B324" s="1">
        <v>42490</v>
      </c>
      <c r="C324">
        <v>10081</v>
      </c>
      <c r="D324">
        <v>6.6599998474121103</v>
      </c>
      <c r="E324">
        <v>6.6599998474121103</v>
      </c>
      <c r="F324">
        <v>0</v>
      </c>
      <c r="G324">
        <v>2.2400000095367401</v>
      </c>
      <c r="H324">
        <v>0.75999999046325695</v>
      </c>
      <c r="I324">
        <v>3.6700000762939502</v>
      </c>
      <c r="J324">
        <v>0</v>
      </c>
      <c r="K324">
        <v>32</v>
      </c>
      <c r="L324">
        <v>16</v>
      </c>
      <c r="M324">
        <v>237</v>
      </c>
      <c r="N324">
        <v>731</v>
      </c>
      <c r="O324">
        <v>2002</v>
      </c>
      <c r="P324">
        <v>1</v>
      </c>
      <c r="Q324">
        <v>422</v>
      </c>
      <c r="R324">
        <v>424</v>
      </c>
    </row>
    <row r="325" spans="1:18" x14ac:dyDescent="0.2">
      <c r="A325">
        <v>6962181067</v>
      </c>
      <c r="B325" s="1">
        <v>42491</v>
      </c>
      <c r="C325">
        <v>5454</v>
      </c>
      <c r="D325">
        <v>3.6099998950958301</v>
      </c>
      <c r="E325">
        <v>3.6099998950958301</v>
      </c>
      <c r="F325">
        <v>0</v>
      </c>
      <c r="G325">
        <v>0</v>
      </c>
      <c r="H325">
        <v>0</v>
      </c>
      <c r="I325">
        <v>3.6099998950958301</v>
      </c>
      <c r="J325">
        <v>0</v>
      </c>
      <c r="K325">
        <v>0</v>
      </c>
      <c r="L325">
        <v>0</v>
      </c>
      <c r="M325">
        <v>215</v>
      </c>
      <c r="N325">
        <v>722</v>
      </c>
      <c r="O325">
        <v>1740</v>
      </c>
      <c r="P325">
        <v>1</v>
      </c>
      <c r="Q325">
        <v>411</v>
      </c>
      <c r="R325">
        <v>426</v>
      </c>
    </row>
    <row r="326" spans="1:18" x14ac:dyDescent="0.2">
      <c r="A326">
        <v>6962181067</v>
      </c>
      <c r="B326" s="1">
        <v>42492</v>
      </c>
      <c r="C326">
        <v>12912</v>
      </c>
      <c r="D326">
        <v>8.5399999618530291</v>
      </c>
      <c r="E326">
        <v>8.5399999618530291</v>
      </c>
      <c r="F326">
        <v>0</v>
      </c>
      <c r="G326">
        <v>1.20000004768372</v>
      </c>
      <c r="H326">
        <v>2</v>
      </c>
      <c r="I326">
        <v>5.3400001525878897</v>
      </c>
      <c r="J326">
        <v>0</v>
      </c>
      <c r="K326">
        <v>18</v>
      </c>
      <c r="L326">
        <v>39</v>
      </c>
      <c r="M326">
        <v>313</v>
      </c>
      <c r="N326">
        <v>655</v>
      </c>
      <c r="O326">
        <v>2162</v>
      </c>
      <c r="P326">
        <v>1</v>
      </c>
      <c r="Q326">
        <v>466</v>
      </c>
      <c r="R326">
        <v>482</v>
      </c>
    </row>
    <row r="327" spans="1:18" x14ac:dyDescent="0.2">
      <c r="A327">
        <v>6962181067</v>
      </c>
      <c r="B327" s="1">
        <v>42493</v>
      </c>
      <c r="C327">
        <v>12109</v>
      </c>
      <c r="D327">
        <v>8.1199998855590803</v>
      </c>
      <c r="E327">
        <v>8.1199998855590803</v>
      </c>
      <c r="F327">
        <v>0</v>
      </c>
      <c r="G327">
        <v>1.7400000095367401</v>
      </c>
      <c r="H327">
        <v>2.03999996185303</v>
      </c>
      <c r="I327">
        <v>4.3299999237060502</v>
      </c>
      <c r="J327">
        <v>0</v>
      </c>
      <c r="K327">
        <v>21</v>
      </c>
      <c r="L327">
        <v>36</v>
      </c>
      <c r="M327">
        <v>267</v>
      </c>
      <c r="N327">
        <v>654</v>
      </c>
      <c r="O327">
        <v>2072</v>
      </c>
      <c r="P327">
        <v>1</v>
      </c>
      <c r="Q327">
        <v>394</v>
      </c>
      <c r="R327">
        <v>418</v>
      </c>
    </row>
    <row r="328" spans="1:18" x14ac:dyDescent="0.2">
      <c r="A328">
        <v>6962181067</v>
      </c>
      <c r="B328" s="1">
        <v>42494</v>
      </c>
      <c r="C328">
        <v>10147</v>
      </c>
      <c r="D328">
        <v>6.71000003814697</v>
      </c>
      <c r="E328">
        <v>6.71000003814697</v>
      </c>
      <c r="F328">
        <v>0</v>
      </c>
      <c r="G328">
        <v>0.46999999880790699</v>
      </c>
      <c r="H328">
        <v>1.6799999475479099</v>
      </c>
      <c r="I328">
        <v>4.5500001907348597</v>
      </c>
      <c r="J328">
        <v>0</v>
      </c>
      <c r="K328">
        <v>15</v>
      </c>
      <c r="L328">
        <v>36</v>
      </c>
      <c r="M328">
        <v>284</v>
      </c>
      <c r="N328">
        <v>683</v>
      </c>
      <c r="O328">
        <v>2086</v>
      </c>
      <c r="P328">
        <v>1</v>
      </c>
      <c r="Q328">
        <v>442</v>
      </c>
      <c r="R328">
        <v>455</v>
      </c>
    </row>
    <row r="329" spans="1:18" x14ac:dyDescent="0.2">
      <c r="A329">
        <v>6962181067</v>
      </c>
      <c r="B329" s="1">
        <v>42495</v>
      </c>
      <c r="C329">
        <v>10524</v>
      </c>
      <c r="D329">
        <v>6.96000003814697</v>
      </c>
      <c r="E329">
        <v>6.96000003814697</v>
      </c>
      <c r="F329">
        <v>0</v>
      </c>
      <c r="G329">
        <v>0.99000000953674305</v>
      </c>
      <c r="H329">
        <v>1.1599999666214</v>
      </c>
      <c r="I329">
        <v>4.8099999427795401</v>
      </c>
      <c r="J329">
        <v>0</v>
      </c>
      <c r="K329">
        <v>14</v>
      </c>
      <c r="L329">
        <v>22</v>
      </c>
      <c r="M329">
        <v>305</v>
      </c>
      <c r="N329">
        <v>591</v>
      </c>
      <c r="O329">
        <v>2066</v>
      </c>
      <c r="P329">
        <v>1</v>
      </c>
      <c r="Q329">
        <v>467</v>
      </c>
      <c r="R329">
        <v>491</v>
      </c>
    </row>
    <row r="330" spans="1:18" x14ac:dyDescent="0.2">
      <c r="A330">
        <v>6962181067</v>
      </c>
      <c r="B330" s="1">
        <v>42496</v>
      </c>
      <c r="C330">
        <v>5908</v>
      </c>
      <c r="D330">
        <v>3.9100000858306898</v>
      </c>
      <c r="E330">
        <v>3.9100000858306898</v>
      </c>
      <c r="F330">
        <v>0</v>
      </c>
      <c r="G330">
        <v>0</v>
      </c>
      <c r="H330">
        <v>0</v>
      </c>
      <c r="I330">
        <v>3.9100000858306898</v>
      </c>
      <c r="J330">
        <v>0</v>
      </c>
      <c r="K330">
        <v>0</v>
      </c>
      <c r="L330">
        <v>0</v>
      </c>
      <c r="M330">
        <v>299</v>
      </c>
      <c r="N330">
        <v>717</v>
      </c>
      <c r="O330">
        <v>1850</v>
      </c>
      <c r="P330">
        <v>1</v>
      </c>
      <c r="Q330">
        <v>443</v>
      </c>
      <c r="R330">
        <v>462</v>
      </c>
    </row>
    <row r="331" spans="1:18" x14ac:dyDescent="0.2">
      <c r="A331">
        <v>6962181067</v>
      </c>
      <c r="B331" s="1">
        <v>42497</v>
      </c>
      <c r="C331">
        <v>6815</v>
      </c>
      <c r="D331">
        <v>4.5</v>
      </c>
      <c r="E331">
        <v>4.5</v>
      </c>
      <c r="F331">
        <v>0</v>
      </c>
      <c r="G331">
        <v>0</v>
      </c>
      <c r="H331">
        <v>0</v>
      </c>
      <c r="I331">
        <v>4.5</v>
      </c>
      <c r="J331">
        <v>0</v>
      </c>
      <c r="K331">
        <v>0</v>
      </c>
      <c r="L331">
        <v>0</v>
      </c>
      <c r="M331">
        <v>328</v>
      </c>
      <c r="N331">
        <v>745</v>
      </c>
      <c r="O331">
        <v>1947</v>
      </c>
      <c r="P331">
        <v>1</v>
      </c>
      <c r="Q331">
        <v>298</v>
      </c>
      <c r="R331">
        <v>334</v>
      </c>
    </row>
    <row r="332" spans="1:18" x14ac:dyDescent="0.2">
      <c r="A332">
        <v>6962181067</v>
      </c>
      <c r="B332" s="1">
        <v>42498</v>
      </c>
      <c r="C332">
        <v>4188</v>
      </c>
      <c r="D332">
        <v>2.7699999809265101</v>
      </c>
      <c r="E332">
        <v>2.7699999809265101</v>
      </c>
      <c r="F332">
        <v>0</v>
      </c>
      <c r="G332">
        <v>0</v>
      </c>
      <c r="H332">
        <v>0.519999980926514</v>
      </c>
      <c r="I332">
        <v>2.25</v>
      </c>
      <c r="J332">
        <v>0</v>
      </c>
      <c r="K332">
        <v>0</v>
      </c>
      <c r="L332">
        <v>14</v>
      </c>
      <c r="M332">
        <v>151</v>
      </c>
      <c r="N332">
        <v>709</v>
      </c>
      <c r="O332">
        <v>1659</v>
      </c>
      <c r="P332">
        <v>1</v>
      </c>
      <c r="Q332">
        <v>541</v>
      </c>
      <c r="R332">
        <v>569</v>
      </c>
    </row>
    <row r="333" spans="1:18" x14ac:dyDescent="0.2">
      <c r="A333">
        <v>6962181067</v>
      </c>
      <c r="B333" s="1">
        <v>42499</v>
      </c>
      <c r="C333">
        <v>12342</v>
      </c>
      <c r="D333">
        <v>8.7200002670288104</v>
      </c>
      <c r="E333">
        <v>8.6800003051757795</v>
      </c>
      <c r="F333">
        <v>3.1678218841552699</v>
      </c>
      <c r="G333">
        <v>3.9000000953674299</v>
      </c>
      <c r="H333">
        <v>1.1799999475479099</v>
      </c>
      <c r="I333">
        <v>3.6500000953674299</v>
      </c>
      <c r="J333">
        <v>0</v>
      </c>
      <c r="K333">
        <v>43</v>
      </c>
      <c r="L333">
        <v>21</v>
      </c>
      <c r="M333">
        <v>231</v>
      </c>
      <c r="N333">
        <v>607</v>
      </c>
      <c r="O333">
        <v>2105</v>
      </c>
      <c r="P333">
        <v>1</v>
      </c>
      <c r="Q333">
        <v>489</v>
      </c>
      <c r="R333">
        <v>497</v>
      </c>
    </row>
    <row r="334" spans="1:18" x14ac:dyDescent="0.2">
      <c r="A334">
        <v>6962181067</v>
      </c>
      <c r="B334" s="1">
        <v>42500</v>
      </c>
      <c r="C334">
        <v>15448</v>
      </c>
      <c r="D334">
        <v>10.210000038146999</v>
      </c>
      <c r="E334">
        <v>10.210000038146999</v>
      </c>
      <c r="F334">
        <v>0</v>
      </c>
      <c r="G334">
        <v>3.4700000286102299</v>
      </c>
      <c r="H334">
        <v>1.75</v>
      </c>
      <c r="I334">
        <v>4.9899997711181596</v>
      </c>
      <c r="J334">
        <v>0</v>
      </c>
      <c r="K334">
        <v>62</v>
      </c>
      <c r="L334">
        <v>34</v>
      </c>
      <c r="M334">
        <v>275</v>
      </c>
      <c r="N334">
        <v>626</v>
      </c>
      <c r="O334">
        <v>2361</v>
      </c>
      <c r="P334">
        <v>1</v>
      </c>
      <c r="Q334">
        <v>469</v>
      </c>
      <c r="R334">
        <v>481</v>
      </c>
    </row>
    <row r="335" spans="1:18" x14ac:dyDescent="0.2">
      <c r="A335">
        <v>6962181067</v>
      </c>
      <c r="B335" s="1">
        <v>42501</v>
      </c>
      <c r="C335">
        <v>6722</v>
      </c>
      <c r="D335">
        <v>4.4400000572204599</v>
      </c>
      <c r="E335">
        <v>4.4400000572204599</v>
      </c>
      <c r="F335">
        <v>0</v>
      </c>
      <c r="G335">
        <v>1.4900000095367401</v>
      </c>
      <c r="H335">
        <v>0.31000000238418601</v>
      </c>
      <c r="I335">
        <v>2.6500000953674299</v>
      </c>
      <c r="J335">
        <v>0</v>
      </c>
      <c r="K335">
        <v>24</v>
      </c>
      <c r="L335">
        <v>7</v>
      </c>
      <c r="M335">
        <v>199</v>
      </c>
      <c r="N335">
        <v>709</v>
      </c>
      <c r="O335">
        <v>1855</v>
      </c>
      <c r="P335">
        <v>1</v>
      </c>
      <c r="Q335">
        <v>452</v>
      </c>
      <c r="R335">
        <v>480</v>
      </c>
    </row>
    <row r="336" spans="1:18" x14ac:dyDescent="0.2">
      <c r="A336">
        <v>6962181067</v>
      </c>
      <c r="B336" s="1">
        <v>42502</v>
      </c>
      <c r="C336">
        <v>3587</v>
      </c>
      <c r="D336">
        <v>2.3699998855590798</v>
      </c>
      <c r="E336">
        <v>2.3699998855590798</v>
      </c>
      <c r="F336">
        <v>0</v>
      </c>
      <c r="G336">
        <v>0</v>
      </c>
      <c r="H336">
        <v>0.25</v>
      </c>
      <c r="I336">
        <v>2.1099998950958301</v>
      </c>
      <c r="J336">
        <v>0</v>
      </c>
      <c r="K336">
        <v>0</v>
      </c>
      <c r="L336">
        <v>8</v>
      </c>
      <c r="M336">
        <v>105</v>
      </c>
      <c r="N336">
        <v>127</v>
      </c>
      <c r="O336">
        <v>928</v>
      </c>
      <c r="P336">
        <v>1</v>
      </c>
      <c r="Q336">
        <v>516</v>
      </c>
      <c r="R336">
        <v>535</v>
      </c>
    </row>
    <row r="337" spans="1:18" x14ac:dyDescent="0.2">
      <c r="A337">
        <v>7007744171</v>
      </c>
      <c r="B337" s="1">
        <v>42476</v>
      </c>
      <c r="C337">
        <v>4631</v>
      </c>
      <c r="D337">
        <v>3.0999999046325701</v>
      </c>
      <c r="E337">
        <v>3.0999999046325701</v>
      </c>
      <c r="F337">
        <v>0</v>
      </c>
      <c r="G337">
        <v>0</v>
      </c>
      <c r="H337">
        <v>0</v>
      </c>
      <c r="I337">
        <v>3.0999999046325701</v>
      </c>
      <c r="J337">
        <v>0</v>
      </c>
      <c r="K337">
        <v>0</v>
      </c>
      <c r="L337">
        <v>0</v>
      </c>
      <c r="M337">
        <v>203</v>
      </c>
      <c r="N337">
        <v>1155</v>
      </c>
      <c r="O337">
        <v>2076</v>
      </c>
      <c r="P337">
        <v>1</v>
      </c>
      <c r="Q337">
        <v>79</v>
      </c>
      <c r="R337">
        <v>82</v>
      </c>
    </row>
    <row r="338" spans="1:18" x14ac:dyDescent="0.2">
      <c r="A338">
        <v>7007744171</v>
      </c>
      <c r="B338" s="1">
        <v>42491</v>
      </c>
      <c r="C338">
        <v>5600</v>
      </c>
      <c r="D338">
        <v>3.75</v>
      </c>
      <c r="E338">
        <v>3.75</v>
      </c>
      <c r="F338">
        <v>0</v>
      </c>
      <c r="G338">
        <v>0</v>
      </c>
      <c r="H338">
        <v>0</v>
      </c>
      <c r="I338">
        <v>3.75</v>
      </c>
      <c r="J338">
        <v>0</v>
      </c>
      <c r="K338">
        <v>0</v>
      </c>
      <c r="L338">
        <v>0</v>
      </c>
      <c r="M338">
        <v>237</v>
      </c>
      <c r="N338">
        <v>1142</v>
      </c>
      <c r="O338">
        <v>2225</v>
      </c>
      <c r="P338">
        <v>1</v>
      </c>
      <c r="Q338">
        <v>58</v>
      </c>
      <c r="R338">
        <v>61</v>
      </c>
    </row>
    <row r="339" spans="1:18" x14ac:dyDescent="0.2">
      <c r="A339">
        <v>7086361926</v>
      </c>
      <c r="B339" s="1">
        <v>42472</v>
      </c>
      <c r="C339">
        <v>11317</v>
      </c>
      <c r="D339">
        <v>8.4099998474121094</v>
      </c>
      <c r="E339">
        <v>8.4099998474121094</v>
      </c>
      <c r="F339">
        <v>0</v>
      </c>
      <c r="G339">
        <v>5.2699999809265101</v>
      </c>
      <c r="H339">
        <v>0.15000000596046401</v>
      </c>
      <c r="I339">
        <v>2.9700000286102299</v>
      </c>
      <c r="J339">
        <v>0</v>
      </c>
      <c r="K339">
        <v>59</v>
      </c>
      <c r="L339">
        <v>6</v>
      </c>
      <c r="M339">
        <v>153</v>
      </c>
      <c r="N339">
        <v>745</v>
      </c>
      <c r="O339">
        <v>2772</v>
      </c>
      <c r="P339">
        <v>1</v>
      </c>
      <c r="Q339">
        <v>514</v>
      </c>
      <c r="R339">
        <v>525</v>
      </c>
    </row>
    <row r="340" spans="1:18" x14ac:dyDescent="0.2">
      <c r="A340">
        <v>7086361926</v>
      </c>
      <c r="B340" s="1">
        <v>42473</v>
      </c>
      <c r="C340">
        <v>5813</v>
      </c>
      <c r="D340">
        <v>3.6199998855590798</v>
      </c>
      <c r="E340">
        <v>3.6199998855590798</v>
      </c>
      <c r="F340">
        <v>0</v>
      </c>
      <c r="G340">
        <v>0.56000000238418601</v>
      </c>
      <c r="H340">
        <v>0.20999999344348899</v>
      </c>
      <c r="I340">
        <v>2.8399999141693102</v>
      </c>
      <c r="J340">
        <v>0</v>
      </c>
      <c r="K340">
        <v>31</v>
      </c>
      <c r="L340">
        <v>26</v>
      </c>
      <c r="M340">
        <v>155</v>
      </c>
      <c r="N340">
        <v>744</v>
      </c>
      <c r="O340">
        <v>2516</v>
      </c>
      <c r="P340">
        <v>1</v>
      </c>
      <c r="Q340">
        <v>451</v>
      </c>
      <c r="R340">
        <v>465</v>
      </c>
    </row>
    <row r="341" spans="1:18" x14ac:dyDescent="0.2">
      <c r="A341">
        <v>7086361926</v>
      </c>
      <c r="B341" s="1">
        <v>42474</v>
      </c>
      <c r="C341">
        <v>9123</v>
      </c>
      <c r="D341">
        <v>6.1199998855590803</v>
      </c>
      <c r="E341">
        <v>6.1199998855590803</v>
      </c>
      <c r="F341">
        <v>0</v>
      </c>
      <c r="G341">
        <v>2.0299999713897701</v>
      </c>
      <c r="H341">
        <v>0.33000001311302202</v>
      </c>
      <c r="I341">
        <v>3.6600000858306898</v>
      </c>
      <c r="J341">
        <v>0</v>
      </c>
      <c r="K341">
        <v>35</v>
      </c>
      <c r="L341">
        <v>32</v>
      </c>
      <c r="M341">
        <v>189</v>
      </c>
      <c r="N341">
        <v>787</v>
      </c>
      <c r="O341">
        <v>2734</v>
      </c>
      <c r="P341">
        <v>1</v>
      </c>
      <c r="Q341">
        <v>472</v>
      </c>
      <c r="R341">
        <v>476</v>
      </c>
    </row>
    <row r="342" spans="1:18" x14ac:dyDescent="0.2">
      <c r="A342">
        <v>7086361926</v>
      </c>
      <c r="B342" s="1">
        <v>42475</v>
      </c>
      <c r="C342">
        <v>8585</v>
      </c>
      <c r="D342">
        <v>5.6700000762939498</v>
      </c>
      <c r="E342">
        <v>5.6700000762939498</v>
      </c>
      <c r="F342">
        <v>0</v>
      </c>
      <c r="G342">
        <v>2.03999996185303</v>
      </c>
      <c r="H342">
        <v>1.1100000143051101</v>
      </c>
      <c r="I342">
        <v>2.5299999713897701</v>
      </c>
      <c r="J342">
        <v>0</v>
      </c>
      <c r="K342">
        <v>30</v>
      </c>
      <c r="L342">
        <v>21</v>
      </c>
      <c r="M342">
        <v>139</v>
      </c>
      <c r="N342">
        <v>864</v>
      </c>
      <c r="O342">
        <v>2395</v>
      </c>
      <c r="P342">
        <v>1</v>
      </c>
      <c r="Q342">
        <v>377</v>
      </c>
      <c r="R342">
        <v>386</v>
      </c>
    </row>
    <row r="343" spans="1:18" x14ac:dyDescent="0.2">
      <c r="A343">
        <v>7086361926</v>
      </c>
      <c r="B343" s="1">
        <v>42479</v>
      </c>
      <c r="C343">
        <v>10688</v>
      </c>
      <c r="D343">
        <v>7.28999996185303</v>
      </c>
      <c r="E343">
        <v>7.28999996185303</v>
      </c>
      <c r="F343">
        <v>0</v>
      </c>
      <c r="G343">
        <v>3.5299999713897701</v>
      </c>
      <c r="H343">
        <v>1.2300000190734901</v>
      </c>
      <c r="I343">
        <v>2.5099999904632599</v>
      </c>
      <c r="J343">
        <v>0</v>
      </c>
      <c r="K343">
        <v>67</v>
      </c>
      <c r="L343">
        <v>69</v>
      </c>
      <c r="M343">
        <v>124</v>
      </c>
      <c r="N343">
        <v>671</v>
      </c>
      <c r="O343">
        <v>2944</v>
      </c>
      <c r="P343">
        <v>1</v>
      </c>
      <c r="Q343">
        <v>472</v>
      </c>
      <c r="R343">
        <v>483</v>
      </c>
    </row>
    <row r="344" spans="1:18" x14ac:dyDescent="0.2">
      <c r="A344">
        <v>7086361926</v>
      </c>
      <c r="B344" s="1">
        <v>42480</v>
      </c>
      <c r="C344">
        <v>14365</v>
      </c>
      <c r="D344">
        <v>10.6400003433228</v>
      </c>
      <c r="E344">
        <v>10.6400003433228</v>
      </c>
      <c r="F344">
        <v>0</v>
      </c>
      <c r="G344">
        <v>7.6399998664856001</v>
      </c>
      <c r="H344">
        <v>0.44999998807907099</v>
      </c>
      <c r="I344">
        <v>2.53999996185303</v>
      </c>
      <c r="J344">
        <v>0</v>
      </c>
      <c r="K344">
        <v>87</v>
      </c>
      <c r="L344">
        <v>13</v>
      </c>
      <c r="M344">
        <v>145</v>
      </c>
      <c r="N344">
        <v>797</v>
      </c>
      <c r="O344">
        <v>2997</v>
      </c>
      <c r="P344">
        <v>1</v>
      </c>
      <c r="Q344">
        <v>492</v>
      </c>
      <c r="R344">
        <v>502</v>
      </c>
    </row>
    <row r="345" spans="1:18" x14ac:dyDescent="0.2">
      <c r="A345">
        <v>7086361926</v>
      </c>
      <c r="B345" s="1">
        <v>42481</v>
      </c>
      <c r="C345">
        <v>9469</v>
      </c>
      <c r="D345">
        <v>6.1799998283386204</v>
      </c>
      <c r="E345">
        <v>6.1799998283386204</v>
      </c>
      <c r="F345">
        <v>0</v>
      </c>
      <c r="G345">
        <v>1.3600000143051101</v>
      </c>
      <c r="H345">
        <v>0.30000001192092901</v>
      </c>
      <c r="I345">
        <v>4.5100002288818404</v>
      </c>
      <c r="J345">
        <v>0</v>
      </c>
      <c r="K345">
        <v>19</v>
      </c>
      <c r="L345">
        <v>6</v>
      </c>
      <c r="M345">
        <v>206</v>
      </c>
      <c r="N345">
        <v>758</v>
      </c>
      <c r="O345">
        <v>2463</v>
      </c>
      <c r="P345">
        <v>1</v>
      </c>
      <c r="Q345">
        <v>390</v>
      </c>
      <c r="R345">
        <v>411</v>
      </c>
    </row>
    <row r="346" spans="1:18" x14ac:dyDescent="0.2">
      <c r="A346">
        <v>7086361926</v>
      </c>
      <c r="B346" s="1">
        <v>42482</v>
      </c>
      <c r="C346">
        <v>9753</v>
      </c>
      <c r="D346">
        <v>6.5300002098083496</v>
      </c>
      <c r="E346">
        <v>6.5300002098083496</v>
      </c>
      <c r="F346">
        <v>0</v>
      </c>
      <c r="G346">
        <v>2.8699998855590798</v>
      </c>
      <c r="H346">
        <v>0.97000002861022905</v>
      </c>
      <c r="I346">
        <v>2.6700000762939502</v>
      </c>
      <c r="J346">
        <v>0</v>
      </c>
      <c r="K346">
        <v>58</v>
      </c>
      <c r="L346">
        <v>59</v>
      </c>
      <c r="M346">
        <v>153</v>
      </c>
      <c r="N346">
        <v>762</v>
      </c>
      <c r="O346">
        <v>2846</v>
      </c>
      <c r="P346">
        <v>1</v>
      </c>
      <c r="Q346">
        <v>428</v>
      </c>
      <c r="R346">
        <v>448</v>
      </c>
    </row>
    <row r="347" spans="1:18" x14ac:dyDescent="0.2">
      <c r="A347">
        <v>7086361926</v>
      </c>
      <c r="B347" s="1">
        <v>42484</v>
      </c>
      <c r="C347">
        <v>3520</v>
      </c>
      <c r="D347">
        <v>2.1600000858306898</v>
      </c>
      <c r="E347">
        <v>2.1600000858306898</v>
      </c>
      <c r="F347">
        <v>0</v>
      </c>
      <c r="G347">
        <v>0</v>
      </c>
      <c r="H347">
        <v>0</v>
      </c>
      <c r="I347">
        <v>2.1500000953674299</v>
      </c>
      <c r="J347">
        <v>0</v>
      </c>
      <c r="K347">
        <v>0</v>
      </c>
      <c r="L347">
        <v>0</v>
      </c>
      <c r="M347">
        <v>125</v>
      </c>
      <c r="N347">
        <v>566</v>
      </c>
      <c r="O347">
        <v>2049</v>
      </c>
      <c r="P347">
        <v>1</v>
      </c>
      <c r="Q347">
        <v>681</v>
      </c>
      <c r="R347">
        <v>704</v>
      </c>
    </row>
    <row r="348" spans="1:18" x14ac:dyDescent="0.2">
      <c r="A348">
        <v>7086361926</v>
      </c>
      <c r="B348" s="1">
        <v>42485</v>
      </c>
      <c r="C348">
        <v>10091</v>
      </c>
      <c r="D348">
        <v>6.8200001716613796</v>
      </c>
      <c r="E348">
        <v>6.8200001716613796</v>
      </c>
      <c r="F348">
        <v>0</v>
      </c>
      <c r="G348">
        <v>3.75</v>
      </c>
      <c r="H348">
        <v>0.69999998807907104</v>
      </c>
      <c r="I348">
        <v>2.3699998855590798</v>
      </c>
      <c r="J348">
        <v>0</v>
      </c>
      <c r="K348">
        <v>69</v>
      </c>
      <c r="L348">
        <v>39</v>
      </c>
      <c r="M348">
        <v>129</v>
      </c>
      <c r="N348">
        <v>706</v>
      </c>
      <c r="O348">
        <v>2752</v>
      </c>
      <c r="P348">
        <v>1</v>
      </c>
      <c r="Q348">
        <v>446</v>
      </c>
      <c r="R348">
        <v>447</v>
      </c>
    </row>
    <row r="349" spans="1:18" x14ac:dyDescent="0.2">
      <c r="A349">
        <v>7086361926</v>
      </c>
      <c r="B349" s="1">
        <v>42486</v>
      </c>
      <c r="C349">
        <v>10387</v>
      </c>
      <c r="D349">
        <v>7.0700001716613796</v>
      </c>
      <c r="E349">
        <v>7.0700001716613796</v>
      </c>
      <c r="F349">
        <v>0</v>
      </c>
      <c r="G349">
        <v>4.1599998474121103</v>
      </c>
      <c r="H349">
        <v>0.769999980926514</v>
      </c>
      <c r="I349">
        <v>2.1199998855590798</v>
      </c>
      <c r="J349">
        <v>0</v>
      </c>
      <c r="K349">
        <v>70</v>
      </c>
      <c r="L349">
        <v>33</v>
      </c>
      <c r="M349">
        <v>132</v>
      </c>
      <c r="N349">
        <v>726</v>
      </c>
      <c r="O349">
        <v>2781</v>
      </c>
      <c r="P349">
        <v>1</v>
      </c>
      <c r="Q349">
        <v>485</v>
      </c>
      <c r="R349">
        <v>500</v>
      </c>
    </row>
    <row r="350" spans="1:18" x14ac:dyDescent="0.2">
      <c r="A350">
        <v>7086361926</v>
      </c>
      <c r="B350" s="1">
        <v>42487</v>
      </c>
      <c r="C350">
        <v>11107</v>
      </c>
      <c r="D350">
        <v>8.3400001525878906</v>
      </c>
      <c r="E350">
        <v>8.3400001525878906</v>
      </c>
      <c r="F350">
        <v>0</v>
      </c>
      <c r="G350">
        <v>5.6300001144409197</v>
      </c>
      <c r="H350">
        <v>0.18000000715255701</v>
      </c>
      <c r="I350">
        <v>2.5299999713897701</v>
      </c>
      <c r="J350">
        <v>0</v>
      </c>
      <c r="K350">
        <v>55</v>
      </c>
      <c r="L350">
        <v>6</v>
      </c>
      <c r="M350">
        <v>145</v>
      </c>
      <c r="N350">
        <v>829</v>
      </c>
      <c r="O350">
        <v>2693</v>
      </c>
      <c r="P350">
        <v>1</v>
      </c>
      <c r="Q350">
        <v>469</v>
      </c>
      <c r="R350">
        <v>479</v>
      </c>
    </row>
    <row r="351" spans="1:18" x14ac:dyDescent="0.2">
      <c r="A351">
        <v>7086361926</v>
      </c>
      <c r="B351" s="1">
        <v>42488</v>
      </c>
      <c r="C351">
        <v>11584</v>
      </c>
      <c r="D351">
        <v>7.8000001907348597</v>
      </c>
      <c r="E351">
        <v>7.8000001907348597</v>
      </c>
      <c r="F351">
        <v>0</v>
      </c>
      <c r="G351">
        <v>2.78999996185303</v>
      </c>
      <c r="H351">
        <v>1.6399999856948899</v>
      </c>
      <c r="I351">
        <v>3.3599998950958301</v>
      </c>
      <c r="J351">
        <v>0</v>
      </c>
      <c r="K351">
        <v>54</v>
      </c>
      <c r="L351">
        <v>48</v>
      </c>
      <c r="M351">
        <v>161</v>
      </c>
      <c r="N351">
        <v>810</v>
      </c>
      <c r="O351">
        <v>2862</v>
      </c>
      <c r="P351">
        <v>1</v>
      </c>
      <c r="Q351">
        <v>354</v>
      </c>
      <c r="R351">
        <v>367</v>
      </c>
    </row>
    <row r="352" spans="1:18" x14ac:dyDescent="0.2">
      <c r="A352">
        <v>7086361926</v>
      </c>
      <c r="B352" s="1">
        <v>42490</v>
      </c>
      <c r="C352">
        <v>14560</v>
      </c>
      <c r="D352">
        <v>9.4099998474121094</v>
      </c>
      <c r="E352">
        <v>9.4099998474121094</v>
      </c>
      <c r="F352">
        <v>0</v>
      </c>
      <c r="G352">
        <v>3.1199998855590798</v>
      </c>
      <c r="H352">
        <v>1.03999996185303</v>
      </c>
      <c r="I352">
        <v>5.2399997711181596</v>
      </c>
      <c r="J352">
        <v>0</v>
      </c>
      <c r="K352">
        <v>42</v>
      </c>
      <c r="L352">
        <v>17</v>
      </c>
      <c r="M352">
        <v>308</v>
      </c>
      <c r="N352">
        <v>584</v>
      </c>
      <c r="O352">
        <v>2995</v>
      </c>
      <c r="P352">
        <v>1</v>
      </c>
      <c r="Q352">
        <v>485</v>
      </c>
      <c r="R352">
        <v>489</v>
      </c>
    </row>
    <row r="353" spans="1:18" x14ac:dyDescent="0.2">
      <c r="A353">
        <v>7086361926</v>
      </c>
      <c r="B353" s="1">
        <v>42491</v>
      </c>
      <c r="C353">
        <v>12390</v>
      </c>
      <c r="D353">
        <v>8.0699996948242205</v>
      </c>
      <c r="E353">
        <v>8.0699996948242205</v>
      </c>
      <c r="F353">
        <v>0</v>
      </c>
      <c r="G353">
        <v>2.2999999523162802</v>
      </c>
      <c r="H353">
        <v>0.89999997615814198</v>
      </c>
      <c r="I353">
        <v>4.8499999046325701</v>
      </c>
      <c r="J353">
        <v>0</v>
      </c>
      <c r="K353">
        <v>30</v>
      </c>
      <c r="L353">
        <v>15</v>
      </c>
      <c r="M353">
        <v>258</v>
      </c>
      <c r="N353">
        <v>685</v>
      </c>
      <c r="O353">
        <v>2730</v>
      </c>
      <c r="P353">
        <v>1</v>
      </c>
      <c r="Q353">
        <v>388</v>
      </c>
      <c r="R353">
        <v>407</v>
      </c>
    </row>
    <row r="354" spans="1:18" x14ac:dyDescent="0.2">
      <c r="A354">
        <v>7086361926</v>
      </c>
      <c r="B354" s="1">
        <v>42492</v>
      </c>
      <c r="C354">
        <v>10052</v>
      </c>
      <c r="D354">
        <v>6.8099999427795401</v>
      </c>
      <c r="E354">
        <v>6.8099999427795401</v>
      </c>
      <c r="F354">
        <v>0</v>
      </c>
      <c r="G354">
        <v>3.4800000190734899</v>
      </c>
      <c r="H354">
        <v>0.66000002622604403</v>
      </c>
      <c r="I354">
        <v>2.6600000858306898</v>
      </c>
      <c r="J354">
        <v>0</v>
      </c>
      <c r="K354">
        <v>66</v>
      </c>
      <c r="L354">
        <v>26</v>
      </c>
      <c r="M354">
        <v>139</v>
      </c>
      <c r="N354">
        <v>737</v>
      </c>
      <c r="O354">
        <v>2754</v>
      </c>
      <c r="P354">
        <v>1</v>
      </c>
      <c r="Q354">
        <v>440</v>
      </c>
      <c r="R354">
        <v>459</v>
      </c>
    </row>
    <row r="355" spans="1:18" x14ac:dyDescent="0.2">
      <c r="A355">
        <v>7086361926</v>
      </c>
      <c r="B355" s="1">
        <v>42493</v>
      </c>
      <c r="C355">
        <v>10288</v>
      </c>
      <c r="D355">
        <v>6.7600002288818404</v>
      </c>
      <c r="E355">
        <v>6.7600002288818404</v>
      </c>
      <c r="F355">
        <v>0</v>
      </c>
      <c r="G355">
        <v>2.7400000095367401</v>
      </c>
      <c r="H355">
        <v>0.85000002384185802</v>
      </c>
      <c r="I355">
        <v>3.1600000858306898</v>
      </c>
      <c r="J355">
        <v>0</v>
      </c>
      <c r="K355">
        <v>57</v>
      </c>
      <c r="L355">
        <v>36</v>
      </c>
      <c r="M355">
        <v>152</v>
      </c>
      <c r="N355">
        <v>761</v>
      </c>
      <c r="O355">
        <v>2754</v>
      </c>
      <c r="P355">
        <v>1</v>
      </c>
      <c r="Q355">
        <v>456</v>
      </c>
      <c r="R355">
        <v>461</v>
      </c>
    </row>
    <row r="356" spans="1:18" x14ac:dyDescent="0.2">
      <c r="A356">
        <v>7086361926</v>
      </c>
      <c r="B356" s="1">
        <v>42494</v>
      </c>
      <c r="C356">
        <v>10988</v>
      </c>
      <c r="D356">
        <v>8.3100004196166992</v>
      </c>
      <c r="E356">
        <v>8.3100004196166992</v>
      </c>
      <c r="F356">
        <v>0</v>
      </c>
      <c r="G356">
        <v>5.2800002098083496</v>
      </c>
      <c r="H356">
        <v>0.119999997317791</v>
      </c>
      <c r="I356">
        <v>2.9000000953674299</v>
      </c>
      <c r="J356">
        <v>0</v>
      </c>
      <c r="K356">
        <v>45</v>
      </c>
      <c r="L356">
        <v>12</v>
      </c>
      <c r="M356">
        <v>135</v>
      </c>
      <c r="N356">
        <v>843</v>
      </c>
      <c r="O356">
        <v>2655</v>
      </c>
      <c r="P356">
        <v>1</v>
      </c>
      <c r="Q356">
        <v>420</v>
      </c>
      <c r="R356">
        <v>436</v>
      </c>
    </row>
    <row r="357" spans="1:18" x14ac:dyDescent="0.2">
      <c r="A357">
        <v>7086361926</v>
      </c>
      <c r="B357" s="1">
        <v>42496</v>
      </c>
      <c r="C357">
        <v>12461</v>
      </c>
      <c r="D357">
        <v>8.3800001144409197</v>
      </c>
      <c r="E357">
        <v>8.3800001144409197</v>
      </c>
      <c r="F357">
        <v>0</v>
      </c>
      <c r="G357">
        <v>3.8199999332428001</v>
      </c>
      <c r="H357">
        <v>1.4299999475479099</v>
      </c>
      <c r="I357">
        <v>3.1199998855590798</v>
      </c>
      <c r="J357">
        <v>0</v>
      </c>
      <c r="K357">
        <v>84</v>
      </c>
      <c r="L357">
        <v>35</v>
      </c>
      <c r="M357">
        <v>154</v>
      </c>
      <c r="N357">
        <v>834</v>
      </c>
      <c r="O357">
        <v>2924</v>
      </c>
      <c r="P357">
        <v>1</v>
      </c>
      <c r="Q357">
        <v>322</v>
      </c>
      <c r="R357">
        <v>333</v>
      </c>
    </row>
    <row r="358" spans="1:18" x14ac:dyDescent="0.2">
      <c r="A358">
        <v>7086361926</v>
      </c>
      <c r="B358" s="1">
        <v>42497</v>
      </c>
      <c r="C358">
        <v>12827</v>
      </c>
      <c r="D358">
        <v>8.4799995422363299</v>
      </c>
      <c r="E358">
        <v>8.4799995422363299</v>
      </c>
      <c r="F358">
        <v>0</v>
      </c>
      <c r="G358">
        <v>1.46000003814697</v>
      </c>
      <c r="H358">
        <v>2.3299999237060498</v>
      </c>
      <c r="I358">
        <v>4.6799998283386204</v>
      </c>
      <c r="J358">
        <v>0</v>
      </c>
      <c r="K358">
        <v>20</v>
      </c>
      <c r="L358">
        <v>42</v>
      </c>
      <c r="M358">
        <v>209</v>
      </c>
      <c r="N358">
        <v>621</v>
      </c>
      <c r="O358">
        <v>2739</v>
      </c>
      <c r="P358">
        <v>1</v>
      </c>
      <c r="Q358">
        <v>530</v>
      </c>
      <c r="R358">
        <v>548</v>
      </c>
    </row>
    <row r="359" spans="1:18" x14ac:dyDescent="0.2">
      <c r="A359">
        <v>7086361926</v>
      </c>
      <c r="B359" s="1">
        <v>42498</v>
      </c>
      <c r="C359">
        <v>10677</v>
      </c>
      <c r="D359">
        <v>7.0999999046325701</v>
      </c>
      <c r="E359">
        <v>7.0999999046325701</v>
      </c>
      <c r="F359">
        <v>0</v>
      </c>
      <c r="G359">
        <v>2.3099999427795401</v>
      </c>
      <c r="H359">
        <v>1.5299999713897701</v>
      </c>
      <c r="I359">
        <v>3.25</v>
      </c>
      <c r="J359">
        <v>0</v>
      </c>
      <c r="K359">
        <v>32</v>
      </c>
      <c r="L359">
        <v>27</v>
      </c>
      <c r="M359">
        <v>147</v>
      </c>
      <c r="N359">
        <v>695</v>
      </c>
      <c r="O359">
        <v>2534</v>
      </c>
      <c r="P359">
        <v>1</v>
      </c>
      <c r="Q359">
        <v>481</v>
      </c>
      <c r="R359">
        <v>510</v>
      </c>
    </row>
    <row r="360" spans="1:18" x14ac:dyDescent="0.2">
      <c r="A360">
        <v>7086361926</v>
      </c>
      <c r="B360" s="1">
        <v>42499</v>
      </c>
      <c r="C360">
        <v>13566</v>
      </c>
      <c r="D360">
        <v>9.1099996566772496</v>
      </c>
      <c r="E360">
        <v>9.1099996566772496</v>
      </c>
      <c r="F360">
        <v>0</v>
      </c>
      <c r="G360">
        <v>4.2600002288818404</v>
      </c>
      <c r="H360">
        <v>1.71000003814697</v>
      </c>
      <c r="I360">
        <v>3.1199998855590798</v>
      </c>
      <c r="J360">
        <v>0</v>
      </c>
      <c r="K360">
        <v>67</v>
      </c>
      <c r="L360">
        <v>50</v>
      </c>
      <c r="M360">
        <v>171</v>
      </c>
      <c r="N360">
        <v>743</v>
      </c>
      <c r="O360">
        <v>2960</v>
      </c>
      <c r="P360">
        <v>1</v>
      </c>
      <c r="Q360">
        <v>427</v>
      </c>
      <c r="R360">
        <v>438</v>
      </c>
    </row>
    <row r="361" spans="1:18" x14ac:dyDescent="0.2">
      <c r="A361">
        <v>7086361926</v>
      </c>
      <c r="B361" s="1">
        <v>42501</v>
      </c>
      <c r="C361">
        <v>9572</v>
      </c>
      <c r="D361">
        <v>6.5199999809265101</v>
      </c>
      <c r="E361">
        <v>6.5199999809265101</v>
      </c>
      <c r="F361">
        <v>0</v>
      </c>
      <c r="G361">
        <v>2.8900001049041699</v>
      </c>
      <c r="H361">
        <v>1.3899999856948899</v>
      </c>
      <c r="I361">
        <v>2.2300000190734899</v>
      </c>
      <c r="J361">
        <v>0</v>
      </c>
      <c r="K361">
        <v>57</v>
      </c>
      <c r="L361">
        <v>40</v>
      </c>
      <c r="M361">
        <v>128</v>
      </c>
      <c r="N361">
        <v>757</v>
      </c>
      <c r="O361">
        <v>2735</v>
      </c>
      <c r="P361">
        <v>1</v>
      </c>
      <c r="Q361">
        <v>451</v>
      </c>
      <c r="R361">
        <v>463</v>
      </c>
    </row>
    <row r="362" spans="1:18" x14ac:dyDescent="0.2">
      <c r="A362">
        <v>7086361926</v>
      </c>
      <c r="B362" s="1">
        <v>42502</v>
      </c>
      <c r="C362">
        <v>3789</v>
      </c>
      <c r="D362">
        <v>2.5599999427795401</v>
      </c>
      <c r="E362">
        <v>2.5599999427795401</v>
      </c>
      <c r="F362">
        <v>0</v>
      </c>
      <c r="G362">
        <v>0.37999999523162797</v>
      </c>
      <c r="H362">
        <v>0.270000010728836</v>
      </c>
      <c r="I362">
        <v>1.8899999856948899</v>
      </c>
      <c r="J362">
        <v>0</v>
      </c>
      <c r="K362">
        <v>5</v>
      </c>
      <c r="L362">
        <v>4</v>
      </c>
      <c r="M362">
        <v>58</v>
      </c>
      <c r="N362">
        <v>343</v>
      </c>
      <c r="O362">
        <v>1199</v>
      </c>
      <c r="P362">
        <v>1</v>
      </c>
      <c r="Q362">
        <v>444</v>
      </c>
      <c r="R362">
        <v>457</v>
      </c>
    </row>
    <row r="363" spans="1:18" x14ac:dyDescent="0.2">
      <c r="A363">
        <v>8053475328</v>
      </c>
      <c r="B363" s="1">
        <v>42480</v>
      </c>
      <c r="C363">
        <v>15108</v>
      </c>
      <c r="D363">
        <v>12.189999580383301</v>
      </c>
      <c r="E363">
        <v>12.189999580383301</v>
      </c>
      <c r="F363">
        <v>0</v>
      </c>
      <c r="G363">
        <v>9.5799999237060494</v>
      </c>
      <c r="H363">
        <v>0.230000004172325</v>
      </c>
      <c r="I363">
        <v>2.3800001144409202</v>
      </c>
      <c r="J363">
        <v>0</v>
      </c>
      <c r="K363">
        <v>89</v>
      </c>
      <c r="L363">
        <v>5</v>
      </c>
      <c r="M363">
        <v>158</v>
      </c>
      <c r="N363">
        <v>695</v>
      </c>
      <c r="O363">
        <v>3043</v>
      </c>
      <c r="P363">
        <v>1</v>
      </c>
      <c r="Q363">
        <v>486</v>
      </c>
      <c r="R363">
        <v>493</v>
      </c>
    </row>
    <row r="364" spans="1:18" x14ac:dyDescent="0.2">
      <c r="A364">
        <v>8053475328</v>
      </c>
      <c r="B364" s="1">
        <v>42483</v>
      </c>
      <c r="C364">
        <v>22359</v>
      </c>
      <c r="D364">
        <v>17.190000534057599</v>
      </c>
      <c r="E364">
        <v>17.190000534057599</v>
      </c>
      <c r="F364">
        <v>0</v>
      </c>
      <c r="G364">
        <v>12.539999961853001</v>
      </c>
      <c r="H364">
        <v>0.62999999523162797</v>
      </c>
      <c r="I364">
        <v>4.0199999809265101</v>
      </c>
      <c r="J364">
        <v>0</v>
      </c>
      <c r="K364">
        <v>125</v>
      </c>
      <c r="L364">
        <v>14</v>
      </c>
      <c r="M364">
        <v>223</v>
      </c>
      <c r="N364">
        <v>741</v>
      </c>
      <c r="O364">
        <v>3554</v>
      </c>
      <c r="P364">
        <v>1</v>
      </c>
      <c r="Q364">
        <v>331</v>
      </c>
      <c r="R364">
        <v>337</v>
      </c>
    </row>
    <row r="365" spans="1:18" x14ac:dyDescent="0.2">
      <c r="A365">
        <v>8053475328</v>
      </c>
      <c r="B365" s="1">
        <v>42497</v>
      </c>
      <c r="C365">
        <v>19769</v>
      </c>
      <c r="D365">
        <v>15.670000076293899</v>
      </c>
      <c r="E365">
        <v>15.670000076293899</v>
      </c>
      <c r="F365">
        <v>0</v>
      </c>
      <c r="G365">
        <v>12.439999580383301</v>
      </c>
      <c r="H365">
        <v>0.87999999523162797</v>
      </c>
      <c r="I365">
        <v>2.3499999046325701</v>
      </c>
      <c r="J365">
        <v>0</v>
      </c>
      <c r="K365">
        <v>121</v>
      </c>
      <c r="L365">
        <v>20</v>
      </c>
      <c r="M365">
        <v>148</v>
      </c>
      <c r="N365">
        <v>1076</v>
      </c>
      <c r="O365">
        <v>3331</v>
      </c>
      <c r="P365">
        <v>1</v>
      </c>
      <c r="Q365">
        <v>74</v>
      </c>
      <c r="R365">
        <v>75</v>
      </c>
    </row>
    <row r="366" spans="1:18" x14ac:dyDescent="0.2">
      <c r="A366">
        <v>8378563200</v>
      </c>
      <c r="B366" s="1">
        <v>42472</v>
      </c>
      <c r="C366">
        <v>7626</v>
      </c>
      <c r="D366">
        <v>6.0500001907348597</v>
      </c>
      <c r="E366">
        <v>6.0500001907348597</v>
      </c>
      <c r="F366">
        <v>2.2530810832977299</v>
      </c>
      <c r="G366">
        <v>0.82999998331069902</v>
      </c>
      <c r="H366">
        <v>0.70999997854232799</v>
      </c>
      <c r="I366">
        <v>4.5</v>
      </c>
      <c r="J366">
        <v>0</v>
      </c>
      <c r="K366">
        <v>65</v>
      </c>
      <c r="L366">
        <v>15</v>
      </c>
      <c r="M366">
        <v>156</v>
      </c>
      <c r="N366">
        <v>723</v>
      </c>
      <c r="O366">
        <v>3635</v>
      </c>
      <c r="P366">
        <v>1</v>
      </c>
      <c r="Q366">
        <v>338</v>
      </c>
      <c r="R366">
        <v>356</v>
      </c>
    </row>
    <row r="367" spans="1:18" x14ac:dyDescent="0.2">
      <c r="A367">
        <v>8378563200</v>
      </c>
      <c r="B367" s="1">
        <v>42473</v>
      </c>
      <c r="C367">
        <v>12386</v>
      </c>
      <c r="D367">
        <v>9.8199996948242205</v>
      </c>
      <c r="E367">
        <v>9.8199996948242205</v>
      </c>
      <c r="F367">
        <v>2.0921471118927002</v>
      </c>
      <c r="G367">
        <v>4.96000003814697</v>
      </c>
      <c r="H367">
        <v>0.64999997615814198</v>
      </c>
      <c r="I367">
        <v>4.21000003814697</v>
      </c>
      <c r="J367">
        <v>0</v>
      </c>
      <c r="K367">
        <v>116</v>
      </c>
      <c r="L367">
        <v>14</v>
      </c>
      <c r="M367">
        <v>169</v>
      </c>
      <c r="N367">
        <v>680</v>
      </c>
      <c r="O367">
        <v>4079</v>
      </c>
      <c r="P367">
        <v>2</v>
      </c>
      <c r="Q367">
        <v>447</v>
      </c>
      <c r="R367">
        <v>487</v>
      </c>
    </row>
    <row r="368" spans="1:18" x14ac:dyDescent="0.2">
      <c r="A368">
        <v>8378563200</v>
      </c>
      <c r="B368" s="1">
        <v>42474</v>
      </c>
      <c r="C368">
        <v>13318</v>
      </c>
      <c r="D368">
        <v>10.560000419616699</v>
      </c>
      <c r="E368">
        <v>10.560000419616699</v>
      </c>
      <c r="F368">
        <v>2.2530810832977299</v>
      </c>
      <c r="G368">
        <v>5.6199998855590803</v>
      </c>
      <c r="H368">
        <v>1.0299999713897701</v>
      </c>
      <c r="I368">
        <v>3.9100000858306898</v>
      </c>
      <c r="J368">
        <v>0</v>
      </c>
      <c r="K368">
        <v>123</v>
      </c>
      <c r="L368">
        <v>21</v>
      </c>
      <c r="M368">
        <v>174</v>
      </c>
      <c r="N368">
        <v>699</v>
      </c>
      <c r="O368">
        <v>4163</v>
      </c>
      <c r="P368">
        <v>1</v>
      </c>
      <c r="Q368">
        <v>424</v>
      </c>
      <c r="R368">
        <v>455</v>
      </c>
    </row>
    <row r="369" spans="1:18" x14ac:dyDescent="0.2">
      <c r="A369">
        <v>8378563200</v>
      </c>
      <c r="B369" s="1">
        <v>42475</v>
      </c>
      <c r="C369">
        <v>14461</v>
      </c>
      <c r="D369">
        <v>11.4700002670288</v>
      </c>
      <c r="E369">
        <v>11.4700002670288</v>
      </c>
      <c r="F369">
        <v>0</v>
      </c>
      <c r="G369">
        <v>4.9099998474121103</v>
      </c>
      <c r="H369">
        <v>1.1499999761581401</v>
      </c>
      <c r="I369">
        <v>5.4099998474121103</v>
      </c>
      <c r="J369">
        <v>0</v>
      </c>
      <c r="K369">
        <v>60</v>
      </c>
      <c r="L369">
        <v>23</v>
      </c>
      <c r="M369">
        <v>190</v>
      </c>
      <c r="N369">
        <v>729</v>
      </c>
      <c r="O369">
        <v>3666</v>
      </c>
      <c r="P369">
        <v>1</v>
      </c>
      <c r="Q369">
        <v>513</v>
      </c>
      <c r="R369">
        <v>533</v>
      </c>
    </row>
    <row r="370" spans="1:18" x14ac:dyDescent="0.2">
      <c r="A370">
        <v>8378563200</v>
      </c>
      <c r="B370" s="1">
        <v>42476</v>
      </c>
      <c r="C370">
        <v>11207</v>
      </c>
      <c r="D370">
        <v>8.8900003433227504</v>
      </c>
      <c r="E370">
        <v>8.8900003433227504</v>
      </c>
      <c r="F370">
        <v>0</v>
      </c>
      <c r="G370">
        <v>5.3699998855590803</v>
      </c>
      <c r="H370">
        <v>1.0700000524520901</v>
      </c>
      <c r="I370">
        <v>2.4400000572204599</v>
      </c>
      <c r="J370">
        <v>0</v>
      </c>
      <c r="K370">
        <v>64</v>
      </c>
      <c r="L370">
        <v>21</v>
      </c>
      <c r="M370">
        <v>142</v>
      </c>
      <c r="N370">
        <v>563</v>
      </c>
      <c r="O370">
        <v>3363</v>
      </c>
      <c r="P370">
        <v>2</v>
      </c>
      <c r="Q370">
        <v>611</v>
      </c>
      <c r="R370">
        <v>689</v>
      </c>
    </row>
    <row r="371" spans="1:18" x14ac:dyDescent="0.2">
      <c r="A371">
        <v>8378563200</v>
      </c>
      <c r="B371" s="1">
        <v>42477</v>
      </c>
      <c r="C371">
        <v>2132</v>
      </c>
      <c r="D371">
        <v>1.6900000572204601</v>
      </c>
      <c r="E371">
        <v>1.6900000572204601</v>
      </c>
      <c r="F371">
        <v>0</v>
      </c>
      <c r="G371">
        <v>0</v>
      </c>
      <c r="H371">
        <v>0</v>
      </c>
      <c r="I371">
        <v>1.6900000572204601</v>
      </c>
      <c r="J371">
        <v>0</v>
      </c>
      <c r="K371">
        <v>0</v>
      </c>
      <c r="L371">
        <v>0</v>
      </c>
      <c r="M371">
        <v>93</v>
      </c>
      <c r="N371">
        <v>599</v>
      </c>
      <c r="O371">
        <v>2572</v>
      </c>
      <c r="P371">
        <v>2</v>
      </c>
      <c r="Q371">
        <v>525</v>
      </c>
      <c r="R371">
        <v>591</v>
      </c>
    </row>
    <row r="372" spans="1:18" x14ac:dyDescent="0.2">
      <c r="A372">
        <v>8378563200</v>
      </c>
      <c r="B372" s="1">
        <v>42478</v>
      </c>
      <c r="C372">
        <v>13630</v>
      </c>
      <c r="D372">
        <v>10.810000419616699</v>
      </c>
      <c r="E372">
        <v>10.810000419616699</v>
      </c>
      <c r="F372">
        <v>2.0921471118927002</v>
      </c>
      <c r="G372">
        <v>5.0500001907348597</v>
      </c>
      <c r="H372">
        <v>0.56000000238418601</v>
      </c>
      <c r="I372">
        <v>5.1999998092651403</v>
      </c>
      <c r="J372">
        <v>0</v>
      </c>
      <c r="K372">
        <v>117</v>
      </c>
      <c r="L372">
        <v>10</v>
      </c>
      <c r="M372">
        <v>174</v>
      </c>
      <c r="N372">
        <v>720</v>
      </c>
      <c r="O372">
        <v>4157</v>
      </c>
      <c r="P372">
        <v>1</v>
      </c>
      <c r="Q372">
        <v>398</v>
      </c>
      <c r="R372">
        <v>451</v>
      </c>
    </row>
    <row r="373" spans="1:18" x14ac:dyDescent="0.2">
      <c r="A373">
        <v>8378563200</v>
      </c>
      <c r="B373" s="1">
        <v>42479</v>
      </c>
      <c r="C373">
        <v>13070</v>
      </c>
      <c r="D373">
        <v>10.3599996566772</v>
      </c>
      <c r="E373">
        <v>10.3599996566772</v>
      </c>
      <c r="F373">
        <v>2.2530810832977299</v>
      </c>
      <c r="G373">
        <v>5.3000001907348597</v>
      </c>
      <c r="H373">
        <v>0.87999999523162797</v>
      </c>
      <c r="I373">
        <v>4.1799998283386204</v>
      </c>
      <c r="J373">
        <v>0</v>
      </c>
      <c r="K373">
        <v>120</v>
      </c>
      <c r="L373">
        <v>19</v>
      </c>
      <c r="M373">
        <v>154</v>
      </c>
      <c r="N373">
        <v>737</v>
      </c>
      <c r="O373">
        <v>4092</v>
      </c>
      <c r="P373">
        <v>1</v>
      </c>
      <c r="Q373">
        <v>387</v>
      </c>
      <c r="R373">
        <v>421</v>
      </c>
    </row>
    <row r="374" spans="1:18" x14ac:dyDescent="0.2">
      <c r="A374">
        <v>8378563200</v>
      </c>
      <c r="B374" s="1">
        <v>42480</v>
      </c>
      <c r="C374">
        <v>9388</v>
      </c>
      <c r="D374">
        <v>7.4400000572204599</v>
      </c>
      <c r="E374">
        <v>7.4400000572204599</v>
      </c>
      <c r="F374">
        <v>2.0921471118927002</v>
      </c>
      <c r="G374">
        <v>2.2300000190734899</v>
      </c>
      <c r="H374">
        <v>0.43999999761581399</v>
      </c>
      <c r="I374">
        <v>4.7800002098083496</v>
      </c>
      <c r="J374">
        <v>0</v>
      </c>
      <c r="K374">
        <v>82</v>
      </c>
      <c r="L374">
        <v>8</v>
      </c>
      <c r="M374">
        <v>169</v>
      </c>
      <c r="N374">
        <v>763</v>
      </c>
      <c r="O374">
        <v>3787</v>
      </c>
      <c r="P374">
        <v>1</v>
      </c>
      <c r="Q374">
        <v>381</v>
      </c>
      <c r="R374">
        <v>409</v>
      </c>
    </row>
    <row r="375" spans="1:18" x14ac:dyDescent="0.2">
      <c r="A375">
        <v>8378563200</v>
      </c>
      <c r="B375" s="1">
        <v>42481</v>
      </c>
      <c r="C375">
        <v>15148</v>
      </c>
      <c r="D375">
        <v>12.0100002288818</v>
      </c>
      <c r="E375">
        <v>12.0100002288818</v>
      </c>
      <c r="F375">
        <v>2.2530810832977299</v>
      </c>
      <c r="G375">
        <v>6.9000000953674299</v>
      </c>
      <c r="H375">
        <v>0.81999999284744296</v>
      </c>
      <c r="I375">
        <v>4.28999996185303</v>
      </c>
      <c r="J375">
        <v>0</v>
      </c>
      <c r="K375">
        <v>137</v>
      </c>
      <c r="L375">
        <v>16</v>
      </c>
      <c r="M375">
        <v>145</v>
      </c>
      <c r="N375">
        <v>677</v>
      </c>
      <c r="O375">
        <v>4236</v>
      </c>
      <c r="P375">
        <v>1</v>
      </c>
      <c r="Q375">
        <v>396</v>
      </c>
      <c r="R375">
        <v>417</v>
      </c>
    </row>
    <row r="376" spans="1:18" x14ac:dyDescent="0.2">
      <c r="A376">
        <v>8378563200</v>
      </c>
      <c r="B376" s="1">
        <v>42482</v>
      </c>
      <c r="C376">
        <v>12200</v>
      </c>
      <c r="D376">
        <v>9.6700000762939506</v>
      </c>
      <c r="E376">
        <v>9.6700000762939506</v>
      </c>
      <c r="F376">
        <v>2.0921471118927002</v>
      </c>
      <c r="G376">
        <v>4.9099998474121103</v>
      </c>
      <c r="H376">
        <v>0.58999997377395597</v>
      </c>
      <c r="I376">
        <v>4.1799998283386204</v>
      </c>
      <c r="J376">
        <v>0</v>
      </c>
      <c r="K376">
        <v>113</v>
      </c>
      <c r="L376">
        <v>12</v>
      </c>
      <c r="M376">
        <v>159</v>
      </c>
      <c r="N376">
        <v>769</v>
      </c>
      <c r="O376">
        <v>4044</v>
      </c>
      <c r="P376">
        <v>1</v>
      </c>
      <c r="Q376">
        <v>441</v>
      </c>
      <c r="R376">
        <v>469</v>
      </c>
    </row>
    <row r="377" spans="1:18" x14ac:dyDescent="0.2">
      <c r="A377">
        <v>8378563200</v>
      </c>
      <c r="B377" s="1">
        <v>42483</v>
      </c>
      <c r="C377">
        <v>5709</v>
      </c>
      <c r="D377">
        <v>4.5300002098083496</v>
      </c>
      <c r="E377">
        <v>4.5300002098083496</v>
      </c>
      <c r="F377">
        <v>0</v>
      </c>
      <c r="G377">
        <v>1.5199999809265099</v>
      </c>
      <c r="H377">
        <v>0.519999980926514</v>
      </c>
      <c r="I377">
        <v>2.4800000190734899</v>
      </c>
      <c r="J377">
        <v>0</v>
      </c>
      <c r="K377">
        <v>19</v>
      </c>
      <c r="L377">
        <v>10</v>
      </c>
      <c r="M377">
        <v>136</v>
      </c>
      <c r="N377">
        <v>740</v>
      </c>
      <c r="O377">
        <v>2908</v>
      </c>
      <c r="P377">
        <v>1</v>
      </c>
      <c r="Q377">
        <v>565</v>
      </c>
      <c r="R377">
        <v>591</v>
      </c>
    </row>
    <row r="378" spans="1:18" x14ac:dyDescent="0.2">
      <c r="A378">
        <v>8378563200</v>
      </c>
      <c r="B378" s="1">
        <v>42484</v>
      </c>
      <c r="C378">
        <v>3703</v>
      </c>
      <c r="D378">
        <v>2.9400000572204599</v>
      </c>
      <c r="E378">
        <v>2.9400000572204599</v>
      </c>
      <c r="F378">
        <v>0</v>
      </c>
      <c r="G378">
        <v>0</v>
      </c>
      <c r="H378">
        <v>0</v>
      </c>
      <c r="I378">
        <v>2.9400000572204599</v>
      </c>
      <c r="J378">
        <v>0</v>
      </c>
      <c r="K378">
        <v>0</v>
      </c>
      <c r="L378">
        <v>0</v>
      </c>
      <c r="M378">
        <v>135</v>
      </c>
      <c r="N378">
        <v>734</v>
      </c>
      <c r="O378">
        <v>2741</v>
      </c>
      <c r="P378">
        <v>1</v>
      </c>
      <c r="Q378">
        <v>458</v>
      </c>
      <c r="R378">
        <v>492</v>
      </c>
    </row>
    <row r="379" spans="1:18" x14ac:dyDescent="0.2">
      <c r="A379">
        <v>8378563200</v>
      </c>
      <c r="B379" s="1">
        <v>42485</v>
      </c>
      <c r="C379">
        <v>12405</v>
      </c>
      <c r="D379">
        <v>9.8400001525878906</v>
      </c>
      <c r="E379">
        <v>9.8400001525878906</v>
      </c>
      <c r="F379">
        <v>2.0921471118927002</v>
      </c>
      <c r="G379">
        <v>5.0500001907348597</v>
      </c>
      <c r="H379">
        <v>0.87000000476837203</v>
      </c>
      <c r="I379">
        <v>3.9200000762939502</v>
      </c>
      <c r="J379">
        <v>0</v>
      </c>
      <c r="K379">
        <v>117</v>
      </c>
      <c r="L379">
        <v>16</v>
      </c>
      <c r="M379">
        <v>141</v>
      </c>
      <c r="N379">
        <v>692</v>
      </c>
      <c r="O379">
        <v>4005</v>
      </c>
      <c r="P379">
        <v>1</v>
      </c>
      <c r="Q379">
        <v>388</v>
      </c>
      <c r="R379">
        <v>402</v>
      </c>
    </row>
    <row r="380" spans="1:18" x14ac:dyDescent="0.2">
      <c r="A380">
        <v>8378563200</v>
      </c>
      <c r="B380" s="1">
        <v>42486</v>
      </c>
      <c r="C380">
        <v>16208</v>
      </c>
      <c r="D380">
        <v>12.8500003814697</v>
      </c>
      <c r="E380">
        <v>12.8500003814697</v>
      </c>
      <c r="F380">
        <v>0</v>
      </c>
      <c r="G380">
        <v>7.5100002288818404</v>
      </c>
      <c r="H380">
        <v>0.92000001668930098</v>
      </c>
      <c r="I380">
        <v>4.4200000762939498</v>
      </c>
      <c r="J380">
        <v>0</v>
      </c>
      <c r="K380">
        <v>90</v>
      </c>
      <c r="L380">
        <v>18</v>
      </c>
      <c r="M380">
        <v>161</v>
      </c>
      <c r="N380">
        <v>593</v>
      </c>
      <c r="O380">
        <v>3763</v>
      </c>
      <c r="P380">
        <v>1</v>
      </c>
      <c r="Q380">
        <v>550</v>
      </c>
      <c r="R380">
        <v>584</v>
      </c>
    </row>
    <row r="381" spans="1:18" x14ac:dyDescent="0.2">
      <c r="A381">
        <v>8378563200</v>
      </c>
      <c r="B381" s="1">
        <v>42487</v>
      </c>
      <c r="C381">
        <v>7359</v>
      </c>
      <c r="D381">
        <v>5.8400001525878897</v>
      </c>
      <c r="E381">
        <v>5.8400001525878897</v>
      </c>
      <c r="F381">
        <v>0</v>
      </c>
      <c r="G381">
        <v>0.33000001311302202</v>
      </c>
      <c r="H381">
        <v>0.18000000715255701</v>
      </c>
      <c r="I381">
        <v>5.3299999237060502</v>
      </c>
      <c r="J381">
        <v>0</v>
      </c>
      <c r="K381">
        <v>4</v>
      </c>
      <c r="L381">
        <v>4</v>
      </c>
      <c r="M381">
        <v>192</v>
      </c>
      <c r="N381">
        <v>676</v>
      </c>
      <c r="O381">
        <v>3061</v>
      </c>
      <c r="P381">
        <v>1</v>
      </c>
      <c r="Q381">
        <v>531</v>
      </c>
      <c r="R381">
        <v>600</v>
      </c>
    </row>
    <row r="382" spans="1:18" x14ac:dyDescent="0.2">
      <c r="A382">
        <v>8378563200</v>
      </c>
      <c r="B382" s="1">
        <v>42488</v>
      </c>
      <c r="C382">
        <v>5417</v>
      </c>
      <c r="D382">
        <v>4.3000001907348597</v>
      </c>
      <c r="E382">
        <v>4.3000001907348597</v>
      </c>
      <c r="F382">
        <v>0</v>
      </c>
      <c r="G382">
        <v>0.89999997615814198</v>
      </c>
      <c r="H382">
        <v>0.490000009536743</v>
      </c>
      <c r="I382">
        <v>2.9100000858306898</v>
      </c>
      <c r="J382">
        <v>0</v>
      </c>
      <c r="K382">
        <v>11</v>
      </c>
      <c r="L382">
        <v>10</v>
      </c>
      <c r="M382">
        <v>139</v>
      </c>
      <c r="N382">
        <v>711</v>
      </c>
      <c r="O382">
        <v>2884</v>
      </c>
      <c r="P382">
        <v>1</v>
      </c>
      <c r="Q382">
        <v>506</v>
      </c>
      <c r="R382">
        <v>556</v>
      </c>
    </row>
    <row r="383" spans="1:18" x14ac:dyDescent="0.2">
      <c r="A383">
        <v>8378563200</v>
      </c>
      <c r="B383" s="1">
        <v>42489</v>
      </c>
      <c r="C383">
        <v>6175</v>
      </c>
      <c r="D383">
        <v>4.9000000953674299</v>
      </c>
      <c r="E383">
        <v>4.9000000953674299</v>
      </c>
      <c r="F383">
        <v>0</v>
      </c>
      <c r="G383">
        <v>0.25</v>
      </c>
      <c r="H383">
        <v>0.36000001430511502</v>
      </c>
      <c r="I383">
        <v>4.2699999809265101</v>
      </c>
      <c r="J383">
        <v>0</v>
      </c>
      <c r="K383">
        <v>3</v>
      </c>
      <c r="L383">
        <v>7</v>
      </c>
      <c r="M383">
        <v>172</v>
      </c>
      <c r="N383">
        <v>767</v>
      </c>
      <c r="O383">
        <v>2982</v>
      </c>
      <c r="P383">
        <v>1</v>
      </c>
      <c r="Q383">
        <v>527</v>
      </c>
      <c r="R383">
        <v>562</v>
      </c>
    </row>
    <row r="384" spans="1:18" x14ac:dyDescent="0.2">
      <c r="A384">
        <v>8378563200</v>
      </c>
      <c r="B384" s="1">
        <v>42490</v>
      </c>
      <c r="C384">
        <v>2946</v>
      </c>
      <c r="D384">
        <v>2.3399999141693102</v>
      </c>
      <c r="E384">
        <v>2.3399999141693102</v>
      </c>
      <c r="F384">
        <v>0</v>
      </c>
      <c r="G384">
        <v>0</v>
      </c>
      <c r="H384">
        <v>0</v>
      </c>
      <c r="I384">
        <v>2.3399999141693102</v>
      </c>
      <c r="J384">
        <v>0</v>
      </c>
      <c r="K384">
        <v>0</v>
      </c>
      <c r="L384">
        <v>0</v>
      </c>
      <c r="M384">
        <v>121</v>
      </c>
      <c r="N384">
        <v>780</v>
      </c>
      <c r="O384">
        <v>2660</v>
      </c>
      <c r="P384">
        <v>1</v>
      </c>
      <c r="Q384">
        <v>468</v>
      </c>
      <c r="R384">
        <v>555</v>
      </c>
    </row>
    <row r="385" spans="1:18" x14ac:dyDescent="0.2">
      <c r="A385">
        <v>8378563200</v>
      </c>
      <c r="B385" s="1">
        <v>42491</v>
      </c>
      <c r="C385">
        <v>11419</v>
      </c>
      <c r="D385">
        <v>9.0600004196166992</v>
      </c>
      <c r="E385">
        <v>9.0600004196166992</v>
      </c>
      <c r="F385">
        <v>0</v>
      </c>
      <c r="G385">
        <v>6.0300002098083496</v>
      </c>
      <c r="H385">
        <v>0.56000000238418601</v>
      </c>
      <c r="I385">
        <v>2.4700000286102299</v>
      </c>
      <c r="J385">
        <v>0</v>
      </c>
      <c r="K385">
        <v>71</v>
      </c>
      <c r="L385">
        <v>10</v>
      </c>
      <c r="M385">
        <v>127</v>
      </c>
      <c r="N385">
        <v>669</v>
      </c>
      <c r="O385">
        <v>3369</v>
      </c>
      <c r="P385">
        <v>1</v>
      </c>
      <c r="Q385">
        <v>475</v>
      </c>
      <c r="R385">
        <v>539</v>
      </c>
    </row>
    <row r="386" spans="1:18" x14ac:dyDescent="0.2">
      <c r="A386">
        <v>8378563200</v>
      </c>
      <c r="B386" s="1">
        <v>42492</v>
      </c>
      <c r="C386">
        <v>6064</v>
      </c>
      <c r="D386">
        <v>4.8099999427795401</v>
      </c>
      <c r="E386">
        <v>4.8099999427795401</v>
      </c>
      <c r="F386">
        <v>2.0921471118927002</v>
      </c>
      <c r="G386">
        <v>0.62999999523162797</v>
      </c>
      <c r="H386">
        <v>0.17000000178813901</v>
      </c>
      <c r="I386">
        <v>4.0100002288818404</v>
      </c>
      <c r="J386">
        <v>0</v>
      </c>
      <c r="K386">
        <v>63</v>
      </c>
      <c r="L386">
        <v>4</v>
      </c>
      <c r="M386">
        <v>142</v>
      </c>
      <c r="N386">
        <v>802</v>
      </c>
      <c r="O386">
        <v>3491</v>
      </c>
      <c r="P386">
        <v>1</v>
      </c>
      <c r="Q386">
        <v>351</v>
      </c>
      <c r="R386">
        <v>385</v>
      </c>
    </row>
    <row r="387" spans="1:18" x14ac:dyDescent="0.2">
      <c r="A387">
        <v>8378563200</v>
      </c>
      <c r="B387" s="1">
        <v>42493</v>
      </c>
      <c r="C387">
        <v>8712</v>
      </c>
      <c r="D387">
        <v>6.9099998474121103</v>
      </c>
      <c r="E387">
        <v>6.9099998474121103</v>
      </c>
      <c r="F387">
        <v>2.2530810832977299</v>
      </c>
      <c r="G387">
        <v>1.3400000333786</v>
      </c>
      <c r="H387">
        <v>1.0599999427795399</v>
      </c>
      <c r="I387">
        <v>4.5</v>
      </c>
      <c r="J387">
        <v>0</v>
      </c>
      <c r="K387">
        <v>71</v>
      </c>
      <c r="L387">
        <v>20</v>
      </c>
      <c r="M387">
        <v>195</v>
      </c>
      <c r="N387">
        <v>822</v>
      </c>
      <c r="O387">
        <v>3784</v>
      </c>
      <c r="P387">
        <v>1</v>
      </c>
      <c r="Q387">
        <v>405</v>
      </c>
      <c r="R387">
        <v>429</v>
      </c>
    </row>
    <row r="388" spans="1:18" x14ac:dyDescent="0.2">
      <c r="A388">
        <v>8378563200</v>
      </c>
      <c r="B388" s="1">
        <v>42494</v>
      </c>
      <c r="C388">
        <v>7875</v>
      </c>
      <c r="D388">
        <v>6.2399997711181596</v>
      </c>
      <c r="E388">
        <v>6.2399997711181596</v>
      </c>
      <c r="F388">
        <v>0</v>
      </c>
      <c r="G388">
        <v>1.5599999427795399</v>
      </c>
      <c r="H388">
        <v>0.490000009536743</v>
      </c>
      <c r="I388">
        <v>4.1999998092651403</v>
      </c>
      <c r="J388">
        <v>0</v>
      </c>
      <c r="K388">
        <v>19</v>
      </c>
      <c r="L388">
        <v>10</v>
      </c>
      <c r="M388">
        <v>167</v>
      </c>
      <c r="N388">
        <v>680</v>
      </c>
      <c r="O388">
        <v>3110</v>
      </c>
      <c r="P388">
        <v>1</v>
      </c>
      <c r="Q388">
        <v>441</v>
      </c>
      <c r="R388">
        <v>477</v>
      </c>
    </row>
    <row r="389" spans="1:18" x14ac:dyDescent="0.2">
      <c r="A389">
        <v>8378563200</v>
      </c>
      <c r="B389" s="1">
        <v>42495</v>
      </c>
      <c r="C389">
        <v>8567</v>
      </c>
      <c r="D389">
        <v>6.78999996185303</v>
      </c>
      <c r="E389">
        <v>6.78999996185303</v>
      </c>
      <c r="F389">
        <v>2.2530810832977299</v>
      </c>
      <c r="G389">
        <v>0.88999998569488503</v>
      </c>
      <c r="H389">
        <v>0.15999999642372101</v>
      </c>
      <c r="I389">
        <v>5.7399997711181596</v>
      </c>
      <c r="J389">
        <v>0</v>
      </c>
      <c r="K389">
        <v>66</v>
      </c>
      <c r="L389">
        <v>3</v>
      </c>
      <c r="M389">
        <v>214</v>
      </c>
      <c r="N389">
        <v>764</v>
      </c>
      <c r="O389">
        <v>3783</v>
      </c>
      <c r="P389">
        <v>1</v>
      </c>
      <c r="Q389">
        <v>381</v>
      </c>
      <c r="R389">
        <v>417</v>
      </c>
    </row>
    <row r="390" spans="1:18" x14ac:dyDescent="0.2">
      <c r="A390">
        <v>8378563200</v>
      </c>
      <c r="B390" s="1">
        <v>42496</v>
      </c>
      <c r="C390">
        <v>7045</v>
      </c>
      <c r="D390">
        <v>5.5900001525878897</v>
      </c>
      <c r="E390">
        <v>5.5900001525878897</v>
      </c>
      <c r="F390">
        <v>2.0921471118927002</v>
      </c>
      <c r="G390">
        <v>1.54999995231628</v>
      </c>
      <c r="H390">
        <v>0.25</v>
      </c>
      <c r="I390">
        <v>3.7799999713897701</v>
      </c>
      <c r="J390">
        <v>0</v>
      </c>
      <c r="K390">
        <v>74</v>
      </c>
      <c r="L390">
        <v>5</v>
      </c>
      <c r="M390">
        <v>166</v>
      </c>
      <c r="N390">
        <v>831</v>
      </c>
      <c r="O390">
        <v>3644</v>
      </c>
      <c r="P390">
        <v>1</v>
      </c>
      <c r="Q390">
        <v>323</v>
      </c>
      <c r="R390">
        <v>355</v>
      </c>
    </row>
    <row r="391" spans="1:18" x14ac:dyDescent="0.2">
      <c r="A391">
        <v>8378563200</v>
      </c>
      <c r="B391" s="1">
        <v>42497</v>
      </c>
      <c r="C391">
        <v>4468</v>
      </c>
      <c r="D391">
        <v>3.53999996185303</v>
      </c>
      <c r="E391">
        <v>3.53999996185303</v>
      </c>
      <c r="F391">
        <v>0</v>
      </c>
      <c r="G391">
        <v>0</v>
      </c>
      <c r="H391">
        <v>0</v>
      </c>
      <c r="I391">
        <v>3.53999996185303</v>
      </c>
      <c r="J391">
        <v>0</v>
      </c>
      <c r="K391">
        <v>0</v>
      </c>
      <c r="L391">
        <v>0</v>
      </c>
      <c r="M391">
        <v>158</v>
      </c>
      <c r="N391">
        <v>851</v>
      </c>
      <c r="O391">
        <v>2799</v>
      </c>
      <c r="P391">
        <v>2</v>
      </c>
      <c r="Q391">
        <v>459</v>
      </c>
      <c r="R391">
        <v>513</v>
      </c>
    </row>
    <row r="392" spans="1:18" x14ac:dyDescent="0.2">
      <c r="A392">
        <v>8378563200</v>
      </c>
      <c r="B392" s="1">
        <v>42498</v>
      </c>
      <c r="C392">
        <v>2943</v>
      </c>
      <c r="D392">
        <v>2.3299999237060498</v>
      </c>
      <c r="E392">
        <v>2.3299999237060498</v>
      </c>
      <c r="F392">
        <v>0</v>
      </c>
      <c r="G392">
        <v>0</v>
      </c>
      <c r="H392">
        <v>0</v>
      </c>
      <c r="I392">
        <v>2.3299999237060498</v>
      </c>
      <c r="J392">
        <v>0</v>
      </c>
      <c r="K392">
        <v>0</v>
      </c>
      <c r="L392">
        <v>0</v>
      </c>
      <c r="M392">
        <v>139</v>
      </c>
      <c r="N392">
        <v>621</v>
      </c>
      <c r="O392">
        <v>2685</v>
      </c>
      <c r="P392">
        <v>1</v>
      </c>
      <c r="Q392">
        <v>545</v>
      </c>
      <c r="R392">
        <v>606</v>
      </c>
    </row>
    <row r="393" spans="1:18" x14ac:dyDescent="0.2">
      <c r="A393">
        <v>8378563200</v>
      </c>
      <c r="B393" s="1">
        <v>42499</v>
      </c>
      <c r="C393">
        <v>8382</v>
      </c>
      <c r="D393">
        <v>6.6500000953674299</v>
      </c>
      <c r="E393">
        <v>6.6500000953674299</v>
      </c>
      <c r="F393">
        <v>2.0921471118927002</v>
      </c>
      <c r="G393">
        <v>1.2699999809265099</v>
      </c>
      <c r="H393">
        <v>0.66000002622604403</v>
      </c>
      <c r="I393">
        <v>4.7199997901916504</v>
      </c>
      <c r="J393">
        <v>0</v>
      </c>
      <c r="K393">
        <v>71</v>
      </c>
      <c r="L393">
        <v>13</v>
      </c>
      <c r="M393">
        <v>171</v>
      </c>
      <c r="N393">
        <v>772</v>
      </c>
      <c r="O393">
        <v>3721</v>
      </c>
      <c r="P393">
        <v>1</v>
      </c>
      <c r="Q393">
        <v>359</v>
      </c>
      <c r="R393">
        <v>399</v>
      </c>
    </row>
    <row r="394" spans="1:18" x14ac:dyDescent="0.2">
      <c r="A394">
        <v>8378563200</v>
      </c>
      <c r="B394" s="1">
        <v>42500</v>
      </c>
      <c r="C394">
        <v>6582</v>
      </c>
      <c r="D394">
        <v>5.2199997901916504</v>
      </c>
      <c r="E394">
        <v>5.2199997901916504</v>
      </c>
      <c r="F394">
        <v>2.2530810832977299</v>
      </c>
      <c r="G394">
        <v>0.66000002622604403</v>
      </c>
      <c r="H394">
        <v>0.63999998569488503</v>
      </c>
      <c r="I394">
        <v>3.9200000762939502</v>
      </c>
      <c r="J394">
        <v>0</v>
      </c>
      <c r="K394">
        <v>63</v>
      </c>
      <c r="L394">
        <v>13</v>
      </c>
      <c r="M394">
        <v>152</v>
      </c>
      <c r="N394">
        <v>840</v>
      </c>
      <c r="O394">
        <v>3586</v>
      </c>
      <c r="P394">
        <v>1</v>
      </c>
      <c r="Q394">
        <v>342</v>
      </c>
      <c r="R394">
        <v>391</v>
      </c>
    </row>
    <row r="395" spans="1:18" x14ac:dyDescent="0.2">
      <c r="A395">
        <v>8378563200</v>
      </c>
      <c r="B395" s="1">
        <v>42501</v>
      </c>
      <c r="C395">
        <v>9143</v>
      </c>
      <c r="D395">
        <v>7.25</v>
      </c>
      <c r="E395">
        <v>7.25</v>
      </c>
      <c r="F395">
        <v>2.0921471118927002</v>
      </c>
      <c r="G395">
        <v>1.3899999856948899</v>
      </c>
      <c r="H395">
        <v>0.58999997377395597</v>
      </c>
      <c r="I395">
        <v>5.2699999809265101</v>
      </c>
      <c r="J395">
        <v>0</v>
      </c>
      <c r="K395">
        <v>72</v>
      </c>
      <c r="L395">
        <v>10</v>
      </c>
      <c r="M395">
        <v>184</v>
      </c>
      <c r="N395">
        <v>763</v>
      </c>
      <c r="O395">
        <v>3788</v>
      </c>
      <c r="P395">
        <v>1</v>
      </c>
      <c r="Q395">
        <v>368</v>
      </c>
      <c r="R395">
        <v>387</v>
      </c>
    </row>
    <row r="396" spans="1:18" x14ac:dyDescent="0.2">
      <c r="A396">
        <v>8378563200</v>
      </c>
      <c r="B396" s="1">
        <v>42502</v>
      </c>
      <c r="C396">
        <v>4561</v>
      </c>
      <c r="D396">
        <v>3.6199998855590798</v>
      </c>
      <c r="E396">
        <v>3.6199998855590798</v>
      </c>
      <c r="F396">
        <v>0</v>
      </c>
      <c r="G396">
        <v>0.64999997615814198</v>
      </c>
      <c r="H396">
        <v>0.270000010728836</v>
      </c>
      <c r="I396">
        <v>2.6900000572204599</v>
      </c>
      <c r="J396">
        <v>0</v>
      </c>
      <c r="K396">
        <v>8</v>
      </c>
      <c r="L396">
        <v>6</v>
      </c>
      <c r="M396">
        <v>102</v>
      </c>
      <c r="N396">
        <v>433</v>
      </c>
      <c r="O396">
        <v>1976</v>
      </c>
      <c r="P396">
        <v>1</v>
      </c>
      <c r="Q396">
        <v>496</v>
      </c>
      <c r="R396">
        <v>546</v>
      </c>
    </row>
    <row r="397" spans="1:18" x14ac:dyDescent="0.2">
      <c r="A397">
        <v>8792009665</v>
      </c>
      <c r="B397" s="1">
        <v>42472</v>
      </c>
      <c r="C397">
        <v>2564</v>
      </c>
      <c r="D397">
        <v>1.6399999856948899</v>
      </c>
      <c r="E397">
        <v>1.6399999856948899</v>
      </c>
      <c r="F397">
        <v>0</v>
      </c>
      <c r="G397">
        <v>0</v>
      </c>
      <c r="H397">
        <v>0</v>
      </c>
      <c r="I397">
        <v>1.6399999856948899</v>
      </c>
      <c r="J397">
        <v>0</v>
      </c>
      <c r="K397">
        <v>0</v>
      </c>
      <c r="L397">
        <v>0</v>
      </c>
      <c r="M397">
        <v>116</v>
      </c>
      <c r="N397">
        <v>831</v>
      </c>
      <c r="O397">
        <v>2044</v>
      </c>
      <c r="P397">
        <v>1</v>
      </c>
      <c r="Q397">
        <v>458</v>
      </c>
      <c r="R397">
        <v>493</v>
      </c>
    </row>
    <row r="398" spans="1:18" x14ac:dyDescent="0.2">
      <c r="A398">
        <v>8792009665</v>
      </c>
      <c r="B398" s="1">
        <v>42473</v>
      </c>
      <c r="C398">
        <v>1320</v>
      </c>
      <c r="D398">
        <v>0.83999997377395597</v>
      </c>
      <c r="E398">
        <v>0.83999997377395597</v>
      </c>
      <c r="F398">
        <v>0</v>
      </c>
      <c r="G398">
        <v>0</v>
      </c>
      <c r="H398">
        <v>0</v>
      </c>
      <c r="I398">
        <v>0.83999997377395597</v>
      </c>
      <c r="J398">
        <v>0</v>
      </c>
      <c r="K398">
        <v>0</v>
      </c>
      <c r="L398">
        <v>0</v>
      </c>
      <c r="M398">
        <v>82</v>
      </c>
      <c r="N398">
        <v>806</v>
      </c>
      <c r="O398">
        <v>1934</v>
      </c>
      <c r="P398">
        <v>1</v>
      </c>
      <c r="Q398">
        <v>531</v>
      </c>
      <c r="R398">
        <v>552</v>
      </c>
    </row>
    <row r="399" spans="1:18" x14ac:dyDescent="0.2">
      <c r="A399">
        <v>8792009665</v>
      </c>
      <c r="B399" s="1">
        <v>42474</v>
      </c>
      <c r="C399">
        <v>1219</v>
      </c>
      <c r="D399">
        <v>0.77999997138977095</v>
      </c>
      <c r="E399">
        <v>0.77999997138977095</v>
      </c>
      <c r="F399">
        <v>0</v>
      </c>
      <c r="G399">
        <v>0</v>
      </c>
      <c r="H399">
        <v>0</v>
      </c>
      <c r="I399">
        <v>0.77999997138977095</v>
      </c>
      <c r="J399">
        <v>0</v>
      </c>
      <c r="K399">
        <v>0</v>
      </c>
      <c r="L399">
        <v>0</v>
      </c>
      <c r="M399">
        <v>84</v>
      </c>
      <c r="N399">
        <v>853</v>
      </c>
      <c r="O399">
        <v>1963</v>
      </c>
      <c r="P399">
        <v>1</v>
      </c>
      <c r="Q399">
        <v>486</v>
      </c>
      <c r="R399">
        <v>503</v>
      </c>
    </row>
    <row r="400" spans="1:18" x14ac:dyDescent="0.2">
      <c r="A400">
        <v>8792009665</v>
      </c>
      <c r="B400" s="1">
        <v>42475</v>
      </c>
      <c r="C400">
        <v>2483</v>
      </c>
      <c r="D400">
        <v>1.5900000333786</v>
      </c>
      <c r="E400">
        <v>1.5900000333786</v>
      </c>
      <c r="F400">
        <v>0</v>
      </c>
      <c r="G400">
        <v>0</v>
      </c>
      <c r="H400">
        <v>0</v>
      </c>
      <c r="I400">
        <v>1.5900000333786</v>
      </c>
      <c r="J400">
        <v>0</v>
      </c>
      <c r="K400">
        <v>0</v>
      </c>
      <c r="L400">
        <v>0</v>
      </c>
      <c r="M400">
        <v>126</v>
      </c>
      <c r="N400">
        <v>937</v>
      </c>
      <c r="O400">
        <v>2009</v>
      </c>
      <c r="P400">
        <v>1</v>
      </c>
      <c r="Q400">
        <v>363</v>
      </c>
      <c r="R400">
        <v>377</v>
      </c>
    </row>
    <row r="401" spans="1:18" x14ac:dyDescent="0.2">
      <c r="A401">
        <v>8792009665</v>
      </c>
      <c r="B401" s="1">
        <v>42480</v>
      </c>
      <c r="C401">
        <v>3147</v>
      </c>
      <c r="D401">
        <v>2.0099999904632599</v>
      </c>
      <c r="E401">
        <v>2.0099999904632599</v>
      </c>
      <c r="F401">
        <v>0</v>
      </c>
      <c r="G401">
        <v>0</v>
      </c>
      <c r="H401">
        <v>0.28000000119209301</v>
      </c>
      <c r="I401">
        <v>1.7400000095367401</v>
      </c>
      <c r="J401">
        <v>0</v>
      </c>
      <c r="K401">
        <v>0</v>
      </c>
      <c r="L401">
        <v>10</v>
      </c>
      <c r="M401">
        <v>139</v>
      </c>
      <c r="N401">
        <v>744</v>
      </c>
      <c r="O401">
        <v>2188</v>
      </c>
      <c r="P401">
        <v>1</v>
      </c>
      <c r="Q401">
        <v>528</v>
      </c>
      <c r="R401">
        <v>547</v>
      </c>
    </row>
    <row r="402" spans="1:18" x14ac:dyDescent="0.2">
      <c r="A402">
        <v>8792009665</v>
      </c>
      <c r="B402" s="1">
        <v>42482</v>
      </c>
      <c r="C402">
        <v>4068</v>
      </c>
      <c r="D402">
        <v>2.5999999046325701</v>
      </c>
      <c r="E402">
        <v>2.5999999046325701</v>
      </c>
      <c r="F402">
        <v>0</v>
      </c>
      <c r="G402">
        <v>5.0000000745058101E-2</v>
      </c>
      <c r="H402">
        <v>0.28000000119209301</v>
      </c>
      <c r="I402">
        <v>2.2699999809265101</v>
      </c>
      <c r="J402">
        <v>0</v>
      </c>
      <c r="K402">
        <v>1</v>
      </c>
      <c r="L402">
        <v>20</v>
      </c>
      <c r="M402">
        <v>195</v>
      </c>
      <c r="N402">
        <v>817</v>
      </c>
      <c r="O402">
        <v>2419</v>
      </c>
      <c r="P402">
        <v>1</v>
      </c>
      <c r="Q402">
        <v>391</v>
      </c>
      <c r="R402">
        <v>407</v>
      </c>
    </row>
    <row r="403" spans="1:18" x14ac:dyDescent="0.2">
      <c r="A403">
        <v>8792009665</v>
      </c>
      <c r="B403" s="1">
        <v>42483</v>
      </c>
      <c r="C403">
        <v>5245</v>
      </c>
      <c r="D403">
        <v>3.3599998950958301</v>
      </c>
      <c r="E403">
        <v>3.3599998950958301</v>
      </c>
      <c r="F403">
        <v>0</v>
      </c>
      <c r="G403">
        <v>0.15999999642372101</v>
      </c>
      <c r="H403">
        <v>0.43999999761581399</v>
      </c>
      <c r="I403">
        <v>2.75</v>
      </c>
      <c r="J403">
        <v>0</v>
      </c>
      <c r="K403">
        <v>8</v>
      </c>
      <c r="L403">
        <v>45</v>
      </c>
      <c r="M403">
        <v>232</v>
      </c>
      <c r="N403">
        <v>795</v>
      </c>
      <c r="O403">
        <v>2748</v>
      </c>
      <c r="P403">
        <v>1</v>
      </c>
      <c r="Q403">
        <v>339</v>
      </c>
      <c r="R403">
        <v>360</v>
      </c>
    </row>
    <row r="404" spans="1:18" x14ac:dyDescent="0.2">
      <c r="A404">
        <v>8792009665</v>
      </c>
      <c r="B404" s="1">
        <v>42487</v>
      </c>
      <c r="C404">
        <v>1758</v>
      </c>
      <c r="D404">
        <v>1.12999999523163</v>
      </c>
      <c r="E404">
        <v>1.12999999523163</v>
      </c>
      <c r="F404">
        <v>0</v>
      </c>
      <c r="G404">
        <v>0</v>
      </c>
      <c r="H404">
        <v>0</v>
      </c>
      <c r="I404">
        <v>1.12999999523163</v>
      </c>
      <c r="J404">
        <v>0</v>
      </c>
      <c r="K404">
        <v>0</v>
      </c>
      <c r="L404">
        <v>0</v>
      </c>
      <c r="M404">
        <v>112</v>
      </c>
      <c r="N404">
        <v>900</v>
      </c>
      <c r="O404">
        <v>2067</v>
      </c>
      <c r="P404">
        <v>1</v>
      </c>
      <c r="Q404">
        <v>423</v>
      </c>
      <c r="R404">
        <v>428</v>
      </c>
    </row>
    <row r="405" spans="1:18" x14ac:dyDescent="0.2">
      <c r="A405">
        <v>8792009665</v>
      </c>
      <c r="B405" s="1">
        <v>42488</v>
      </c>
      <c r="C405">
        <v>6157</v>
      </c>
      <c r="D405">
        <v>3.9400000572204599</v>
      </c>
      <c r="E405">
        <v>3.9400000572204599</v>
      </c>
      <c r="F405">
        <v>0</v>
      </c>
      <c r="G405">
        <v>0</v>
      </c>
      <c r="H405">
        <v>0</v>
      </c>
      <c r="I405">
        <v>3.9400000572204599</v>
      </c>
      <c r="J405">
        <v>0</v>
      </c>
      <c r="K405">
        <v>0</v>
      </c>
      <c r="L405">
        <v>0</v>
      </c>
      <c r="M405">
        <v>310</v>
      </c>
      <c r="N405">
        <v>714</v>
      </c>
      <c r="O405">
        <v>2780</v>
      </c>
      <c r="P405">
        <v>1</v>
      </c>
      <c r="Q405">
        <v>402</v>
      </c>
      <c r="R405">
        <v>416</v>
      </c>
    </row>
    <row r="406" spans="1:18" x14ac:dyDescent="0.2">
      <c r="A406">
        <v>8792009665</v>
      </c>
      <c r="B406" s="1">
        <v>42489</v>
      </c>
      <c r="C406">
        <v>8360</v>
      </c>
      <c r="D406">
        <v>5.3499999046325701</v>
      </c>
      <c r="E406">
        <v>5.3499999046325701</v>
      </c>
      <c r="F406">
        <v>0</v>
      </c>
      <c r="G406">
        <v>0.140000000596046</v>
      </c>
      <c r="H406">
        <v>0.28000000119209301</v>
      </c>
      <c r="I406">
        <v>4.9299998283386204</v>
      </c>
      <c r="J406">
        <v>0</v>
      </c>
      <c r="K406">
        <v>6</v>
      </c>
      <c r="L406">
        <v>14</v>
      </c>
      <c r="M406">
        <v>380</v>
      </c>
      <c r="N406">
        <v>634</v>
      </c>
      <c r="O406">
        <v>3101</v>
      </c>
      <c r="P406">
        <v>1</v>
      </c>
      <c r="Q406">
        <v>398</v>
      </c>
      <c r="R406">
        <v>406</v>
      </c>
    </row>
    <row r="407" spans="1:18" x14ac:dyDescent="0.2">
      <c r="A407">
        <v>8792009665</v>
      </c>
      <c r="B407" s="1">
        <v>42490</v>
      </c>
      <c r="C407">
        <v>7174</v>
      </c>
      <c r="D407">
        <v>4.5900001525878897</v>
      </c>
      <c r="E407">
        <v>4.5900001525878897</v>
      </c>
      <c r="F407">
        <v>0</v>
      </c>
      <c r="G407">
        <v>0.33000001311302202</v>
      </c>
      <c r="H407">
        <v>0.36000001430511502</v>
      </c>
      <c r="I407">
        <v>3.9100000858306898</v>
      </c>
      <c r="J407">
        <v>0</v>
      </c>
      <c r="K407">
        <v>10</v>
      </c>
      <c r="L407">
        <v>20</v>
      </c>
      <c r="M407">
        <v>301</v>
      </c>
      <c r="N407">
        <v>749</v>
      </c>
      <c r="O407">
        <v>2896</v>
      </c>
      <c r="P407">
        <v>1</v>
      </c>
      <c r="Q407">
        <v>343</v>
      </c>
      <c r="R407">
        <v>360</v>
      </c>
    </row>
    <row r="408" spans="1:18" x14ac:dyDescent="0.2">
      <c r="A408">
        <v>8792009665</v>
      </c>
      <c r="B408" s="1">
        <v>42491</v>
      </c>
      <c r="C408">
        <v>1619</v>
      </c>
      <c r="D408">
        <v>1.03999996185303</v>
      </c>
      <c r="E408">
        <v>1.03999996185303</v>
      </c>
      <c r="F408">
        <v>0</v>
      </c>
      <c r="G408">
        <v>0</v>
      </c>
      <c r="H408">
        <v>0</v>
      </c>
      <c r="I408">
        <v>1.03999996185303</v>
      </c>
      <c r="J408">
        <v>0</v>
      </c>
      <c r="K408">
        <v>0</v>
      </c>
      <c r="L408">
        <v>0</v>
      </c>
      <c r="M408">
        <v>79</v>
      </c>
      <c r="N408">
        <v>834</v>
      </c>
      <c r="O408">
        <v>1962</v>
      </c>
      <c r="P408">
        <v>1</v>
      </c>
      <c r="Q408">
        <v>503</v>
      </c>
      <c r="R408">
        <v>527</v>
      </c>
    </row>
    <row r="409" spans="1:18" x14ac:dyDescent="0.2">
      <c r="A409">
        <v>8792009665</v>
      </c>
      <c r="B409" s="1">
        <v>42492</v>
      </c>
      <c r="C409">
        <v>1831</v>
      </c>
      <c r="D409">
        <v>1.16999995708466</v>
      </c>
      <c r="E409">
        <v>1.16999995708466</v>
      </c>
      <c r="F409">
        <v>0</v>
      </c>
      <c r="G409">
        <v>0</v>
      </c>
      <c r="H409">
        <v>0</v>
      </c>
      <c r="I409">
        <v>1.16999995708466</v>
      </c>
      <c r="J409">
        <v>0</v>
      </c>
      <c r="K409">
        <v>0</v>
      </c>
      <c r="L409">
        <v>0</v>
      </c>
      <c r="M409">
        <v>101</v>
      </c>
      <c r="N409">
        <v>916</v>
      </c>
      <c r="O409">
        <v>2015</v>
      </c>
      <c r="P409">
        <v>1</v>
      </c>
      <c r="Q409">
        <v>415</v>
      </c>
      <c r="R409">
        <v>423</v>
      </c>
    </row>
    <row r="410" spans="1:18" x14ac:dyDescent="0.2">
      <c r="A410">
        <v>8792009665</v>
      </c>
      <c r="B410" s="1">
        <v>42493</v>
      </c>
      <c r="C410">
        <v>2421</v>
      </c>
      <c r="D410">
        <v>1.54999995231628</v>
      </c>
      <c r="E410">
        <v>1.54999995231628</v>
      </c>
      <c r="F410">
        <v>0</v>
      </c>
      <c r="G410">
        <v>0</v>
      </c>
      <c r="H410">
        <v>0</v>
      </c>
      <c r="I410">
        <v>1.54999995231628</v>
      </c>
      <c r="J410">
        <v>0</v>
      </c>
      <c r="K410">
        <v>0</v>
      </c>
      <c r="L410">
        <v>0</v>
      </c>
      <c r="M410">
        <v>156</v>
      </c>
      <c r="N410">
        <v>739</v>
      </c>
      <c r="O410">
        <v>2297</v>
      </c>
      <c r="P410">
        <v>1</v>
      </c>
      <c r="Q410">
        <v>516</v>
      </c>
      <c r="R410">
        <v>545</v>
      </c>
    </row>
    <row r="411" spans="1:18" x14ac:dyDescent="0.2">
      <c r="A411">
        <v>8792009665</v>
      </c>
      <c r="B411" s="1">
        <v>42494</v>
      </c>
      <c r="C411">
        <v>2283</v>
      </c>
      <c r="D411">
        <v>1.46000003814697</v>
      </c>
      <c r="E411">
        <v>1.46000003814697</v>
      </c>
      <c r="F411">
        <v>0</v>
      </c>
      <c r="G411">
        <v>0</v>
      </c>
      <c r="H411">
        <v>0</v>
      </c>
      <c r="I411">
        <v>1.46000003814697</v>
      </c>
      <c r="J411">
        <v>0</v>
      </c>
      <c r="K411">
        <v>0</v>
      </c>
      <c r="L411">
        <v>0</v>
      </c>
      <c r="M411">
        <v>129</v>
      </c>
      <c r="N411">
        <v>848</v>
      </c>
      <c r="O411">
        <v>2067</v>
      </c>
      <c r="P411">
        <v>1</v>
      </c>
      <c r="Q411">
        <v>439</v>
      </c>
      <c r="R411">
        <v>463</v>
      </c>
    </row>
  </sheetData>
  <pageMargins left="0.7" right="0.7" top="0.75" bottom="0.75" header="0.3" footer="0.3"/>
  <pageSetup paperSize="9" firstPageNumber="429496729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1"/>
  <sheetViews>
    <sheetView topLeftCell="A383" zoomScale="99" workbookViewId="0">
      <selection sqref="A1:R411"/>
    </sheetView>
  </sheetViews>
  <sheetFormatPr baseColWidth="10" defaultRowHeight="15" x14ac:dyDescent="0.2"/>
  <cols>
    <col min="3" max="3" width="12" customWidth="1"/>
    <col min="4" max="4" width="14.5" customWidth="1"/>
    <col min="5" max="5" width="16.33203125" customWidth="1"/>
    <col min="6" max="6" width="23.83203125" customWidth="1"/>
    <col min="7" max="7" width="19.6640625" customWidth="1"/>
    <col min="8" max="8" width="25.33203125" customWidth="1"/>
    <col min="9" max="9" width="19.83203125" customWidth="1"/>
    <col min="10" max="10" width="24" customWidth="1"/>
    <col min="11" max="11" width="19.5" customWidth="1"/>
    <col min="12" max="12" width="20" customWidth="1"/>
    <col min="13" max="13" width="21" customWidth="1"/>
    <col min="14" max="14" width="18.33203125" customWidth="1"/>
    <col min="16" max="16" width="18.83203125" customWidth="1"/>
    <col min="17" max="17" width="20.1640625" customWidth="1"/>
    <col min="18" max="18" width="17.83203125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P2">
        <v>1</v>
      </c>
      <c r="Q2">
        <v>327</v>
      </c>
      <c r="R2">
        <v>346</v>
      </c>
    </row>
    <row r="3" spans="1:18" x14ac:dyDescent="0.2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P3">
        <v>2</v>
      </c>
      <c r="Q3">
        <v>384</v>
      </c>
      <c r="R3">
        <v>407</v>
      </c>
    </row>
    <row r="4" spans="1:18" x14ac:dyDescent="0.2">
      <c r="A4">
        <v>1503960366</v>
      </c>
      <c r="B4" s="1">
        <v>42475</v>
      </c>
      <c r="C4">
        <v>9762</v>
      </c>
      <c r="D4">
        <v>6.2800002098083496</v>
      </c>
      <c r="E4">
        <v>6.2800002098083496</v>
      </c>
      <c r="F4">
        <v>0</v>
      </c>
      <c r="G4">
        <v>2.1400001049041699</v>
      </c>
      <c r="H4">
        <v>1.2599999904632599</v>
      </c>
      <c r="I4">
        <v>2.8299999237060498</v>
      </c>
      <c r="J4">
        <v>0</v>
      </c>
      <c r="K4">
        <v>29</v>
      </c>
      <c r="L4">
        <v>34</v>
      </c>
      <c r="M4">
        <v>209</v>
      </c>
      <c r="N4">
        <v>726</v>
      </c>
      <c r="O4">
        <v>1745</v>
      </c>
      <c r="P4">
        <v>1</v>
      </c>
      <c r="Q4">
        <v>412</v>
      </c>
      <c r="R4">
        <v>442</v>
      </c>
    </row>
    <row r="5" spans="1:18" x14ac:dyDescent="0.2">
      <c r="A5">
        <v>1503960366</v>
      </c>
      <c r="B5" s="1">
        <v>42476</v>
      </c>
      <c r="C5">
        <v>12669</v>
      </c>
      <c r="D5">
        <v>8.1599998474121094</v>
      </c>
      <c r="E5">
        <v>8.1599998474121094</v>
      </c>
      <c r="F5">
        <v>0</v>
      </c>
      <c r="G5">
        <v>2.71000003814697</v>
      </c>
      <c r="H5">
        <v>0.40999999642372098</v>
      </c>
      <c r="I5">
        <v>5.03999996185303</v>
      </c>
      <c r="J5">
        <v>0</v>
      </c>
      <c r="K5">
        <v>36</v>
      </c>
      <c r="L5">
        <v>10</v>
      </c>
      <c r="M5">
        <v>221</v>
      </c>
      <c r="N5">
        <v>773</v>
      </c>
      <c r="O5">
        <v>1863</v>
      </c>
      <c r="P5">
        <v>2</v>
      </c>
      <c r="Q5">
        <v>340</v>
      </c>
      <c r="R5">
        <v>367</v>
      </c>
    </row>
    <row r="6" spans="1:18" x14ac:dyDescent="0.2">
      <c r="A6">
        <v>1503960366</v>
      </c>
      <c r="B6" s="1">
        <v>42477</v>
      </c>
      <c r="C6">
        <v>9705</v>
      </c>
      <c r="D6">
        <v>6.4800000190734899</v>
      </c>
      <c r="E6">
        <v>6.4800000190734899</v>
      </c>
      <c r="F6">
        <v>0</v>
      </c>
      <c r="G6">
        <v>3.1900000572204599</v>
      </c>
      <c r="H6">
        <v>0.77999997138977095</v>
      </c>
      <c r="I6">
        <v>2.5099999904632599</v>
      </c>
      <c r="J6">
        <v>0</v>
      </c>
      <c r="K6">
        <v>38</v>
      </c>
      <c r="L6">
        <v>20</v>
      </c>
      <c r="M6">
        <v>164</v>
      </c>
      <c r="N6">
        <v>539</v>
      </c>
      <c r="O6">
        <v>1728</v>
      </c>
      <c r="P6">
        <v>1</v>
      </c>
      <c r="Q6">
        <v>700</v>
      </c>
      <c r="R6">
        <v>712</v>
      </c>
    </row>
    <row r="7" spans="1:18" x14ac:dyDescent="0.2">
      <c r="A7">
        <v>1503960366</v>
      </c>
      <c r="B7" s="1">
        <v>42479</v>
      </c>
      <c r="C7">
        <v>15506</v>
      </c>
      <c r="D7">
        <v>9.8800001144409197</v>
      </c>
      <c r="E7">
        <v>9.8800001144409197</v>
      </c>
      <c r="F7">
        <v>0</v>
      </c>
      <c r="G7">
        <v>3.5299999713897701</v>
      </c>
      <c r="H7">
        <v>1.3200000524520901</v>
      </c>
      <c r="I7">
        <v>5.0300002098083496</v>
      </c>
      <c r="J7">
        <v>0</v>
      </c>
      <c r="K7">
        <v>50</v>
      </c>
      <c r="L7">
        <v>31</v>
      </c>
      <c r="M7">
        <v>264</v>
      </c>
      <c r="N7">
        <v>775</v>
      </c>
      <c r="O7">
        <v>2035</v>
      </c>
      <c r="P7">
        <v>1</v>
      </c>
      <c r="Q7">
        <v>304</v>
      </c>
      <c r="R7">
        <v>320</v>
      </c>
    </row>
    <row r="8" spans="1:18" x14ac:dyDescent="0.2">
      <c r="A8">
        <v>1503960366</v>
      </c>
      <c r="B8" s="1">
        <v>42480</v>
      </c>
      <c r="C8">
        <v>10544</v>
      </c>
      <c r="D8">
        <v>6.6799998283386204</v>
      </c>
      <c r="E8">
        <v>6.6799998283386204</v>
      </c>
      <c r="F8">
        <v>0</v>
      </c>
      <c r="G8">
        <v>1.96000003814697</v>
      </c>
      <c r="H8">
        <v>0.479999989271164</v>
      </c>
      <c r="I8">
        <v>4.2399997711181596</v>
      </c>
      <c r="J8">
        <v>0</v>
      </c>
      <c r="K8">
        <v>28</v>
      </c>
      <c r="L8">
        <v>12</v>
      </c>
      <c r="M8">
        <v>205</v>
      </c>
      <c r="N8">
        <v>818</v>
      </c>
      <c r="O8">
        <v>1786</v>
      </c>
      <c r="P8">
        <v>1</v>
      </c>
      <c r="Q8">
        <v>360</v>
      </c>
      <c r="R8">
        <v>377</v>
      </c>
    </row>
    <row r="9" spans="1:18" x14ac:dyDescent="0.2">
      <c r="A9">
        <v>1503960366</v>
      </c>
      <c r="B9" s="1">
        <v>42481</v>
      </c>
      <c r="C9">
        <v>9819</v>
      </c>
      <c r="D9">
        <v>6.3400001525878897</v>
      </c>
      <c r="E9">
        <v>6.3400001525878897</v>
      </c>
      <c r="F9">
        <v>0</v>
      </c>
      <c r="G9">
        <v>1.3400000333786</v>
      </c>
      <c r="H9">
        <v>0.34999999403953602</v>
      </c>
      <c r="I9">
        <v>4.6500000953674299</v>
      </c>
      <c r="J9">
        <v>0</v>
      </c>
      <c r="K9">
        <v>19</v>
      </c>
      <c r="L9">
        <v>8</v>
      </c>
      <c r="M9">
        <v>211</v>
      </c>
      <c r="N9">
        <v>838</v>
      </c>
      <c r="O9">
        <v>1775</v>
      </c>
      <c r="P9">
        <v>1</v>
      </c>
      <c r="Q9">
        <v>325</v>
      </c>
      <c r="R9">
        <v>364</v>
      </c>
    </row>
    <row r="10" spans="1:18" x14ac:dyDescent="0.2">
      <c r="A10">
        <v>1503960366</v>
      </c>
      <c r="B10" s="1">
        <v>42483</v>
      </c>
      <c r="C10">
        <v>14371</v>
      </c>
      <c r="D10">
        <v>9.0399999618530291</v>
      </c>
      <c r="E10">
        <v>9.0399999618530291</v>
      </c>
      <c r="F10">
        <v>0</v>
      </c>
      <c r="G10">
        <v>2.8099999427795401</v>
      </c>
      <c r="H10">
        <v>0.87000000476837203</v>
      </c>
      <c r="I10">
        <v>5.3600001335143999</v>
      </c>
      <c r="J10">
        <v>0</v>
      </c>
      <c r="K10">
        <v>41</v>
      </c>
      <c r="L10">
        <v>21</v>
      </c>
      <c r="M10">
        <v>262</v>
      </c>
      <c r="N10">
        <v>732</v>
      </c>
      <c r="O10">
        <v>1949</v>
      </c>
      <c r="P10">
        <v>1</v>
      </c>
      <c r="Q10">
        <v>361</v>
      </c>
      <c r="R10">
        <v>384</v>
      </c>
    </row>
    <row r="11" spans="1:18" x14ac:dyDescent="0.2">
      <c r="A11">
        <v>1503960366</v>
      </c>
      <c r="B11" s="1">
        <v>42484</v>
      </c>
      <c r="C11">
        <v>10039</v>
      </c>
      <c r="D11">
        <v>6.4099998474121103</v>
      </c>
      <c r="E11">
        <v>6.4099998474121103</v>
      </c>
      <c r="F11">
        <v>0</v>
      </c>
      <c r="G11">
        <v>2.9200000762939502</v>
      </c>
      <c r="H11">
        <v>0.20999999344348899</v>
      </c>
      <c r="I11">
        <v>3.2799999713897701</v>
      </c>
      <c r="J11">
        <v>0</v>
      </c>
      <c r="K11">
        <v>39</v>
      </c>
      <c r="L11">
        <v>5</v>
      </c>
      <c r="M11">
        <v>238</v>
      </c>
      <c r="N11">
        <v>709</v>
      </c>
      <c r="O11">
        <v>1788</v>
      </c>
      <c r="P11">
        <v>1</v>
      </c>
      <c r="Q11">
        <v>430</v>
      </c>
      <c r="R11">
        <v>449</v>
      </c>
    </row>
    <row r="12" spans="1:18" x14ac:dyDescent="0.2">
      <c r="A12">
        <v>1503960366</v>
      </c>
      <c r="B12" s="1">
        <v>42485</v>
      </c>
      <c r="C12">
        <v>15355</v>
      </c>
      <c r="D12">
        <v>9.8000001907348597</v>
      </c>
      <c r="E12">
        <v>9.8000001907348597</v>
      </c>
      <c r="F12">
        <v>0</v>
      </c>
      <c r="G12">
        <v>5.28999996185303</v>
      </c>
      <c r="H12">
        <v>0.56999999284744296</v>
      </c>
      <c r="I12">
        <v>3.9400000572204599</v>
      </c>
      <c r="J12">
        <v>0</v>
      </c>
      <c r="K12">
        <v>73</v>
      </c>
      <c r="L12">
        <v>14</v>
      </c>
      <c r="M12">
        <v>216</v>
      </c>
      <c r="N12">
        <v>814</v>
      </c>
      <c r="O12">
        <v>2013</v>
      </c>
      <c r="P12">
        <v>1</v>
      </c>
      <c r="Q12">
        <v>277</v>
      </c>
      <c r="R12">
        <v>323</v>
      </c>
    </row>
    <row r="13" spans="1:18" x14ac:dyDescent="0.2">
      <c r="A13">
        <v>1503960366</v>
      </c>
      <c r="B13" s="1">
        <v>42486</v>
      </c>
      <c r="C13">
        <v>13755</v>
      </c>
      <c r="D13">
        <v>8.7899999618530291</v>
      </c>
      <c r="E13">
        <v>8.7899999618530291</v>
      </c>
      <c r="F13">
        <v>0</v>
      </c>
      <c r="G13">
        <v>2.3299999237060498</v>
      </c>
      <c r="H13">
        <v>0.92000001668930098</v>
      </c>
      <c r="I13">
        <v>5.53999996185303</v>
      </c>
      <c r="J13">
        <v>0</v>
      </c>
      <c r="K13">
        <v>31</v>
      </c>
      <c r="L13">
        <v>23</v>
      </c>
      <c r="M13">
        <v>279</v>
      </c>
      <c r="N13">
        <v>833</v>
      </c>
      <c r="O13">
        <v>1970</v>
      </c>
      <c r="P13">
        <v>1</v>
      </c>
      <c r="Q13">
        <v>245</v>
      </c>
      <c r="R13">
        <v>274</v>
      </c>
    </row>
    <row r="14" spans="1:18" x14ac:dyDescent="0.2">
      <c r="A14">
        <v>1503960366</v>
      </c>
      <c r="B14" s="1">
        <v>42488</v>
      </c>
      <c r="C14">
        <v>13154</v>
      </c>
      <c r="D14">
        <v>8.5299997329711896</v>
      </c>
      <c r="E14">
        <v>8.5299997329711896</v>
      </c>
      <c r="F14">
        <v>0</v>
      </c>
      <c r="G14">
        <v>3.53999996185303</v>
      </c>
      <c r="H14">
        <v>1.1599999666214</v>
      </c>
      <c r="I14">
        <v>3.78999996185303</v>
      </c>
      <c r="J14">
        <v>0</v>
      </c>
      <c r="K14">
        <v>48</v>
      </c>
      <c r="L14">
        <v>28</v>
      </c>
      <c r="M14">
        <v>189</v>
      </c>
      <c r="N14">
        <v>782</v>
      </c>
      <c r="O14">
        <v>1898</v>
      </c>
      <c r="P14">
        <v>1</v>
      </c>
      <c r="Q14">
        <v>366</v>
      </c>
      <c r="R14">
        <v>393</v>
      </c>
    </row>
    <row r="15" spans="1:18" x14ac:dyDescent="0.2">
      <c r="A15">
        <v>1503960366</v>
      </c>
      <c r="B15" s="1">
        <v>42489</v>
      </c>
      <c r="C15">
        <v>11181</v>
      </c>
      <c r="D15">
        <v>7.1500000953674299</v>
      </c>
      <c r="E15">
        <v>7.1500000953674299</v>
      </c>
      <c r="F15">
        <v>0</v>
      </c>
      <c r="G15">
        <v>1.0599999427795399</v>
      </c>
      <c r="H15">
        <v>0.5</v>
      </c>
      <c r="I15">
        <v>5.5799999237060502</v>
      </c>
      <c r="J15">
        <v>0</v>
      </c>
      <c r="K15">
        <v>16</v>
      </c>
      <c r="L15">
        <v>12</v>
      </c>
      <c r="M15">
        <v>243</v>
      </c>
      <c r="N15">
        <v>815</v>
      </c>
      <c r="O15">
        <v>1837</v>
      </c>
      <c r="P15">
        <v>1</v>
      </c>
      <c r="Q15">
        <v>341</v>
      </c>
      <c r="R15">
        <v>354</v>
      </c>
    </row>
    <row r="16" spans="1:18" x14ac:dyDescent="0.2">
      <c r="A16">
        <v>1503960366</v>
      </c>
      <c r="B16" s="1">
        <v>42490</v>
      </c>
      <c r="C16">
        <v>14673</v>
      </c>
      <c r="D16">
        <v>9.25</v>
      </c>
      <c r="E16">
        <v>9.25</v>
      </c>
      <c r="F16">
        <v>0</v>
      </c>
      <c r="G16">
        <v>3.5599999427795401</v>
      </c>
      <c r="H16">
        <v>1.41999995708466</v>
      </c>
      <c r="I16">
        <v>4.2699999809265101</v>
      </c>
      <c r="J16">
        <v>0</v>
      </c>
      <c r="K16">
        <v>52</v>
      </c>
      <c r="L16">
        <v>34</v>
      </c>
      <c r="M16">
        <v>217</v>
      </c>
      <c r="N16">
        <v>712</v>
      </c>
      <c r="O16">
        <v>1947</v>
      </c>
      <c r="P16">
        <v>1</v>
      </c>
      <c r="Q16">
        <v>404</v>
      </c>
      <c r="R16">
        <v>425</v>
      </c>
    </row>
    <row r="17" spans="1:18" x14ac:dyDescent="0.2">
      <c r="A17">
        <v>1503960366</v>
      </c>
      <c r="B17" s="1">
        <v>42491</v>
      </c>
      <c r="C17">
        <v>10602</v>
      </c>
      <c r="D17">
        <v>6.8099999427795401</v>
      </c>
      <c r="E17">
        <v>6.8099999427795401</v>
      </c>
      <c r="F17">
        <v>0</v>
      </c>
      <c r="G17">
        <v>2.28999996185303</v>
      </c>
      <c r="H17">
        <v>1.6000000238418599</v>
      </c>
      <c r="I17">
        <v>2.9200000762939502</v>
      </c>
      <c r="J17">
        <v>0</v>
      </c>
      <c r="K17">
        <v>33</v>
      </c>
      <c r="L17">
        <v>35</v>
      </c>
      <c r="M17">
        <v>246</v>
      </c>
      <c r="N17">
        <v>730</v>
      </c>
      <c r="O17">
        <v>1820</v>
      </c>
      <c r="P17">
        <v>1</v>
      </c>
      <c r="Q17">
        <v>369</v>
      </c>
      <c r="R17">
        <v>396</v>
      </c>
    </row>
    <row r="18" spans="1:18" x14ac:dyDescent="0.2">
      <c r="A18">
        <v>1503960366</v>
      </c>
      <c r="B18" s="1">
        <v>42492</v>
      </c>
      <c r="C18">
        <v>14727</v>
      </c>
      <c r="D18">
        <v>9.7100000381469709</v>
      </c>
      <c r="E18">
        <v>9.7100000381469709</v>
      </c>
      <c r="F18">
        <v>0</v>
      </c>
      <c r="G18">
        <v>3.21000003814697</v>
      </c>
      <c r="H18">
        <v>0.56999999284744296</v>
      </c>
      <c r="I18">
        <v>5.9200000762939498</v>
      </c>
      <c r="J18">
        <v>0</v>
      </c>
      <c r="K18">
        <v>41</v>
      </c>
      <c r="L18">
        <v>15</v>
      </c>
      <c r="M18">
        <v>277</v>
      </c>
      <c r="N18">
        <v>798</v>
      </c>
      <c r="O18">
        <v>2004</v>
      </c>
      <c r="P18">
        <v>1</v>
      </c>
      <c r="Q18">
        <v>277</v>
      </c>
      <c r="R18">
        <v>309</v>
      </c>
    </row>
    <row r="19" spans="1:18" x14ac:dyDescent="0.2">
      <c r="A19">
        <v>1503960366</v>
      </c>
      <c r="B19" s="1">
        <v>42493</v>
      </c>
      <c r="C19">
        <v>15103</v>
      </c>
      <c r="D19">
        <v>9.6599998474121094</v>
      </c>
      <c r="E19">
        <v>9.6599998474121094</v>
      </c>
      <c r="F19">
        <v>0</v>
      </c>
      <c r="G19">
        <v>3.7300000190734899</v>
      </c>
      <c r="H19">
        <v>1.04999995231628</v>
      </c>
      <c r="I19">
        <v>4.8800001144409197</v>
      </c>
      <c r="J19">
        <v>0</v>
      </c>
      <c r="K19">
        <v>50</v>
      </c>
      <c r="L19">
        <v>24</v>
      </c>
      <c r="M19">
        <v>254</v>
      </c>
      <c r="N19">
        <v>816</v>
      </c>
      <c r="O19">
        <v>1990</v>
      </c>
      <c r="P19">
        <v>1</v>
      </c>
      <c r="Q19">
        <v>273</v>
      </c>
      <c r="R19">
        <v>296</v>
      </c>
    </row>
    <row r="20" spans="1:18" x14ac:dyDescent="0.2">
      <c r="A20">
        <v>1503960366</v>
      </c>
      <c r="B20" s="1">
        <v>42495</v>
      </c>
      <c r="C20">
        <v>14070</v>
      </c>
      <c r="D20">
        <v>8.8999996185302699</v>
      </c>
      <c r="E20">
        <v>8.8999996185302699</v>
      </c>
      <c r="F20">
        <v>0</v>
      </c>
      <c r="G20">
        <v>2.9200000762939502</v>
      </c>
      <c r="H20">
        <v>1.08000004291534</v>
      </c>
      <c r="I20">
        <v>4.8800001144409197</v>
      </c>
      <c r="J20">
        <v>0</v>
      </c>
      <c r="K20">
        <v>45</v>
      </c>
      <c r="L20">
        <v>24</v>
      </c>
      <c r="M20">
        <v>250</v>
      </c>
      <c r="N20">
        <v>857</v>
      </c>
      <c r="O20">
        <v>1959</v>
      </c>
      <c r="P20">
        <v>1</v>
      </c>
      <c r="Q20">
        <v>247</v>
      </c>
      <c r="R20">
        <v>264</v>
      </c>
    </row>
    <row r="21" spans="1:18" x14ac:dyDescent="0.2">
      <c r="A21">
        <v>1503960366</v>
      </c>
      <c r="B21" s="1">
        <v>42496</v>
      </c>
      <c r="C21">
        <v>12159</v>
      </c>
      <c r="D21">
        <v>8.0299997329711896</v>
      </c>
      <c r="E21">
        <v>8.0299997329711896</v>
      </c>
      <c r="F21">
        <v>0</v>
      </c>
      <c r="G21">
        <v>1.9700000286102299</v>
      </c>
      <c r="H21">
        <v>0.25</v>
      </c>
      <c r="I21">
        <v>5.8099999427795401</v>
      </c>
      <c r="J21">
        <v>0</v>
      </c>
      <c r="K21">
        <v>24</v>
      </c>
      <c r="L21">
        <v>6</v>
      </c>
      <c r="M21">
        <v>289</v>
      </c>
      <c r="N21">
        <v>754</v>
      </c>
      <c r="O21">
        <v>1896</v>
      </c>
      <c r="P21">
        <v>1</v>
      </c>
      <c r="Q21">
        <v>334</v>
      </c>
      <c r="R21">
        <v>367</v>
      </c>
    </row>
    <row r="22" spans="1:18" x14ac:dyDescent="0.2">
      <c r="A22">
        <v>1503960366</v>
      </c>
      <c r="B22" s="1">
        <v>42497</v>
      </c>
      <c r="C22">
        <v>11992</v>
      </c>
      <c r="D22">
        <v>7.71000003814697</v>
      </c>
      <c r="E22">
        <v>7.71000003814697</v>
      </c>
      <c r="F22">
        <v>0</v>
      </c>
      <c r="G22">
        <v>2.46000003814697</v>
      </c>
      <c r="H22">
        <v>2.1199998855590798</v>
      </c>
      <c r="I22">
        <v>3.1300001144409202</v>
      </c>
      <c r="J22">
        <v>0</v>
      </c>
      <c r="K22">
        <v>37</v>
      </c>
      <c r="L22">
        <v>46</v>
      </c>
      <c r="M22">
        <v>175</v>
      </c>
      <c r="N22">
        <v>833</v>
      </c>
      <c r="O22">
        <v>1821</v>
      </c>
      <c r="P22">
        <v>1</v>
      </c>
      <c r="Q22">
        <v>331</v>
      </c>
      <c r="R22">
        <v>349</v>
      </c>
    </row>
    <row r="23" spans="1:18" x14ac:dyDescent="0.2">
      <c r="A23">
        <v>1503960366</v>
      </c>
      <c r="B23" s="1">
        <v>42498</v>
      </c>
      <c r="C23">
        <v>10060</v>
      </c>
      <c r="D23">
        <v>6.5799999237060502</v>
      </c>
      <c r="E23">
        <v>6.5799999237060502</v>
      </c>
      <c r="F23">
        <v>0</v>
      </c>
      <c r="G23">
        <v>3.5299999713897701</v>
      </c>
      <c r="H23">
        <v>0.31999999284744302</v>
      </c>
      <c r="I23">
        <v>2.7300000190734899</v>
      </c>
      <c r="J23">
        <v>0</v>
      </c>
      <c r="K23">
        <v>44</v>
      </c>
      <c r="L23">
        <v>8</v>
      </c>
      <c r="M23">
        <v>203</v>
      </c>
      <c r="N23">
        <v>574</v>
      </c>
      <c r="O23">
        <v>1740</v>
      </c>
      <c r="P23">
        <v>1</v>
      </c>
      <c r="Q23">
        <v>594</v>
      </c>
      <c r="R23">
        <v>611</v>
      </c>
    </row>
    <row r="24" spans="1:18" x14ac:dyDescent="0.2">
      <c r="A24">
        <v>1503960366</v>
      </c>
      <c r="B24" s="1">
        <v>42499</v>
      </c>
      <c r="C24">
        <v>12022</v>
      </c>
      <c r="D24">
        <v>7.7199997901916504</v>
      </c>
      <c r="E24">
        <v>7.7199997901916504</v>
      </c>
      <c r="F24">
        <v>0</v>
      </c>
      <c r="G24">
        <v>3.4500000476837198</v>
      </c>
      <c r="H24">
        <v>0.52999997138977095</v>
      </c>
      <c r="I24">
        <v>3.7400000095367401</v>
      </c>
      <c r="J24">
        <v>0</v>
      </c>
      <c r="K24">
        <v>46</v>
      </c>
      <c r="L24">
        <v>11</v>
      </c>
      <c r="M24">
        <v>206</v>
      </c>
      <c r="N24">
        <v>835</v>
      </c>
      <c r="O24">
        <v>1819</v>
      </c>
      <c r="P24">
        <v>1</v>
      </c>
      <c r="Q24">
        <v>338</v>
      </c>
      <c r="R24">
        <v>342</v>
      </c>
    </row>
    <row r="25" spans="1:18" x14ac:dyDescent="0.2">
      <c r="A25">
        <v>1503960366</v>
      </c>
      <c r="B25" s="1">
        <v>42500</v>
      </c>
      <c r="C25">
        <v>12207</v>
      </c>
      <c r="D25">
        <v>7.7699999809265101</v>
      </c>
      <c r="E25">
        <v>7.7699999809265101</v>
      </c>
      <c r="F25">
        <v>0</v>
      </c>
      <c r="G25">
        <v>3.3499999046325701</v>
      </c>
      <c r="H25">
        <v>1.1599999666214</v>
      </c>
      <c r="I25">
        <v>3.2599999904632599</v>
      </c>
      <c r="J25">
        <v>0</v>
      </c>
      <c r="K25">
        <v>46</v>
      </c>
      <c r="L25">
        <v>31</v>
      </c>
      <c r="M25">
        <v>214</v>
      </c>
      <c r="N25">
        <v>746</v>
      </c>
      <c r="O25">
        <v>1859</v>
      </c>
      <c r="P25">
        <v>1</v>
      </c>
      <c r="Q25">
        <v>383</v>
      </c>
      <c r="R25">
        <v>403</v>
      </c>
    </row>
    <row r="26" spans="1:18" x14ac:dyDescent="0.2">
      <c r="A26">
        <v>1503960366</v>
      </c>
      <c r="B26" s="1">
        <v>42501</v>
      </c>
      <c r="C26">
        <v>12770</v>
      </c>
      <c r="D26">
        <v>8.1300001144409197</v>
      </c>
      <c r="E26">
        <v>8.1300001144409197</v>
      </c>
      <c r="F26">
        <v>0</v>
      </c>
      <c r="G26">
        <v>2.5599999427795401</v>
      </c>
      <c r="H26">
        <v>1.0099999904632599</v>
      </c>
      <c r="I26">
        <v>4.5500001907348597</v>
      </c>
      <c r="J26">
        <v>0</v>
      </c>
      <c r="K26">
        <v>36</v>
      </c>
      <c r="L26">
        <v>23</v>
      </c>
      <c r="M26">
        <v>251</v>
      </c>
      <c r="N26">
        <v>669</v>
      </c>
      <c r="O26">
        <v>1783</v>
      </c>
      <c r="P26">
        <v>1</v>
      </c>
      <c r="Q26">
        <v>285</v>
      </c>
      <c r="R26">
        <v>306</v>
      </c>
    </row>
    <row r="27" spans="1:18" x14ac:dyDescent="0.2">
      <c r="A27">
        <v>1644430081</v>
      </c>
      <c r="B27" s="1">
        <v>42489</v>
      </c>
      <c r="C27">
        <v>3176</v>
      </c>
      <c r="D27">
        <v>2.3099999427795401</v>
      </c>
      <c r="E27">
        <v>2.3099999427795401</v>
      </c>
      <c r="F27">
        <v>0</v>
      </c>
      <c r="G27">
        <v>0</v>
      </c>
      <c r="H27">
        <v>0</v>
      </c>
      <c r="I27">
        <v>2.3099999427795401</v>
      </c>
      <c r="J27">
        <v>0</v>
      </c>
      <c r="K27">
        <v>0</v>
      </c>
      <c r="L27">
        <v>0</v>
      </c>
      <c r="M27">
        <v>120</v>
      </c>
      <c r="N27">
        <v>1193</v>
      </c>
      <c r="O27">
        <v>2498</v>
      </c>
      <c r="P27">
        <v>1</v>
      </c>
      <c r="Q27">
        <v>119</v>
      </c>
      <c r="R27">
        <v>127</v>
      </c>
    </row>
    <row r="28" spans="1:18" x14ac:dyDescent="0.2">
      <c r="A28">
        <v>1644430081</v>
      </c>
      <c r="B28" s="1">
        <v>42490</v>
      </c>
      <c r="C28">
        <v>18213</v>
      </c>
      <c r="D28">
        <v>13.2399997711182</v>
      </c>
      <c r="E28">
        <v>13.2399997711182</v>
      </c>
      <c r="F28">
        <v>0</v>
      </c>
      <c r="G28">
        <v>0.62999999523162797</v>
      </c>
      <c r="H28">
        <v>3.1400001049041699</v>
      </c>
      <c r="I28">
        <v>9.4600000381469709</v>
      </c>
      <c r="J28">
        <v>0</v>
      </c>
      <c r="K28">
        <v>9</v>
      </c>
      <c r="L28">
        <v>71</v>
      </c>
      <c r="M28">
        <v>402</v>
      </c>
      <c r="N28">
        <v>816</v>
      </c>
      <c r="O28">
        <v>3846</v>
      </c>
      <c r="P28">
        <v>1</v>
      </c>
      <c r="Q28">
        <v>124</v>
      </c>
      <c r="R28">
        <v>142</v>
      </c>
    </row>
    <row r="29" spans="1:18" x14ac:dyDescent="0.2">
      <c r="A29">
        <v>1644430081</v>
      </c>
      <c r="B29" s="1">
        <v>42492</v>
      </c>
      <c r="C29">
        <v>3758</v>
      </c>
      <c r="D29">
        <v>2.7300000190734899</v>
      </c>
      <c r="E29">
        <v>2.7300000190734899</v>
      </c>
      <c r="F29">
        <v>0</v>
      </c>
      <c r="G29">
        <v>7.0000000298023196E-2</v>
      </c>
      <c r="H29">
        <v>0.31000000238418601</v>
      </c>
      <c r="I29">
        <v>2.3499999046325701</v>
      </c>
      <c r="J29">
        <v>0</v>
      </c>
      <c r="K29">
        <v>1</v>
      </c>
      <c r="L29">
        <v>7</v>
      </c>
      <c r="M29">
        <v>148</v>
      </c>
      <c r="N29">
        <v>682</v>
      </c>
      <c r="O29">
        <v>2580</v>
      </c>
      <c r="P29">
        <v>1</v>
      </c>
      <c r="Q29">
        <v>796</v>
      </c>
      <c r="R29">
        <v>961</v>
      </c>
    </row>
    <row r="30" spans="1:18" x14ac:dyDescent="0.2">
      <c r="A30">
        <v>1644430081</v>
      </c>
      <c r="B30" s="1">
        <v>42498</v>
      </c>
      <c r="C30">
        <v>6724</v>
      </c>
      <c r="D30">
        <v>4.8899998664856001</v>
      </c>
      <c r="E30">
        <v>4.8899998664856001</v>
      </c>
      <c r="F30">
        <v>0</v>
      </c>
      <c r="G30">
        <v>0</v>
      </c>
      <c r="H30">
        <v>0</v>
      </c>
      <c r="I30">
        <v>4.8800001144409197</v>
      </c>
      <c r="J30">
        <v>0</v>
      </c>
      <c r="K30">
        <v>0</v>
      </c>
      <c r="L30">
        <v>0</v>
      </c>
      <c r="M30">
        <v>295</v>
      </c>
      <c r="N30">
        <v>991</v>
      </c>
      <c r="O30">
        <v>2987</v>
      </c>
      <c r="P30">
        <v>1</v>
      </c>
      <c r="Q30">
        <v>137</v>
      </c>
      <c r="R30">
        <v>154</v>
      </c>
    </row>
    <row r="31" spans="1:18" x14ac:dyDescent="0.2">
      <c r="A31">
        <v>1844505072</v>
      </c>
      <c r="B31" s="1">
        <v>42475</v>
      </c>
      <c r="C31">
        <v>3844</v>
      </c>
      <c r="D31">
        <v>2.53999996185303</v>
      </c>
      <c r="E31">
        <v>2.53999996185303</v>
      </c>
      <c r="F31">
        <v>0</v>
      </c>
      <c r="G31">
        <v>0</v>
      </c>
      <c r="H31">
        <v>0</v>
      </c>
      <c r="I31">
        <v>2.53999996185303</v>
      </c>
      <c r="J31">
        <v>0</v>
      </c>
      <c r="K31">
        <v>0</v>
      </c>
      <c r="L31">
        <v>0</v>
      </c>
      <c r="M31">
        <v>176</v>
      </c>
      <c r="N31">
        <v>527</v>
      </c>
      <c r="O31">
        <v>1725</v>
      </c>
      <c r="P31">
        <v>1</v>
      </c>
      <c r="Q31">
        <v>644</v>
      </c>
      <c r="R31">
        <v>961</v>
      </c>
    </row>
    <row r="32" spans="1:18" x14ac:dyDescent="0.2">
      <c r="A32">
        <v>1844505072</v>
      </c>
      <c r="B32" s="1">
        <v>42490</v>
      </c>
      <c r="C32">
        <v>4014</v>
      </c>
      <c r="D32">
        <v>2.6700000762939502</v>
      </c>
      <c r="E32">
        <v>2.6700000762939502</v>
      </c>
      <c r="F32">
        <v>0</v>
      </c>
      <c r="G32">
        <v>0</v>
      </c>
      <c r="H32">
        <v>0</v>
      </c>
      <c r="I32">
        <v>2.6500000953674299</v>
      </c>
      <c r="J32">
        <v>0</v>
      </c>
      <c r="K32">
        <v>0</v>
      </c>
      <c r="L32">
        <v>0</v>
      </c>
      <c r="M32">
        <v>184</v>
      </c>
      <c r="N32">
        <v>218</v>
      </c>
      <c r="O32">
        <v>1763</v>
      </c>
      <c r="P32">
        <v>1</v>
      </c>
      <c r="Q32">
        <v>722</v>
      </c>
      <c r="R32">
        <v>961</v>
      </c>
    </row>
    <row r="33" spans="1:18" x14ac:dyDescent="0.2">
      <c r="A33">
        <v>1844505072</v>
      </c>
      <c r="B33" s="1">
        <v>42491</v>
      </c>
      <c r="C33">
        <v>2573</v>
      </c>
      <c r="D33">
        <v>1.70000004768372</v>
      </c>
      <c r="E33">
        <v>1.70000004768372</v>
      </c>
      <c r="F33">
        <v>0</v>
      </c>
      <c r="G33">
        <v>0</v>
      </c>
      <c r="H33">
        <v>0.259999990463257</v>
      </c>
      <c r="I33">
        <v>1.45000004768372</v>
      </c>
      <c r="J33">
        <v>0</v>
      </c>
      <c r="K33">
        <v>0</v>
      </c>
      <c r="L33">
        <v>7</v>
      </c>
      <c r="M33">
        <v>75</v>
      </c>
      <c r="N33">
        <v>585</v>
      </c>
      <c r="O33">
        <v>1541</v>
      </c>
      <c r="P33">
        <v>1</v>
      </c>
      <c r="Q33">
        <v>590</v>
      </c>
      <c r="R33">
        <v>961</v>
      </c>
    </row>
    <row r="34" spans="1:18" x14ac:dyDescent="0.2">
      <c r="A34">
        <v>1927972279</v>
      </c>
      <c r="B34" s="1">
        <v>42472</v>
      </c>
      <c r="C34">
        <v>678</v>
      </c>
      <c r="D34">
        <v>0.46999999880790699</v>
      </c>
      <c r="E34">
        <v>0.46999999880790699</v>
      </c>
      <c r="F34">
        <v>0</v>
      </c>
      <c r="G34">
        <v>0</v>
      </c>
      <c r="H34">
        <v>0</v>
      </c>
      <c r="I34">
        <v>0.46999999880790699</v>
      </c>
      <c r="J34">
        <v>0</v>
      </c>
      <c r="K34">
        <v>0</v>
      </c>
      <c r="L34">
        <v>0</v>
      </c>
      <c r="M34">
        <v>55</v>
      </c>
      <c r="N34">
        <v>734</v>
      </c>
      <c r="O34">
        <v>2220</v>
      </c>
      <c r="P34">
        <v>3</v>
      </c>
      <c r="Q34">
        <v>750</v>
      </c>
      <c r="R34">
        <v>775</v>
      </c>
    </row>
    <row r="35" spans="1:18" x14ac:dyDescent="0.2">
      <c r="A35">
        <v>1927972279</v>
      </c>
      <c r="B35" s="1">
        <v>42473</v>
      </c>
      <c r="C35">
        <v>356</v>
      </c>
      <c r="D35">
        <v>0.25</v>
      </c>
      <c r="E35">
        <v>0.25</v>
      </c>
      <c r="F35">
        <v>0</v>
      </c>
      <c r="G35">
        <v>0</v>
      </c>
      <c r="H35">
        <v>0</v>
      </c>
      <c r="I35">
        <v>0.25</v>
      </c>
      <c r="J35">
        <v>0</v>
      </c>
      <c r="K35">
        <v>0</v>
      </c>
      <c r="L35">
        <v>0</v>
      </c>
      <c r="M35">
        <v>32</v>
      </c>
      <c r="N35">
        <v>986</v>
      </c>
      <c r="O35">
        <v>2151</v>
      </c>
      <c r="P35">
        <v>1</v>
      </c>
      <c r="Q35">
        <v>398</v>
      </c>
      <c r="R35">
        <v>422</v>
      </c>
    </row>
    <row r="36" spans="1:18" x14ac:dyDescent="0.2">
      <c r="A36">
        <v>1927972279</v>
      </c>
      <c r="B36" s="1">
        <v>42475</v>
      </c>
      <c r="C36">
        <v>980</v>
      </c>
      <c r="D36">
        <v>0.68000000715255704</v>
      </c>
      <c r="E36">
        <v>0.68000000715255704</v>
      </c>
      <c r="F36">
        <v>0</v>
      </c>
      <c r="G36">
        <v>0</v>
      </c>
      <c r="H36">
        <v>0</v>
      </c>
      <c r="I36">
        <v>0.68000000715255704</v>
      </c>
      <c r="J36">
        <v>0</v>
      </c>
      <c r="K36">
        <v>0</v>
      </c>
      <c r="L36">
        <v>0</v>
      </c>
      <c r="M36">
        <v>51</v>
      </c>
      <c r="N36">
        <v>941</v>
      </c>
      <c r="O36">
        <v>2221</v>
      </c>
      <c r="P36">
        <v>2</v>
      </c>
      <c r="Q36">
        <v>475</v>
      </c>
      <c r="R36">
        <v>499</v>
      </c>
    </row>
    <row r="37" spans="1:18" x14ac:dyDescent="0.2">
      <c r="A37">
        <v>1927972279</v>
      </c>
      <c r="B37" s="1">
        <v>42486</v>
      </c>
      <c r="C37">
        <v>3761</v>
      </c>
      <c r="D37">
        <v>2.5999999046325701</v>
      </c>
      <c r="E37">
        <v>2.5999999046325701</v>
      </c>
      <c r="F37">
        <v>0</v>
      </c>
      <c r="G37">
        <v>0</v>
      </c>
      <c r="H37">
        <v>0</v>
      </c>
      <c r="I37">
        <v>2.5999999046325701</v>
      </c>
      <c r="J37">
        <v>0</v>
      </c>
      <c r="K37">
        <v>0</v>
      </c>
      <c r="L37">
        <v>0</v>
      </c>
      <c r="M37">
        <v>192</v>
      </c>
      <c r="N37">
        <v>1058</v>
      </c>
      <c r="O37">
        <v>2638</v>
      </c>
      <c r="P37">
        <v>1</v>
      </c>
      <c r="Q37">
        <v>296</v>
      </c>
      <c r="R37">
        <v>315</v>
      </c>
    </row>
    <row r="38" spans="1:18" x14ac:dyDescent="0.2">
      <c r="A38">
        <v>1927972279</v>
      </c>
      <c r="B38" s="1">
        <v>42488</v>
      </c>
      <c r="C38">
        <v>1675</v>
      </c>
      <c r="D38">
        <v>1.1599999666214</v>
      </c>
      <c r="E38">
        <v>1.1599999666214</v>
      </c>
      <c r="F38">
        <v>0</v>
      </c>
      <c r="G38">
        <v>0</v>
      </c>
      <c r="H38">
        <v>0</v>
      </c>
      <c r="I38">
        <v>1.1599999666214</v>
      </c>
      <c r="J38">
        <v>0</v>
      </c>
      <c r="K38">
        <v>0</v>
      </c>
      <c r="L38">
        <v>0</v>
      </c>
      <c r="M38">
        <v>95</v>
      </c>
      <c r="N38">
        <v>1167</v>
      </c>
      <c r="O38">
        <v>2351</v>
      </c>
      <c r="P38">
        <v>1</v>
      </c>
      <c r="Q38">
        <v>166</v>
      </c>
      <c r="R38">
        <v>178</v>
      </c>
    </row>
    <row r="39" spans="1:18" x14ac:dyDescent="0.2">
      <c r="A39">
        <v>2026352035</v>
      </c>
      <c r="B39" s="1">
        <v>42472</v>
      </c>
      <c r="C39">
        <v>4414</v>
      </c>
      <c r="D39">
        <v>2.7400000095367401</v>
      </c>
      <c r="E39">
        <v>2.7400000095367401</v>
      </c>
      <c r="F39">
        <v>0</v>
      </c>
      <c r="G39">
        <v>0.18999999761581399</v>
      </c>
      <c r="H39">
        <v>0.34999999403953602</v>
      </c>
      <c r="I39">
        <v>2.2000000476837198</v>
      </c>
      <c r="J39">
        <v>0</v>
      </c>
      <c r="K39">
        <v>3</v>
      </c>
      <c r="L39">
        <v>8</v>
      </c>
      <c r="M39">
        <v>181</v>
      </c>
      <c r="N39">
        <v>706</v>
      </c>
      <c r="O39">
        <v>1459</v>
      </c>
      <c r="P39">
        <v>1</v>
      </c>
      <c r="Q39">
        <v>503</v>
      </c>
      <c r="R39">
        <v>546</v>
      </c>
    </row>
    <row r="40" spans="1:18" x14ac:dyDescent="0.2">
      <c r="A40">
        <v>2026352035</v>
      </c>
      <c r="B40" s="1">
        <v>42473</v>
      </c>
      <c r="C40">
        <v>4993</v>
      </c>
      <c r="D40">
        <v>3.0999999046325701</v>
      </c>
      <c r="E40">
        <v>3.0999999046325701</v>
      </c>
      <c r="F40">
        <v>0</v>
      </c>
      <c r="G40">
        <v>0</v>
      </c>
      <c r="H40">
        <v>0</v>
      </c>
      <c r="I40">
        <v>3.0999999046325701</v>
      </c>
      <c r="J40">
        <v>0</v>
      </c>
      <c r="K40">
        <v>0</v>
      </c>
      <c r="L40">
        <v>0</v>
      </c>
      <c r="M40">
        <v>238</v>
      </c>
      <c r="N40">
        <v>663</v>
      </c>
      <c r="O40">
        <v>1521</v>
      </c>
      <c r="P40">
        <v>1</v>
      </c>
      <c r="Q40">
        <v>531</v>
      </c>
      <c r="R40">
        <v>565</v>
      </c>
    </row>
    <row r="41" spans="1:18" x14ac:dyDescent="0.2">
      <c r="A41">
        <v>2026352035</v>
      </c>
      <c r="B41" s="1">
        <v>42474</v>
      </c>
      <c r="C41">
        <v>3335</v>
      </c>
      <c r="D41">
        <v>2.0699999332428001</v>
      </c>
      <c r="E41">
        <v>2.0699999332428001</v>
      </c>
      <c r="F41">
        <v>0</v>
      </c>
      <c r="G41">
        <v>0</v>
      </c>
      <c r="H41">
        <v>0</v>
      </c>
      <c r="I41">
        <v>2.0499999523162802</v>
      </c>
      <c r="J41">
        <v>0</v>
      </c>
      <c r="K41">
        <v>0</v>
      </c>
      <c r="L41">
        <v>0</v>
      </c>
      <c r="M41">
        <v>197</v>
      </c>
      <c r="N41">
        <v>653</v>
      </c>
      <c r="O41">
        <v>1431</v>
      </c>
      <c r="P41">
        <v>1</v>
      </c>
      <c r="Q41">
        <v>545</v>
      </c>
      <c r="R41">
        <v>568</v>
      </c>
    </row>
    <row r="42" spans="1:18" x14ac:dyDescent="0.2">
      <c r="A42">
        <v>2026352035</v>
      </c>
      <c r="B42" s="1">
        <v>42475</v>
      </c>
      <c r="C42">
        <v>3821</v>
      </c>
      <c r="D42">
        <v>2.3699998855590798</v>
      </c>
      <c r="E42">
        <v>2.3699998855590798</v>
      </c>
      <c r="F42">
        <v>0</v>
      </c>
      <c r="G42">
        <v>0</v>
      </c>
      <c r="H42">
        <v>0</v>
      </c>
      <c r="I42">
        <v>2.3699998855590798</v>
      </c>
      <c r="J42">
        <v>0</v>
      </c>
      <c r="K42">
        <v>0</v>
      </c>
      <c r="L42">
        <v>0</v>
      </c>
      <c r="M42">
        <v>188</v>
      </c>
      <c r="N42">
        <v>687</v>
      </c>
      <c r="O42">
        <v>1444</v>
      </c>
      <c r="P42">
        <v>1</v>
      </c>
      <c r="Q42">
        <v>523</v>
      </c>
      <c r="R42">
        <v>573</v>
      </c>
    </row>
    <row r="43" spans="1:18" x14ac:dyDescent="0.2">
      <c r="A43">
        <v>2026352035</v>
      </c>
      <c r="B43" s="1">
        <v>42476</v>
      </c>
      <c r="C43">
        <v>2547</v>
      </c>
      <c r="D43">
        <v>1.58000004291534</v>
      </c>
      <c r="E43">
        <v>1.58000004291534</v>
      </c>
      <c r="F43">
        <v>0</v>
      </c>
      <c r="G43">
        <v>0</v>
      </c>
      <c r="H43">
        <v>0</v>
      </c>
      <c r="I43">
        <v>1.58000004291534</v>
      </c>
      <c r="J43">
        <v>0</v>
      </c>
      <c r="K43">
        <v>0</v>
      </c>
      <c r="L43">
        <v>0</v>
      </c>
      <c r="M43">
        <v>150</v>
      </c>
      <c r="N43">
        <v>728</v>
      </c>
      <c r="O43">
        <v>1373</v>
      </c>
      <c r="P43">
        <v>1</v>
      </c>
      <c r="Q43">
        <v>524</v>
      </c>
      <c r="R43">
        <v>567</v>
      </c>
    </row>
    <row r="44" spans="1:18" x14ac:dyDescent="0.2">
      <c r="A44">
        <v>2026352035</v>
      </c>
      <c r="B44" s="1">
        <v>42477</v>
      </c>
      <c r="C44">
        <v>838</v>
      </c>
      <c r="D44">
        <v>0.519999980926514</v>
      </c>
      <c r="E44">
        <v>0.519999980926514</v>
      </c>
      <c r="F44">
        <v>0</v>
      </c>
      <c r="G44">
        <v>0</v>
      </c>
      <c r="H44">
        <v>0</v>
      </c>
      <c r="I44">
        <v>0.519999980926514</v>
      </c>
      <c r="J44">
        <v>0</v>
      </c>
      <c r="K44">
        <v>0</v>
      </c>
      <c r="L44">
        <v>0</v>
      </c>
      <c r="M44">
        <v>60</v>
      </c>
      <c r="N44">
        <v>1053</v>
      </c>
      <c r="O44">
        <v>1214</v>
      </c>
      <c r="P44">
        <v>1</v>
      </c>
      <c r="Q44">
        <v>437</v>
      </c>
      <c r="R44">
        <v>498</v>
      </c>
    </row>
    <row r="45" spans="1:18" x14ac:dyDescent="0.2">
      <c r="A45">
        <v>2026352035</v>
      </c>
      <c r="B45" s="1">
        <v>42479</v>
      </c>
      <c r="C45">
        <v>2424</v>
      </c>
      <c r="D45">
        <v>1.5</v>
      </c>
      <c r="E45">
        <v>1.5</v>
      </c>
      <c r="F45">
        <v>0</v>
      </c>
      <c r="G45">
        <v>0</v>
      </c>
      <c r="H45">
        <v>0</v>
      </c>
      <c r="I45">
        <v>1.5</v>
      </c>
      <c r="J45">
        <v>0</v>
      </c>
      <c r="K45">
        <v>0</v>
      </c>
      <c r="L45">
        <v>0</v>
      </c>
      <c r="M45">
        <v>141</v>
      </c>
      <c r="N45">
        <v>785</v>
      </c>
      <c r="O45">
        <v>1356</v>
      </c>
      <c r="P45">
        <v>1</v>
      </c>
      <c r="Q45">
        <v>498</v>
      </c>
      <c r="R45">
        <v>540</v>
      </c>
    </row>
    <row r="46" spans="1:18" x14ac:dyDescent="0.2">
      <c r="A46">
        <v>2026352035</v>
      </c>
      <c r="B46" s="1">
        <v>42480</v>
      </c>
      <c r="C46">
        <v>7222</v>
      </c>
      <c r="D46">
        <v>4.4800000190734899</v>
      </c>
      <c r="E46">
        <v>4.4800000190734899</v>
      </c>
      <c r="F46">
        <v>0</v>
      </c>
      <c r="G46">
        <v>0</v>
      </c>
      <c r="H46">
        <v>0</v>
      </c>
      <c r="I46">
        <v>4.4800000190734899</v>
      </c>
      <c r="J46">
        <v>0</v>
      </c>
      <c r="K46">
        <v>0</v>
      </c>
      <c r="L46">
        <v>0</v>
      </c>
      <c r="M46">
        <v>327</v>
      </c>
      <c r="N46">
        <v>623</v>
      </c>
      <c r="O46">
        <v>1667</v>
      </c>
      <c r="P46">
        <v>1</v>
      </c>
      <c r="Q46">
        <v>461</v>
      </c>
      <c r="R46">
        <v>510</v>
      </c>
    </row>
    <row r="47" spans="1:18" x14ac:dyDescent="0.2">
      <c r="A47">
        <v>2026352035</v>
      </c>
      <c r="B47" s="1">
        <v>42481</v>
      </c>
      <c r="C47">
        <v>2467</v>
      </c>
      <c r="D47">
        <v>1.5299999713897701</v>
      </c>
      <c r="E47">
        <v>1.5299999713897701</v>
      </c>
      <c r="F47">
        <v>0</v>
      </c>
      <c r="G47">
        <v>0</v>
      </c>
      <c r="H47">
        <v>0</v>
      </c>
      <c r="I47">
        <v>1.5299999713897701</v>
      </c>
      <c r="J47">
        <v>0</v>
      </c>
      <c r="K47">
        <v>0</v>
      </c>
      <c r="L47">
        <v>0</v>
      </c>
      <c r="M47">
        <v>153</v>
      </c>
      <c r="N47">
        <v>749</v>
      </c>
      <c r="O47">
        <v>1370</v>
      </c>
      <c r="P47">
        <v>1</v>
      </c>
      <c r="Q47">
        <v>477</v>
      </c>
      <c r="R47">
        <v>514</v>
      </c>
    </row>
    <row r="48" spans="1:18" x14ac:dyDescent="0.2">
      <c r="A48">
        <v>2026352035</v>
      </c>
      <c r="B48" s="1">
        <v>42482</v>
      </c>
      <c r="C48">
        <v>2915</v>
      </c>
      <c r="D48">
        <v>1.8099999427795399</v>
      </c>
      <c r="E48">
        <v>1.8099999427795399</v>
      </c>
      <c r="F48">
        <v>0</v>
      </c>
      <c r="G48">
        <v>0</v>
      </c>
      <c r="H48">
        <v>0</v>
      </c>
      <c r="I48">
        <v>1.8099999427795399</v>
      </c>
      <c r="J48">
        <v>0</v>
      </c>
      <c r="K48">
        <v>0</v>
      </c>
      <c r="L48">
        <v>0</v>
      </c>
      <c r="M48">
        <v>162</v>
      </c>
      <c r="N48">
        <v>712</v>
      </c>
      <c r="O48">
        <v>1399</v>
      </c>
      <c r="P48">
        <v>1</v>
      </c>
      <c r="Q48">
        <v>520</v>
      </c>
      <c r="R48">
        <v>545</v>
      </c>
    </row>
    <row r="49" spans="1:18" x14ac:dyDescent="0.2">
      <c r="A49">
        <v>2026352035</v>
      </c>
      <c r="B49" s="1">
        <v>42483</v>
      </c>
      <c r="C49">
        <v>12357</v>
      </c>
      <c r="D49">
        <v>7.71000003814697</v>
      </c>
      <c r="E49">
        <v>7.71000003814697</v>
      </c>
      <c r="F49">
        <v>0</v>
      </c>
      <c r="G49">
        <v>0</v>
      </c>
      <c r="H49">
        <v>0</v>
      </c>
      <c r="I49">
        <v>7.71000003814697</v>
      </c>
      <c r="J49">
        <v>0</v>
      </c>
      <c r="K49">
        <v>0</v>
      </c>
      <c r="L49">
        <v>0</v>
      </c>
      <c r="M49">
        <v>432</v>
      </c>
      <c r="N49">
        <v>458</v>
      </c>
      <c r="O49">
        <v>1916</v>
      </c>
      <c r="P49">
        <v>1</v>
      </c>
      <c r="Q49">
        <v>522</v>
      </c>
      <c r="R49">
        <v>554</v>
      </c>
    </row>
    <row r="50" spans="1:18" x14ac:dyDescent="0.2">
      <c r="A50">
        <v>2026352035</v>
      </c>
      <c r="B50" s="1">
        <v>42484</v>
      </c>
      <c r="C50">
        <v>3490</v>
      </c>
      <c r="D50">
        <v>2.1600000858306898</v>
      </c>
      <c r="E50">
        <v>2.1600000858306898</v>
      </c>
      <c r="F50">
        <v>0</v>
      </c>
      <c r="G50">
        <v>0</v>
      </c>
      <c r="H50">
        <v>0</v>
      </c>
      <c r="I50">
        <v>2.1600000858306898</v>
      </c>
      <c r="J50">
        <v>0</v>
      </c>
      <c r="K50">
        <v>0</v>
      </c>
      <c r="L50">
        <v>0</v>
      </c>
      <c r="M50">
        <v>164</v>
      </c>
      <c r="N50">
        <v>704</v>
      </c>
      <c r="O50">
        <v>1401</v>
      </c>
      <c r="P50">
        <v>1</v>
      </c>
      <c r="Q50">
        <v>555</v>
      </c>
      <c r="R50">
        <v>591</v>
      </c>
    </row>
    <row r="51" spans="1:18" x14ac:dyDescent="0.2">
      <c r="A51">
        <v>2026352035</v>
      </c>
      <c r="B51" s="1">
        <v>42485</v>
      </c>
      <c r="C51">
        <v>6017</v>
      </c>
      <c r="D51">
        <v>3.7300000190734899</v>
      </c>
      <c r="E51">
        <v>3.7300000190734899</v>
      </c>
      <c r="F51">
        <v>0</v>
      </c>
      <c r="G51">
        <v>0</v>
      </c>
      <c r="H51">
        <v>0</v>
      </c>
      <c r="I51">
        <v>3.7300000190734899</v>
      </c>
      <c r="J51">
        <v>0</v>
      </c>
      <c r="K51">
        <v>0</v>
      </c>
      <c r="L51">
        <v>0</v>
      </c>
      <c r="M51">
        <v>260</v>
      </c>
      <c r="N51">
        <v>821</v>
      </c>
      <c r="O51">
        <v>1576</v>
      </c>
      <c r="P51">
        <v>1</v>
      </c>
      <c r="Q51">
        <v>506</v>
      </c>
      <c r="R51">
        <v>531</v>
      </c>
    </row>
    <row r="52" spans="1:18" x14ac:dyDescent="0.2">
      <c r="A52">
        <v>2026352035</v>
      </c>
      <c r="B52" s="1">
        <v>42487</v>
      </c>
      <c r="C52">
        <v>6088</v>
      </c>
      <c r="D52">
        <v>3.7699999809265101</v>
      </c>
      <c r="E52">
        <v>3.7699999809265101</v>
      </c>
      <c r="F52">
        <v>0</v>
      </c>
      <c r="G52">
        <v>0</v>
      </c>
      <c r="H52">
        <v>0</v>
      </c>
      <c r="I52">
        <v>3.7699999809265101</v>
      </c>
      <c r="J52">
        <v>0</v>
      </c>
      <c r="K52">
        <v>0</v>
      </c>
      <c r="L52">
        <v>0</v>
      </c>
      <c r="M52">
        <v>286</v>
      </c>
      <c r="N52">
        <v>586</v>
      </c>
      <c r="O52">
        <v>1593</v>
      </c>
      <c r="P52">
        <v>1</v>
      </c>
      <c r="Q52">
        <v>508</v>
      </c>
      <c r="R52">
        <v>545</v>
      </c>
    </row>
    <row r="53" spans="1:18" x14ac:dyDescent="0.2">
      <c r="A53">
        <v>2026352035</v>
      </c>
      <c r="B53" s="1">
        <v>42488</v>
      </c>
      <c r="C53">
        <v>6375</v>
      </c>
      <c r="D53">
        <v>3.9500000476837198</v>
      </c>
      <c r="E53">
        <v>3.9500000476837198</v>
      </c>
      <c r="F53">
        <v>0</v>
      </c>
      <c r="G53">
        <v>0</v>
      </c>
      <c r="H53">
        <v>0</v>
      </c>
      <c r="I53">
        <v>3.9500000476837198</v>
      </c>
      <c r="J53">
        <v>0</v>
      </c>
      <c r="K53">
        <v>0</v>
      </c>
      <c r="L53">
        <v>0</v>
      </c>
      <c r="M53">
        <v>331</v>
      </c>
      <c r="N53">
        <v>626</v>
      </c>
      <c r="O53">
        <v>1649</v>
      </c>
      <c r="P53">
        <v>1</v>
      </c>
      <c r="Q53">
        <v>513</v>
      </c>
      <c r="R53">
        <v>545</v>
      </c>
    </row>
    <row r="54" spans="1:18" x14ac:dyDescent="0.2">
      <c r="A54">
        <v>2026352035</v>
      </c>
      <c r="B54" s="1">
        <v>42489</v>
      </c>
      <c r="C54">
        <v>7604</v>
      </c>
      <c r="D54">
        <v>4.71000003814697</v>
      </c>
      <c r="E54">
        <v>4.71000003814697</v>
      </c>
      <c r="F54">
        <v>0</v>
      </c>
      <c r="G54">
        <v>0</v>
      </c>
      <c r="H54">
        <v>0</v>
      </c>
      <c r="I54">
        <v>4.71000003814697</v>
      </c>
      <c r="J54">
        <v>0</v>
      </c>
      <c r="K54">
        <v>0</v>
      </c>
      <c r="L54">
        <v>0</v>
      </c>
      <c r="M54">
        <v>352</v>
      </c>
      <c r="N54">
        <v>492</v>
      </c>
      <c r="O54">
        <v>1692</v>
      </c>
      <c r="P54">
        <v>1</v>
      </c>
      <c r="Q54">
        <v>490</v>
      </c>
      <c r="R54">
        <v>510</v>
      </c>
    </row>
    <row r="55" spans="1:18" x14ac:dyDescent="0.2">
      <c r="A55">
        <v>2026352035</v>
      </c>
      <c r="B55" s="1">
        <v>42490</v>
      </c>
      <c r="C55">
        <v>4729</v>
      </c>
      <c r="D55">
        <v>2.9300000667571999</v>
      </c>
      <c r="E55">
        <v>2.9300000667571999</v>
      </c>
      <c r="F55">
        <v>0</v>
      </c>
      <c r="G55">
        <v>0</v>
      </c>
      <c r="H55">
        <v>0</v>
      </c>
      <c r="I55">
        <v>2.9300000667571999</v>
      </c>
      <c r="J55">
        <v>0</v>
      </c>
      <c r="K55">
        <v>0</v>
      </c>
      <c r="L55">
        <v>0</v>
      </c>
      <c r="M55">
        <v>233</v>
      </c>
      <c r="N55">
        <v>594</v>
      </c>
      <c r="O55">
        <v>1506</v>
      </c>
      <c r="P55">
        <v>1</v>
      </c>
      <c r="Q55">
        <v>573</v>
      </c>
      <c r="R55">
        <v>607</v>
      </c>
    </row>
    <row r="56" spans="1:18" x14ac:dyDescent="0.2">
      <c r="A56">
        <v>2026352035</v>
      </c>
      <c r="B56" s="1">
        <v>42491</v>
      </c>
      <c r="C56">
        <v>3609</v>
      </c>
      <c r="D56">
        <v>2.2799999713897701</v>
      </c>
      <c r="E56">
        <v>2.2799999713897701</v>
      </c>
      <c r="F56">
        <v>0</v>
      </c>
      <c r="G56">
        <v>0</v>
      </c>
      <c r="H56">
        <v>0</v>
      </c>
      <c r="I56">
        <v>2.2799999713897701</v>
      </c>
      <c r="J56">
        <v>0</v>
      </c>
      <c r="K56">
        <v>0</v>
      </c>
      <c r="L56">
        <v>0</v>
      </c>
      <c r="M56">
        <v>191</v>
      </c>
      <c r="N56">
        <v>716</v>
      </c>
      <c r="O56">
        <v>1447</v>
      </c>
      <c r="P56">
        <v>1</v>
      </c>
      <c r="Q56">
        <v>527</v>
      </c>
      <c r="R56">
        <v>546</v>
      </c>
    </row>
    <row r="57" spans="1:18" x14ac:dyDescent="0.2">
      <c r="A57">
        <v>2026352035</v>
      </c>
      <c r="B57" s="1">
        <v>42492</v>
      </c>
      <c r="C57">
        <v>7018</v>
      </c>
      <c r="D57">
        <v>4.3499999046325701</v>
      </c>
      <c r="E57">
        <v>4.3499999046325701</v>
      </c>
      <c r="F57">
        <v>0</v>
      </c>
      <c r="G57">
        <v>0</v>
      </c>
      <c r="H57">
        <v>0</v>
      </c>
      <c r="I57">
        <v>4.3499999046325701</v>
      </c>
      <c r="J57">
        <v>0</v>
      </c>
      <c r="K57">
        <v>0</v>
      </c>
      <c r="L57">
        <v>0</v>
      </c>
      <c r="M57">
        <v>355</v>
      </c>
      <c r="N57">
        <v>716</v>
      </c>
      <c r="O57">
        <v>1690</v>
      </c>
      <c r="P57">
        <v>1</v>
      </c>
      <c r="Q57">
        <v>511</v>
      </c>
      <c r="R57">
        <v>543</v>
      </c>
    </row>
    <row r="58" spans="1:18" x14ac:dyDescent="0.2">
      <c r="A58">
        <v>2026352035</v>
      </c>
      <c r="B58" s="1">
        <v>42494</v>
      </c>
      <c r="C58">
        <v>6564</v>
      </c>
      <c r="D58">
        <v>4.0700001716613796</v>
      </c>
      <c r="E58">
        <v>4.0700001716613796</v>
      </c>
      <c r="F58">
        <v>0</v>
      </c>
      <c r="G58">
        <v>0</v>
      </c>
      <c r="H58">
        <v>0</v>
      </c>
      <c r="I58">
        <v>4.0700001716613796</v>
      </c>
      <c r="J58">
        <v>0</v>
      </c>
      <c r="K58">
        <v>0</v>
      </c>
      <c r="L58">
        <v>0</v>
      </c>
      <c r="M58">
        <v>345</v>
      </c>
      <c r="N58">
        <v>530</v>
      </c>
      <c r="O58">
        <v>1658</v>
      </c>
      <c r="P58">
        <v>1</v>
      </c>
      <c r="Q58">
        <v>538</v>
      </c>
      <c r="R58">
        <v>560</v>
      </c>
    </row>
    <row r="59" spans="1:18" x14ac:dyDescent="0.2">
      <c r="A59">
        <v>2026352035</v>
      </c>
      <c r="B59" s="1">
        <v>42495</v>
      </c>
      <c r="C59">
        <v>12167</v>
      </c>
      <c r="D59">
        <v>7.53999996185303</v>
      </c>
      <c r="E59">
        <v>7.53999996185303</v>
      </c>
      <c r="F59">
        <v>0</v>
      </c>
      <c r="G59">
        <v>0</v>
      </c>
      <c r="H59">
        <v>0</v>
      </c>
      <c r="I59">
        <v>7.53999996185303</v>
      </c>
      <c r="J59">
        <v>0</v>
      </c>
      <c r="K59">
        <v>0</v>
      </c>
      <c r="L59">
        <v>0</v>
      </c>
      <c r="M59">
        <v>475</v>
      </c>
      <c r="N59">
        <v>479</v>
      </c>
      <c r="O59">
        <v>1926</v>
      </c>
      <c r="P59">
        <v>1</v>
      </c>
      <c r="Q59">
        <v>468</v>
      </c>
      <c r="R59">
        <v>485</v>
      </c>
    </row>
    <row r="60" spans="1:18" x14ac:dyDescent="0.2">
      <c r="A60">
        <v>2026352035</v>
      </c>
      <c r="B60" s="1">
        <v>42496</v>
      </c>
      <c r="C60">
        <v>8198</v>
      </c>
      <c r="D60">
        <v>5.0799999237060502</v>
      </c>
      <c r="E60">
        <v>5.0799999237060502</v>
      </c>
      <c r="F60">
        <v>0</v>
      </c>
      <c r="G60">
        <v>0</v>
      </c>
      <c r="H60">
        <v>0</v>
      </c>
      <c r="I60">
        <v>5.0799999237060502</v>
      </c>
      <c r="J60">
        <v>0</v>
      </c>
      <c r="K60">
        <v>0</v>
      </c>
      <c r="L60">
        <v>0</v>
      </c>
      <c r="M60">
        <v>383</v>
      </c>
      <c r="N60">
        <v>511</v>
      </c>
      <c r="O60">
        <v>1736</v>
      </c>
      <c r="P60">
        <v>1</v>
      </c>
      <c r="Q60">
        <v>524</v>
      </c>
      <c r="R60">
        <v>548</v>
      </c>
    </row>
    <row r="61" spans="1:18" x14ac:dyDescent="0.2">
      <c r="A61">
        <v>2026352035</v>
      </c>
      <c r="B61" s="1">
        <v>42497</v>
      </c>
      <c r="C61">
        <v>4193</v>
      </c>
      <c r="D61">
        <v>2.5999999046325701</v>
      </c>
      <c r="E61">
        <v>2.5999999046325701</v>
      </c>
      <c r="F61">
        <v>0</v>
      </c>
      <c r="G61">
        <v>0</v>
      </c>
      <c r="H61">
        <v>0</v>
      </c>
      <c r="I61">
        <v>2.5999999046325701</v>
      </c>
      <c r="J61">
        <v>0</v>
      </c>
      <c r="K61">
        <v>0</v>
      </c>
      <c r="L61">
        <v>0</v>
      </c>
      <c r="M61">
        <v>229</v>
      </c>
      <c r="N61">
        <v>665</v>
      </c>
      <c r="O61">
        <v>1491</v>
      </c>
      <c r="P61">
        <v>1</v>
      </c>
      <c r="Q61">
        <v>511</v>
      </c>
      <c r="R61">
        <v>521</v>
      </c>
    </row>
    <row r="62" spans="1:18" x14ac:dyDescent="0.2">
      <c r="A62">
        <v>2026352035</v>
      </c>
      <c r="B62" s="1">
        <v>42498</v>
      </c>
      <c r="C62">
        <v>5528</v>
      </c>
      <c r="D62">
        <v>3.4500000476837198</v>
      </c>
      <c r="E62">
        <v>3.4500000476837198</v>
      </c>
      <c r="F62">
        <v>0</v>
      </c>
      <c r="G62">
        <v>0</v>
      </c>
      <c r="H62">
        <v>0</v>
      </c>
      <c r="I62">
        <v>3.4500000476837198</v>
      </c>
      <c r="J62">
        <v>0</v>
      </c>
      <c r="K62">
        <v>0</v>
      </c>
      <c r="L62">
        <v>0</v>
      </c>
      <c r="M62">
        <v>258</v>
      </c>
      <c r="N62">
        <v>610</v>
      </c>
      <c r="O62">
        <v>1555</v>
      </c>
      <c r="P62">
        <v>1</v>
      </c>
      <c r="Q62">
        <v>541</v>
      </c>
      <c r="R62">
        <v>568</v>
      </c>
    </row>
    <row r="63" spans="1:18" x14ac:dyDescent="0.2">
      <c r="A63">
        <v>2026352035</v>
      </c>
      <c r="B63" s="1">
        <v>42499</v>
      </c>
      <c r="C63">
        <v>10685</v>
      </c>
      <c r="D63">
        <v>6.6199998855590803</v>
      </c>
      <c r="E63">
        <v>6.6199998855590803</v>
      </c>
      <c r="F63">
        <v>0</v>
      </c>
      <c r="G63">
        <v>0</v>
      </c>
      <c r="H63">
        <v>0</v>
      </c>
      <c r="I63">
        <v>6.5999999046325701</v>
      </c>
      <c r="J63">
        <v>0</v>
      </c>
      <c r="K63">
        <v>0</v>
      </c>
      <c r="L63">
        <v>0</v>
      </c>
      <c r="M63">
        <v>401</v>
      </c>
      <c r="N63">
        <v>543</v>
      </c>
      <c r="O63">
        <v>1869</v>
      </c>
      <c r="P63">
        <v>1</v>
      </c>
      <c r="Q63">
        <v>531</v>
      </c>
      <c r="R63">
        <v>556</v>
      </c>
    </row>
    <row r="64" spans="1:18" x14ac:dyDescent="0.2">
      <c r="A64">
        <v>2026352035</v>
      </c>
      <c r="B64" s="1">
        <v>42500</v>
      </c>
      <c r="C64">
        <v>254</v>
      </c>
      <c r="D64">
        <v>0.15999999642372101</v>
      </c>
      <c r="E64">
        <v>0.15999999642372101</v>
      </c>
      <c r="F64">
        <v>0</v>
      </c>
      <c r="G64">
        <v>0</v>
      </c>
      <c r="H64">
        <v>0</v>
      </c>
      <c r="I64">
        <v>0.15999999642372101</v>
      </c>
      <c r="J64">
        <v>0</v>
      </c>
      <c r="K64">
        <v>0</v>
      </c>
      <c r="L64">
        <v>0</v>
      </c>
      <c r="M64">
        <v>17</v>
      </c>
      <c r="N64">
        <v>1002</v>
      </c>
      <c r="O64">
        <v>1141</v>
      </c>
      <c r="P64">
        <v>1</v>
      </c>
      <c r="Q64">
        <v>357</v>
      </c>
      <c r="R64">
        <v>380</v>
      </c>
    </row>
    <row r="65" spans="1:18" x14ac:dyDescent="0.2">
      <c r="A65">
        <v>2026352035</v>
      </c>
      <c r="B65" s="1">
        <v>42501</v>
      </c>
      <c r="C65">
        <v>8580</v>
      </c>
      <c r="D65">
        <v>5.3200001716613796</v>
      </c>
      <c r="E65">
        <v>5.3200001716613796</v>
      </c>
      <c r="F65">
        <v>0</v>
      </c>
      <c r="G65">
        <v>0</v>
      </c>
      <c r="H65">
        <v>0</v>
      </c>
      <c r="I65">
        <v>5.3200001716613796</v>
      </c>
      <c r="J65">
        <v>0</v>
      </c>
      <c r="K65">
        <v>0</v>
      </c>
      <c r="L65">
        <v>0</v>
      </c>
      <c r="M65">
        <v>330</v>
      </c>
      <c r="N65">
        <v>569</v>
      </c>
      <c r="O65">
        <v>1698</v>
      </c>
      <c r="P65">
        <v>1</v>
      </c>
      <c r="Q65">
        <v>523</v>
      </c>
      <c r="R65">
        <v>553</v>
      </c>
    </row>
    <row r="66" spans="1:18" x14ac:dyDescent="0.2">
      <c r="A66">
        <v>2026352035</v>
      </c>
      <c r="B66" s="1">
        <v>42502</v>
      </c>
      <c r="C66">
        <v>8891</v>
      </c>
      <c r="D66">
        <v>5.5100002288818404</v>
      </c>
      <c r="E66">
        <v>5.5100002288818404</v>
      </c>
      <c r="F66">
        <v>0</v>
      </c>
      <c r="G66">
        <v>0</v>
      </c>
      <c r="H66">
        <v>0</v>
      </c>
      <c r="I66">
        <v>5.5100002288818404</v>
      </c>
      <c r="J66">
        <v>0</v>
      </c>
      <c r="K66">
        <v>0</v>
      </c>
      <c r="L66">
        <v>0</v>
      </c>
      <c r="M66">
        <v>343</v>
      </c>
      <c r="N66">
        <v>330</v>
      </c>
      <c r="O66">
        <v>1364</v>
      </c>
      <c r="P66">
        <v>1</v>
      </c>
      <c r="Q66">
        <v>456</v>
      </c>
      <c r="R66">
        <v>485</v>
      </c>
    </row>
    <row r="67" spans="1:18" x14ac:dyDescent="0.2">
      <c r="A67">
        <v>2320127002</v>
      </c>
      <c r="B67" s="1">
        <v>42483</v>
      </c>
      <c r="C67">
        <v>5079</v>
      </c>
      <c r="D67">
        <v>3.4200000762939502</v>
      </c>
      <c r="E67">
        <v>3.4200000762939502</v>
      </c>
      <c r="F67">
        <v>0</v>
      </c>
      <c r="G67">
        <v>0</v>
      </c>
      <c r="H67">
        <v>0</v>
      </c>
      <c r="I67">
        <v>3.4200000762939502</v>
      </c>
      <c r="J67">
        <v>0</v>
      </c>
      <c r="K67">
        <v>0</v>
      </c>
      <c r="L67">
        <v>0</v>
      </c>
      <c r="M67">
        <v>242</v>
      </c>
      <c r="N67">
        <v>1129</v>
      </c>
      <c r="O67">
        <v>1804</v>
      </c>
      <c r="P67">
        <v>1</v>
      </c>
      <c r="Q67">
        <v>61</v>
      </c>
      <c r="R67">
        <v>69</v>
      </c>
    </row>
    <row r="68" spans="1:18" x14ac:dyDescent="0.2">
      <c r="A68">
        <v>2347167796</v>
      </c>
      <c r="B68" s="1">
        <v>42473</v>
      </c>
      <c r="C68">
        <v>10352</v>
      </c>
      <c r="D68">
        <v>7.0100002288818404</v>
      </c>
      <c r="E68">
        <v>7.0100002288818404</v>
      </c>
      <c r="F68">
        <v>0</v>
      </c>
      <c r="G68">
        <v>1.6599999666214</v>
      </c>
      <c r="H68">
        <v>1.9400000572204601</v>
      </c>
      <c r="I68">
        <v>3.4100000858306898</v>
      </c>
      <c r="J68">
        <v>0</v>
      </c>
      <c r="K68">
        <v>19</v>
      </c>
      <c r="L68">
        <v>32</v>
      </c>
      <c r="M68">
        <v>195</v>
      </c>
      <c r="N68">
        <v>676</v>
      </c>
      <c r="O68">
        <v>2038</v>
      </c>
      <c r="P68">
        <v>1</v>
      </c>
      <c r="Q68">
        <v>467</v>
      </c>
      <c r="R68">
        <v>531</v>
      </c>
    </row>
    <row r="69" spans="1:18" x14ac:dyDescent="0.2">
      <c r="A69">
        <v>2347167796</v>
      </c>
      <c r="B69" s="1">
        <v>42474</v>
      </c>
      <c r="C69">
        <v>10129</v>
      </c>
      <c r="D69">
        <v>6.6999998092651403</v>
      </c>
      <c r="E69">
        <v>6.6999998092651403</v>
      </c>
      <c r="F69">
        <v>0</v>
      </c>
      <c r="G69">
        <v>1.9999999552965199E-2</v>
      </c>
      <c r="H69">
        <v>2.7400000095367401</v>
      </c>
      <c r="I69">
        <v>3.9400000572204599</v>
      </c>
      <c r="J69">
        <v>0</v>
      </c>
      <c r="K69">
        <v>1</v>
      </c>
      <c r="L69">
        <v>48</v>
      </c>
      <c r="M69">
        <v>206</v>
      </c>
      <c r="N69">
        <v>705</v>
      </c>
      <c r="O69">
        <v>2010</v>
      </c>
      <c r="P69">
        <v>1</v>
      </c>
      <c r="Q69">
        <v>445</v>
      </c>
      <c r="R69">
        <v>489</v>
      </c>
    </row>
    <row r="70" spans="1:18" x14ac:dyDescent="0.2">
      <c r="A70">
        <v>2347167796</v>
      </c>
      <c r="B70" s="1">
        <v>42475</v>
      </c>
      <c r="C70">
        <v>10465</v>
      </c>
      <c r="D70">
        <v>6.9200000762939498</v>
      </c>
      <c r="E70">
        <v>6.9200000762939498</v>
      </c>
      <c r="F70">
        <v>0</v>
      </c>
      <c r="G70">
        <v>7.0000000298023196E-2</v>
      </c>
      <c r="H70">
        <v>1.41999995708466</v>
      </c>
      <c r="I70">
        <v>5.4299998283386204</v>
      </c>
      <c r="J70">
        <v>0</v>
      </c>
      <c r="K70">
        <v>1</v>
      </c>
      <c r="L70">
        <v>24</v>
      </c>
      <c r="M70">
        <v>284</v>
      </c>
      <c r="N70">
        <v>720</v>
      </c>
      <c r="O70">
        <v>2133</v>
      </c>
      <c r="P70">
        <v>1</v>
      </c>
      <c r="Q70">
        <v>452</v>
      </c>
      <c r="R70">
        <v>504</v>
      </c>
    </row>
    <row r="71" spans="1:18" x14ac:dyDescent="0.2">
      <c r="A71">
        <v>2347167796</v>
      </c>
      <c r="B71" s="1">
        <v>42477</v>
      </c>
      <c r="C71">
        <v>5472</v>
      </c>
      <c r="D71">
        <v>3.6199998855590798</v>
      </c>
      <c r="E71">
        <v>3.6199998855590798</v>
      </c>
      <c r="F71">
        <v>0</v>
      </c>
      <c r="G71">
        <v>7.9999998211860698E-2</v>
      </c>
      <c r="H71">
        <v>0.28000000119209301</v>
      </c>
      <c r="I71">
        <v>3.2599999904632599</v>
      </c>
      <c r="J71">
        <v>0</v>
      </c>
      <c r="K71">
        <v>1</v>
      </c>
      <c r="L71">
        <v>7</v>
      </c>
      <c r="M71">
        <v>249</v>
      </c>
      <c r="N71">
        <v>508</v>
      </c>
      <c r="O71">
        <v>1882</v>
      </c>
      <c r="P71">
        <v>1</v>
      </c>
      <c r="Q71">
        <v>556</v>
      </c>
      <c r="R71">
        <v>602</v>
      </c>
    </row>
    <row r="72" spans="1:18" x14ac:dyDescent="0.2">
      <c r="A72">
        <v>2347167796</v>
      </c>
      <c r="B72" s="1">
        <v>42478</v>
      </c>
      <c r="C72">
        <v>8247</v>
      </c>
      <c r="D72">
        <v>5.4499998092651403</v>
      </c>
      <c r="E72">
        <v>5.4499998092651403</v>
      </c>
      <c r="F72">
        <v>0</v>
      </c>
      <c r="G72">
        <v>0.79000002145767201</v>
      </c>
      <c r="H72">
        <v>0.86000001430511497</v>
      </c>
      <c r="I72">
        <v>3.78999996185303</v>
      </c>
      <c r="J72">
        <v>0</v>
      </c>
      <c r="K72">
        <v>11</v>
      </c>
      <c r="L72">
        <v>16</v>
      </c>
      <c r="M72">
        <v>206</v>
      </c>
      <c r="N72">
        <v>678</v>
      </c>
      <c r="O72">
        <v>1944</v>
      </c>
      <c r="P72">
        <v>1</v>
      </c>
      <c r="Q72">
        <v>500</v>
      </c>
      <c r="R72">
        <v>557</v>
      </c>
    </row>
    <row r="73" spans="1:18" x14ac:dyDescent="0.2">
      <c r="A73">
        <v>2347167796</v>
      </c>
      <c r="B73" s="1">
        <v>42479</v>
      </c>
      <c r="C73">
        <v>6711</v>
      </c>
      <c r="D73">
        <v>4.4400000572204599</v>
      </c>
      <c r="E73">
        <v>4.4400000572204599</v>
      </c>
      <c r="F73">
        <v>0</v>
      </c>
      <c r="G73">
        <v>0</v>
      </c>
      <c r="H73">
        <v>0</v>
      </c>
      <c r="I73">
        <v>4.4400000572204599</v>
      </c>
      <c r="J73">
        <v>0</v>
      </c>
      <c r="K73">
        <v>0</v>
      </c>
      <c r="L73">
        <v>7</v>
      </c>
      <c r="M73">
        <v>382</v>
      </c>
      <c r="N73">
        <v>648</v>
      </c>
      <c r="O73">
        <v>2346</v>
      </c>
      <c r="P73">
        <v>1</v>
      </c>
      <c r="Q73">
        <v>465</v>
      </c>
      <c r="R73">
        <v>514</v>
      </c>
    </row>
    <row r="74" spans="1:18" x14ac:dyDescent="0.2">
      <c r="A74">
        <v>2347167796</v>
      </c>
      <c r="B74" s="1">
        <v>42481</v>
      </c>
      <c r="C74">
        <v>10080</v>
      </c>
      <c r="D74">
        <v>6.75</v>
      </c>
      <c r="E74">
        <v>6.75</v>
      </c>
      <c r="F74">
        <v>0</v>
      </c>
      <c r="G74">
        <v>1.8500000238418599</v>
      </c>
      <c r="H74">
        <v>1.5299999713897701</v>
      </c>
      <c r="I74">
        <v>3.3800001144409202</v>
      </c>
      <c r="J74">
        <v>0</v>
      </c>
      <c r="K74">
        <v>23</v>
      </c>
      <c r="L74">
        <v>26</v>
      </c>
      <c r="M74">
        <v>208</v>
      </c>
      <c r="N74">
        <v>761</v>
      </c>
      <c r="O74">
        <v>2048</v>
      </c>
      <c r="P74">
        <v>1</v>
      </c>
      <c r="Q74">
        <v>460</v>
      </c>
      <c r="R74">
        <v>484</v>
      </c>
    </row>
    <row r="75" spans="1:18" x14ac:dyDescent="0.2">
      <c r="A75">
        <v>2347167796</v>
      </c>
      <c r="B75" s="1">
        <v>42482</v>
      </c>
      <c r="C75">
        <v>7804</v>
      </c>
      <c r="D75">
        <v>5.1599998474121103</v>
      </c>
      <c r="E75">
        <v>5.1599998474121103</v>
      </c>
      <c r="F75">
        <v>0</v>
      </c>
      <c r="G75">
        <v>0.56000000238418601</v>
      </c>
      <c r="H75">
        <v>1.6799999475479099</v>
      </c>
      <c r="I75">
        <v>2.9200000762939502</v>
      </c>
      <c r="J75">
        <v>0</v>
      </c>
      <c r="K75">
        <v>9</v>
      </c>
      <c r="L75">
        <v>27</v>
      </c>
      <c r="M75">
        <v>206</v>
      </c>
      <c r="N75">
        <v>781</v>
      </c>
      <c r="O75">
        <v>1946</v>
      </c>
      <c r="P75">
        <v>1</v>
      </c>
      <c r="Q75">
        <v>405</v>
      </c>
      <c r="R75">
        <v>461</v>
      </c>
    </row>
    <row r="76" spans="1:18" x14ac:dyDescent="0.2">
      <c r="A76">
        <v>2347167796</v>
      </c>
      <c r="B76" s="1">
        <v>42483</v>
      </c>
      <c r="C76">
        <v>16901</v>
      </c>
      <c r="D76">
        <v>11.3699998855591</v>
      </c>
      <c r="E76">
        <v>11.3699998855591</v>
      </c>
      <c r="F76">
        <v>0</v>
      </c>
      <c r="G76">
        <v>2.7799999713897701</v>
      </c>
      <c r="H76">
        <v>1.45000004768372</v>
      </c>
      <c r="I76">
        <v>7.1500000953674299</v>
      </c>
      <c r="J76">
        <v>0</v>
      </c>
      <c r="K76">
        <v>32</v>
      </c>
      <c r="L76">
        <v>35</v>
      </c>
      <c r="M76">
        <v>360</v>
      </c>
      <c r="N76">
        <v>591</v>
      </c>
      <c r="O76">
        <v>2629</v>
      </c>
      <c r="P76">
        <v>1</v>
      </c>
      <c r="Q76">
        <v>374</v>
      </c>
      <c r="R76">
        <v>386</v>
      </c>
    </row>
    <row r="77" spans="1:18" x14ac:dyDescent="0.2">
      <c r="A77">
        <v>2347167796</v>
      </c>
      <c r="B77" s="1">
        <v>42484</v>
      </c>
      <c r="C77">
        <v>9471</v>
      </c>
      <c r="D77">
        <v>6.2600002288818404</v>
      </c>
      <c r="E77">
        <v>6.2600002288818404</v>
      </c>
      <c r="F77">
        <v>0</v>
      </c>
      <c r="G77">
        <v>0</v>
      </c>
      <c r="H77">
        <v>0</v>
      </c>
      <c r="I77">
        <v>6.2600002288818404</v>
      </c>
      <c r="J77">
        <v>0</v>
      </c>
      <c r="K77">
        <v>0</v>
      </c>
      <c r="L77">
        <v>0</v>
      </c>
      <c r="M77">
        <v>360</v>
      </c>
      <c r="N77">
        <v>584</v>
      </c>
      <c r="O77">
        <v>2187</v>
      </c>
      <c r="P77">
        <v>1</v>
      </c>
      <c r="Q77">
        <v>442</v>
      </c>
      <c r="R77">
        <v>459</v>
      </c>
    </row>
    <row r="78" spans="1:18" x14ac:dyDescent="0.2">
      <c r="A78">
        <v>2347167796</v>
      </c>
      <c r="B78" s="1">
        <v>42485</v>
      </c>
      <c r="C78">
        <v>9482</v>
      </c>
      <c r="D78">
        <v>6.3800001144409197</v>
      </c>
      <c r="E78">
        <v>6.3800001144409197</v>
      </c>
      <c r="F78">
        <v>0</v>
      </c>
      <c r="G78">
        <v>1.2699999809265099</v>
      </c>
      <c r="H78">
        <v>0.519999980926514</v>
      </c>
      <c r="I78">
        <v>4.5999999046325701</v>
      </c>
      <c r="J78">
        <v>0</v>
      </c>
      <c r="K78">
        <v>15</v>
      </c>
      <c r="L78">
        <v>11</v>
      </c>
      <c r="M78">
        <v>277</v>
      </c>
      <c r="N78">
        <v>653</v>
      </c>
      <c r="O78">
        <v>2095</v>
      </c>
      <c r="P78">
        <v>1</v>
      </c>
      <c r="Q78">
        <v>433</v>
      </c>
      <c r="R78">
        <v>471</v>
      </c>
    </row>
    <row r="79" spans="1:18" x14ac:dyDescent="0.2">
      <c r="A79">
        <v>2347167796</v>
      </c>
      <c r="B79" s="1">
        <v>42486</v>
      </c>
      <c r="C79">
        <v>5980</v>
      </c>
      <c r="D79">
        <v>3.9500000476837198</v>
      </c>
      <c r="E79">
        <v>3.9500000476837198</v>
      </c>
      <c r="F79">
        <v>0</v>
      </c>
      <c r="G79">
        <v>0</v>
      </c>
      <c r="H79">
        <v>0</v>
      </c>
      <c r="I79">
        <v>3.9500000476837198</v>
      </c>
      <c r="J79">
        <v>0</v>
      </c>
      <c r="K79">
        <v>0</v>
      </c>
      <c r="L79">
        <v>0</v>
      </c>
      <c r="M79">
        <v>227</v>
      </c>
      <c r="N79">
        <v>732</v>
      </c>
      <c r="O79">
        <v>1861</v>
      </c>
      <c r="P79">
        <v>1</v>
      </c>
      <c r="Q79">
        <v>436</v>
      </c>
      <c r="R79">
        <v>490</v>
      </c>
    </row>
    <row r="80" spans="1:18" x14ac:dyDescent="0.2">
      <c r="A80">
        <v>2347167796</v>
      </c>
      <c r="B80" s="1">
        <v>42487</v>
      </c>
      <c r="C80">
        <v>11423</v>
      </c>
      <c r="D80">
        <v>7.5799999237060502</v>
      </c>
      <c r="E80">
        <v>7.5799999237060502</v>
      </c>
      <c r="F80">
        <v>0</v>
      </c>
      <c r="G80">
        <v>1.8600000143051101</v>
      </c>
      <c r="H80">
        <v>0.40000000596046398</v>
      </c>
      <c r="I80">
        <v>5.3200001716613796</v>
      </c>
      <c r="J80">
        <v>0</v>
      </c>
      <c r="K80">
        <v>26</v>
      </c>
      <c r="L80">
        <v>9</v>
      </c>
      <c r="M80">
        <v>295</v>
      </c>
      <c r="N80">
        <v>623</v>
      </c>
      <c r="O80">
        <v>2194</v>
      </c>
      <c r="P80">
        <v>1</v>
      </c>
      <c r="Q80">
        <v>448</v>
      </c>
      <c r="R80">
        <v>499</v>
      </c>
    </row>
    <row r="81" spans="1:18" x14ac:dyDescent="0.2">
      <c r="A81">
        <v>2347167796</v>
      </c>
      <c r="B81" s="1">
        <v>42488</v>
      </c>
      <c r="C81">
        <v>5439</v>
      </c>
      <c r="D81">
        <v>3.5999999046325701</v>
      </c>
      <c r="E81">
        <v>3.5999999046325701</v>
      </c>
      <c r="F81">
        <v>0</v>
      </c>
      <c r="G81">
        <v>0</v>
      </c>
      <c r="H81">
        <v>0</v>
      </c>
      <c r="I81">
        <v>3.5999999046325701</v>
      </c>
      <c r="J81">
        <v>0</v>
      </c>
      <c r="K81">
        <v>0</v>
      </c>
      <c r="L81">
        <v>0</v>
      </c>
      <c r="M81">
        <v>229</v>
      </c>
      <c r="N81">
        <v>764</v>
      </c>
      <c r="O81">
        <v>1854</v>
      </c>
      <c r="P81">
        <v>1</v>
      </c>
      <c r="Q81">
        <v>408</v>
      </c>
      <c r="R81">
        <v>450</v>
      </c>
    </row>
    <row r="82" spans="1:18" x14ac:dyDescent="0.2">
      <c r="A82">
        <v>2347167796</v>
      </c>
      <c r="B82" s="1">
        <v>42489</v>
      </c>
      <c r="C82">
        <v>42</v>
      </c>
      <c r="D82">
        <v>2.9999999329447701E-2</v>
      </c>
      <c r="E82">
        <v>2.9999999329447701E-2</v>
      </c>
      <c r="F82">
        <v>0</v>
      </c>
      <c r="G82">
        <v>0</v>
      </c>
      <c r="H82">
        <v>0</v>
      </c>
      <c r="I82">
        <v>2.9999999329447701E-2</v>
      </c>
      <c r="J82">
        <v>0</v>
      </c>
      <c r="K82">
        <v>0</v>
      </c>
      <c r="L82">
        <v>0</v>
      </c>
      <c r="M82">
        <v>4</v>
      </c>
      <c r="N82">
        <v>2</v>
      </c>
      <c r="O82">
        <v>403</v>
      </c>
      <c r="P82">
        <v>1</v>
      </c>
      <c r="Q82">
        <v>411</v>
      </c>
      <c r="R82">
        <v>473</v>
      </c>
    </row>
    <row r="83" spans="1:18" x14ac:dyDescent="0.2">
      <c r="A83">
        <v>3977333714</v>
      </c>
      <c r="B83" s="1">
        <v>42472</v>
      </c>
      <c r="C83">
        <v>8856</v>
      </c>
      <c r="D83">
        <v>5.9800000190734899</v>
      </c>
      <c r="E83">
        <v>5.9800000190734899</v>
      </c>
      <c r="F83">
        <v>0</v>
      </c>
      <c r="G83">
        <v>3.0599999427795401</v>
      </c>
      <c r="H83">
        <v>0.91000002622604403</v>
      </c>
      <c r="I83">
        <v>2.0099999904632599</v>
      </c>
      <c r="J83">
        <v>0</v>
      </c>
      <c r="K83">
        <v>44</v>
      </c>
      <c r="L83">
        <v>19</v>
      </c>
      <c r="M83">
        <v>131</v>
      </c>
      <c r="N83">
        <v>777</v>
      </c>
      <c r="O83">
        <v>1450</v>
      </c>
      <c r="P83">
        <v>1</v>
      </c>
      <c r="Q83">
        <v>274</v>
      </c>
      <c r="R83">
        <v>469</v>
      </c>
    </row>
    <row r="84" spans="1:18" x14ac:dyDescent="0.2">
      <c r="A84">
        <v>3977333714</v>
      </c>
      <c r="B84" s="1">
        <v>42473</v>
      </c>
      <c r="C84">
        <v>10035</v>
      </c>
      <c r="D84">
        <v>6.71000003814697</v>
      </c>
      <c r="E84">
        <v>6.71000003814697</v>
      </c>
      <c r="F84">
        <v>0</v>
      </c>
      <c r="G84">
        <v>2.0299999713897701</v>
      </c>
      <c r="H84">
        <v>2.1300001144409202</v>
      </c>
      <c r="I84">
        <v>2.5499999523162802</v>
      </c>
      <c r="J84">
        <v>0</v>
      </c>
      <c r="K84">
        <v>31</v>
      </c>
      <c r="L84">
        <v>46</v>
      </c>
      <c r="M84">
        <v>153</v>
      </c>
      <c r="N84">
        <v>754</v>
      </c>
      <c r="O84">
        <v>1495</v>
      </c>
      <c r="P84">
        <v>2</v>
      </c>
      <c r="Q84">
        <v>295</v>
      </c>
      <c r="R84">
        <v>456</v>
      </c>
    </row>
    <row r="85" spans="1:18" x14ac:dyDescent="0.2">
      <c r="A85">
        <v>3977333714</v>
      </c>
      <c r="B85" s="1">
        <v>42474</v>
      </c>
      <c r="C85">
        <v>7641</v>
      </c>
      <c r="D85">
        <v>5.1100001335143999</v>
      </c>
      <c r="E85">
        <v>5.1100001335143999</v>
      </c>
      <c r="F85">
        <v>0</v>
      </c>
      <c r="G85">
        <v>0.31999999284744302</v>
      </c>
      <c r="H85">
        <v>0.97000002861022905</v>
      </c>
      <c r="I85">
        <v>3.8199999332428001</v>
      </c>
      <c r="J85">
        <v>0</v>
      </c>
      <c r="K85">
        <v>5</v>
      </c>
      <c r="L85">
        <v>23</v>
      </c>
      <c r="M85">
        <v>214</v>
      </c>
      <c r="N85">
        <v>801</v>
      </c>
      <c r="O85">
        <v>1433</v>
      </c>
      <c r="P85">
        <v>1</v>
      </c>
      <c r="Q85">
        <v>291</v>
      </c>
      <c r="R85">
        <v>397</v>
      </c>
    </row>
    <row r="86" spans="1:18" x14ac:dyDescent="0.2">
      <c r="A86">
        <v>3977333714</v>
      </c>
      <c r="B86" s="1">
        <v>42475</v>
      </c>
      <c r="C86">
        <v>9010</v>
      </c>
      <c r="D86">
        <v>6.0599999427795401</v>
      </c>
      <c r="E86">
        <v>6.0599999427795401</v>
      </c>
      <c r="F86">
        <v>0</v>
      </c>
      <c r="G86">
        <v>1.04999995231628</v>
      </c>
      <c r="H86">
        <v>1.75</v>
      </c>
      <c r="I86">
        <v>3.2599999904632599</v>
      </c>
      <c r="J86">
        <v>0</v>
      </c>
      <c r="K86">
        <v>15</v>
      </c>
      <c r="L86">
        <v>42</v>
      </c>
      <c r="M86">
        <v>183</v>
      </c>
      <c r="N86">
        <v>644</v>
      </c>
      <c r="O86">
        <v>1468</v>
      </c>
      <c r="P86">
        <v>1</v>
      </c>
      <c r="Q86">
        <v>424</v>
      </c>
      <c r="R86">
        <v>556</v>
      </c>
    </row>
    <row r="87" spans="1:18" x14ac:dyDescent="0.2">
      <c r="A87">
        <v>3977333714</v>
      </c>
      <c r="B87" s="1">
        <v>42476</v>
      </c>
      <c r="C87">
        <v>13459</v>
      </c>
      <c r="D87">
        <v>9</v>
      </c>
      <c r="E87">
        <v>9</v>
      </c>
      <c r="F87">
        <v>0</v>
      </c>
      <c r="G87">
        <v>2.0299999713897701</v>
      </c>
      <c r="H87">
        <v>4</v>
      </c>
      <c r="I87">
        <v>2.9700000286102299</v>
      </c>
      <c r="J87">
        <v>0</v>
      </c>
      <c r="K87">
        <v>31</v>
      </c>
      <c r="L87">
        <v>83</v>
      </c>
      <c r="M87">
        <v>153</v>
      </c>
      <c r="N87">
        <v>663</v>
      </c>
      <c r="O87">
        <v>1625</v>
      </c>
      <c r="P87">
        <v>1</v>
      </c>
      <c r="Q87">
        <v>283</v>
      </c>
      <c r="R87">
        <v>510</v>
      </c>
    </row>
    <row r="88" spans="1:18" x14ac:dyDescent="0.2">
      <c r="A88">
        <v>3977333714</v>
      </c>
      <c r="B88" s="1">
        <v>42477</v>
      </c>
      <c r="C88">
        <v>10415</v>
      </c>
      <c r="D88">
        <v>6.9699997901916504</v>
      </c>
      <c r="E88">
        <v>6.9699997901916504</v>
      </c>
      <c r="F88">
        <v>0</v>
      </c>
      <c r="G88">
        <v>0.69999998807907104</v>
      </c>
      <c r="H88">
        <v>2.3499999046325701</v>
      </c>
      <c r="I88">
        <v>3.9200000762939502</v>
      </c>
      <c r="J88">
        <v>0</v>
      </c>
      <c r="K88">
        <v>11</v>
      </c>
      <c r="L88">
        <v>58</v>
      </c>
      <c r="M88">
        <v>205</v>
      </c>
      <c r="N88">
        <v>600</v>
      </c>
      <c r="O88">
        <v>1529</v>
      </c>
      <c r="P88">
        <v>1</v>
      </c>
      <c r="Q88">
        <v>381</v>
      </c>
      <c r="R88">
        <v>566</v>
      </c>
    </row>
    <row r="89" spans="1:18" x14ac:dyDescent="0.2">
      <c r="A89">
        <v>3977333714</v>
      </c>
      <c r="B89" s="1">
        <v>42478</v>
      </c>
      <c r="C89">
        <v>11663</v>
      </c>
      <c r="D89">
        <v>7.8000001907348597</v>
      </c>
      <c r="E89">
        <v>7.8000001907348597</v>
      </c>
      <c r="F89">
        <v>0</v>
      </c>
      <c r="G89">
        <v>0.25</v>
      </c>
      <c r="H89">
        <v>3.7300000190734899</v>
      </c>
      <c r="I89">
        <v>3.8199999332428001</v>
      </c>
      <c r="J89">
        <v>0</v>
      </c>
      <c r="K89">
        <v>4</v>
      </c>
      <c r="L89">
        <v>95</v>
      </c>
      <c r="M89">
        <v>214</v>
      </c>
      <c r="N89">
        <v>605</v>
      </c>
      <c r="O89">
        <v>1584</v>
      </c>
      <c r="P89">
        <v>2</v>
      </c>
      <c r="Q89">
        <v>412</v>
      </c>
      <c r="R89">
        <v>522</v>
      </c>
    </row>
    <row r="90" spans="1:18" x14ac:dyDescent="0.2">
      <c r="A90">
        <v>3977333714</v>
      </c>
      <c r="B90" s="1">
        <v>42479</v>
      </c>
      <c r="C90">
        <v>12414</v>
      </c>
      <c r="D90">
        <v>8.7799997329711896</v>
      </c>
      <c r="E90">
        <v>8.7799997329711896</v>
      </c>
      <c r="F90">
        <v>0</v>
      </c>
      <c r="G90">
        <v>2.2400000095367401</v>
      </c>
      <c r="H90">
        <v>2.4500000476837198</v>
      </c>
      <c r="I90">
        <v>3.96000003814697</v>
      </c>
      <c r="J90">
        <v>0</v>
      </c>
      <c r="K90">
        <v>19</v>
      </c>
      <c r="L90">
        <v>67</v>
      </c>
      <c r="M90">
        <v>221</v>
      </c>
      <c r="N90">
        <v>738</v>
      </c>
      <c r="O90">
        <v>1638</v>
      </c>
      <c r="P90">
        <v>1</v>
      </c>
      <c r="Q90">
        <v>219</v>
      </c>
      <c r="R90">
        <v>395</v>
      </c>
    </row>
    <row r="91" spans="1:18" x14ac:dyDescent="0.2">
      <c r="A91">
        <v>3977333714</v>
      </c>
      <c r="B91" s="1">
        <v>42480</v>
      </c>
      <c r="C91">
        <v>11658</v>
      </c>
      <c r="D91">
        <v>7.8299999237060502</v>
      </c>
      <c r="E91">
        <v>7.8299999237060502</v>
      </c>
      <c r="F91">
        <v>0</v>
      </c>
      <c r="G91">
        <v>0.20000000298023199</v>
      </c>
      <c r="H91">
        <v>4.3499999046325701</v>
      </c>
      <c r="I91">
        <v>3.2799999713897701</v>
      </c>
      <c r="J91">
        <v>0</v>
      </c>
      <c r="K91">
        <v>2</v>
      </c>
      <c r="L91">
        <v>98</v>
      </c>
      <c r="M91">
        <v>164</v>
      </c>
      <c r="N91">
        <v>845</v>
      </c>
      <c r="O91">
        <v>1554</v>
      </c>
      <c r="P91">
        <v>2</v>
      </c>
      <c r="Q91">
        <v>152</v>
      </c>
      <c r="R91">
        <v>305</v>
      </c>
    </row>
    <row r="92" spans="1:18" x14ac:dyDescent="0.2">
      <c r="A92">
        <v>3977333714</v>
      </c>
      <c r="B92" s="1">
        <v>42481</v>
      </c>
      <c r="C92">
        <v>6093</v>
      </c>
      <c r="D92">
        <v>4.0799999237060502</v>
      </c>
      <c r="E92">
        <v>4.0799999237060502</v>
      </c>
      <c r="F92">
        <v>0</v>
      </c>
      <c r="G92">
        <v>0</v>
      </c>
      <c r="H92">
        <v>0</v>
      </c>
      <c r="I92">
        <v>4.0599999427795401</v>
      </c>
      <c r="J92">
        <v>0</v>
      </c>
      <c r="K92">
        <v>0</v>
      </c>
      <c r="L92">
        <v>0</v>
      </c>
      <c r="M92">
        <v>242</v>
      </c>
      <c r="N92">
        <v>712</v>
      </c>
      <c r="O92">
        <v>1397</v>
      </c>
      <c r="P92">
        <v>1</v>
      </c>
      <c r="Q92">
        <v>332</v>
      </c>
      <c r="R92">
        <v>512</v>
      </c>
    </row>
    <row r="93" spans="1:18" x14ac:dyDescent="0.2">
      <c r="A93">
        <v>3977333714</v>
      </c>
      <c r="B93" s="1">
        <v>42482</v>
      </c>
      <c r="C93">
        <v>8911</v>
      </c>
      <c r="D93">
        <v>5.96000003814697</v>
      </c>
      <c r="E93">
        <v>5.96000003814697</v>
      </c>
      <c r="F93">
        <v>0</v>
      </c>
      <c r="G93">
        <v>2.3299999237060498</v>
      </c>
      <c r="H93">
        <v>0.57999998331069902</v>
      </c>
      <c r="I93">
        <v>3.0599999427795401</v>
      </c>
      <c r="J93">
        <v>0</v>
      </c>
      <c r="K93">
        <v>33</v>
      </c>
      <c r="L93">
        <v>12</v>
      </c>
      <c r="M93">
        <v>188</v>
      </c>
      <c r="N93">
        <v>731</v>
      </c>
      <c r="O93">
        <v>1481</v>
      </c>
      <c r="P93">
        <v>1</v>
      </c>
      <c r="Q93">
        <v>355</v>
      </c>
      <c r="R93">
        <v>476</v>
      </c>
    </row>
    <row r="94" spans="1:18" x14ac:dyDescent="0.2">
      <c r="A94">
        <v>3977333714</v>
      </c>
      <c r="B94" s="1">
        <v>42483</v>
      </c>
      <c r="C94">
        <v>12058</v>
      </c>
      <c r="D94">
        <v>8.0699996948242205</v>
      </c>
      <c r="E94">
        <v>8.0699996948242205</v>
      </c>
      <c r="F94">
        <v>0</v>
      </c>
      <c r="G94">
        <v>0</v>
      </c>
      <c r="H94">
        <v>4.2199997901916504</v>
      </c>
      <c r="I94">
        <v>3.8499999046325701</v>
      </c>
      <c r="J94">
        <v>0</v>
      </c>
      <c r="K94">
        <v>0</v>
      </c>
      <c r="L94">
        <v>92</v>
      </c>
      <c r="M94">
        <v>252</v>
      </c>
      <c r="N94">
        <v>724</v>
      </c>
      <c r="O94">
        <v>1638</v>
      </c>
      <c r="P94">
        <v>1</v>
      </c>
      <c r="Q94">
        <v>235</v>
      </c>
      <c r="R94">
        <v>372</v>
      </c>
    </row>
    <row r="95" spans="1:18" x14ac:dyDescent="0.2">
      <c r="A95">
        <v>3977333714</v>
      </c>
      <c r="B95" s="1">
        <v>42484</v>
      </c>
      <c r="C95">
        <v>14112</v>
      </c>
      <c r="D95">
        <v>10</v>
      </c>
      <c r="E95">
        <v>10</v>
      </c>
      <c r="F95">
        <v>0</v>
      </c>
      <c r="G95">
        <v>3.2699999809265101</v>
      </c>
      <c r="H95">
        <v>4.5599999427795401</v>
      </c>
      <c r="I95">
        <v>2.1700000762939502</v>
      </c>
      <c r="J95">
        <v>0</v>
      </c>
      <c r="K95">
        <v>30</v>
      </c>
      <c r="L95">
        <v>95</v>
      </c>
      <c r="M95">
        <v>129</v>
      </c>
      <c r="N95">
        <v>660</v>
      </c>
      <c r="O95">
        <v>1655</v>
      </c>
      <c r="P95">
        <v>1</v>
      </c>
      <c r="Q95">
        <v>310</v>
      </c>
      <c r="R95">
        <v>526</v>
      </c>
    </row>
    <row r="96" spans="1:18" x14ac:dyDescent="0.2">
      <c r="A96">
        <v>3977333714</v>
      </c>
      <c r="B96" s="1">
        <v>42485</v>
      </c>
      <c r="C96">
        <v>11177</v>
      </c>
      <c r="D96">
        <v>8.4799995422363299</v>
      </c>
      <c r="E96">
        <v>8.4799995422363299</v>
      </c>
      <c r="F96">
        <v>0</v>
      </c>
      <c r="G96">
        <v>5.6199998855590803</v>
      </c>
      <c r="H96">
        <v>0.43000000715255698</v>
      </c>
      <c r="I96">
        <v>2.4100000858306898</v>
      </c>
      <c r="J96">
        <v>0</v>
      </c>
      <c r="K96">
        <v>50</v>
      </c>
      <c r="L96">
        <v>9</v>
      </c>
      <c r="M96">
        <v>133</v>
      </c>
      <c r="N96">
        <v>781</v>
      </c>
      <c r="O96">
        <v>1570</v>
      </c>
      <c r="P96">
        <v>1</v>
      </c>
      <c r="Q96">
        <v>262</v>
      </c>
      <c r="R96">
        <v>467</v>
      </c>
    </row>
    <row r="97" spans="1:18" x14ac:dyDescent="0.2">
      <c r="A97">
        <v>3977333714</v>
      </c>
      <c r="B97" s="1">
        <v>42486</v>
      </c>
      <c r="C97">
        <v>11388</v>
      </c>
      <c r="D97">
        <v>7.6199998855590803</v>
      </c>
      <c r="E97">
        <v>7.6199998855590803</v>
      </c>
      <c r="F97">
        <v>0</v>
      </c>
      <c r="G97">
        <v>0.44999998807907099</v>
      </c>
      <c r="H97">
        <v>4.2199997901916504</v>
      </c>
      <c r="I97">
        <v>2.9500000476837198</v>
      </c>
      <c r="J97">
        <v>0</v>
      </c>
      <c r="K97">
        <v>7</v>
      </c>
      <c r="L97">
        <v>95</v>
      </c>
      <c r="M97">
        <v>170</v>
      </c>
      <c r="N97">
        <v>797</v>
      </c>
      <c r="O97">
        <v>1551</v>
      </c>
      <c r="P97">
        <v>1</v>
      </c>
      <c r="Q97">
        <v>250</v>
      </c>
      <c r="R97">
        <v>371</v>
      </c>
    </row>
    <row r="98" spans="1:18" x14ac:dyDescent="0.2">
      <c r="A98">
        <v>3977333714</v>
      </c>
      <c r="B98" s="1">
        <v>42487</v>
      </c>
      <c r="C98">
        <v>7193</v>
      </c>
      <c r="D98">
        <v>5.03999996185303</v>
      </c>
      <c r="E98">
        <v>5.03999996185303</v>
      </c>
      <c r="F98">
        <v>0</v>
      </c>
      <c r="G98">
        <v>0</v>
      </c>
      <c r="H98">
        <v>0.41999998688697798</v>
      </c>
      <c r="I98">
        <v>4.6199998855590803</v>
      </c>
      <c r="J98">
        <v>0</v>
      </c>
      <c r="K98">
        <v>0</v>
      </c>
      <c r="L98">
        <v>10</v>
      </c>
      <c r="M98">
        <v>176</v>
      </c>
      <c r="N98">
        <v>714</v>
      </c>
      <c r="O98">
        <v>1377</v>
      </c>
      <c r="P98">
        <v>1</v>
      </c>
      <c r="Q98">
        <v>349</v>
      </c>
      <c r="R98">
        <v>540</v>
      </c>
    </row>
    <row r="99" spans="1:18" x14ac:dyDescent="0.2">
      <c r="A99">
        <v>3977333714</v>
      </c>
      <c r="B99" s="1">
        <v>42488</v>
      </c>
      <c r="C99">
        <v>7114</v>
      </c>
      <c r="D99">
        <v>4.8800001144409197</v>
      </c>
      <c r="E99">
        <v>4.8800001144409197</v>
      </c>
      <c r="F99">
        <v>0</v>
      </c>
      <c r="G99">
        <v>1.37000000476837</v>
      </c>
      <c r="H99">
        <v>0.28999999165535001</v>
      </c>
      <c r="I99">
        <v>3.2200000286102299</v>
      </c>
      <c r="J99">
        <v>0</v>
      </c>
      <c r="K99">
        <v>15</v>
      </c>
      <c r="L99">
        <v>8</v>
      </c>
      <c r="M99">
        <v>190</v>
      </c>
      <c r="N99">
        <v>804</v>
      </c>
      <c r="O99">
        <v>1407</v>
      </c>
      <c r="P99">
        <v>1</v>
      </c>
      <c r="Q99">
        <v>261</v>
      </c>
      <c r="R99">
        <v>423</v>
      </c>
    </row>
    <row r="100" spans="1:18" x14ac:dyDescent="0.2">
      <c r="A100">
        <v>3977333714</v>
      </c>
      <c r="B100" s="1">
        <v>42489</v>
      </c>
      <c r="C100">
        <v>10645</v>
      </c>
      <c r="D100">
        <v>7.75</v>
      </c>
      <c r="E100">
        <v>7.75</v>
      </c>
      <c r="F100">
        <v>0</v>
      </c>
      <c r="G100">
        <v>3.7400000095367401</v>
      </c>
      <c r="H100">
        <v>1.29999995231628</v>
      </c>
      <c r="I100">
        <v>2.71000003814697</v>
      </c>
      <c r="J100">
        <v>0</v>
      </c>
      <c r="K100">
        <v>36</v>
      </c>
      <c r="L100">
        <v>32</v>
      </c>
      <c r="M100">
        <v>150</v>
      </c>
      <c r="N100">
        <v>744</v>
      </c>
      <c r="O100">
        <v>1545</v>
      </c>
      <c r="P100">
        <v>1</v>
      </c>
      <c r="Q100">
        <v>333</v>
      </c>
      <c r="R100">
        <v>478</v>
      </c>
    </row>
    <row r="101" spans="1:18" x14ac:dyDescent="0.2">
      <c r="A101">
        <v>3977333714</v>
      </c>
      <c r="B101" s="1">
        <v>42490</v>
      </c>
      <c r="C101">
        <v>13238</v>
      </c>
      <c r="D101">
        <v>9.1999998092651403</v>
      </c>
      <c r="E101">
        <v>9.1999998092651403</v>
      </c>
      <c r="F101">
        <v>0</v>
      </c>
      <c r="G101">
        <v>3.6900000572204599</v>
      </c>
      <c r="H101">
        <v>2.0999999046325701</v>
      </c>
      <c r="I101">
        <v>3.4100000858306898</v>
      </c>
      <c r="J101">
        <v>0</v>
      </c>
      <c r="K101">
        <v>43</v>
      </c>
      <c r="L101">
        <v>52</v>
      </c>
      <c r="M101">
        <v>194</v>
      </c>
      <c r="N101">
        <v>687</v>
      </c>
      <c r="O101">
        <v>1650</v>
      </c>
      <c r="P101">
        <v>1</v>
      </c>
      <c r="Q101">
        <v>237</v>
      </c>
      <c r="R101">
        <v>382</v>
      </c>
    </row>
    <row r="102" spans="1:18" x14ac:dyDescent="0.2">
      <c r="A102">
        <v>3977333714</v>
      </c>
      <c r="B102" s="1">
        <v>42491</v>
      </c>
      <c r="C102">
        <v>10414</v>
      </c>
      <c r="D102">
        <v>7.0700001716613796</v>
      </c>
      <c r="E102">
        <v>7.0700001716613796</v>
      </c>
      <c r="F102">
        <v>0</v>
      </c>
      <c r="G102">
        <v>2.6700000762939502</v>
      </c>
      <c r="H102">
        <v>1.9800000190734901</v>
      </c>
      <c r="I102">
        <v>2.4100000858306898</v>
      </c>
      <c r="J102">
        <v>0</v>
      </c>
      <c r="K102">
        <v>41</v>
      </c>
      <c r="L102">
        <v>40</v>
      </c>
      <c r="M102">
        <v>124</v>
      </c>
      <c r="N102">
        <v>691</v>
      </c>
      <c r="O102">
        <v>1501</v>
      </c>
      <c r="P102">
        <v>1</v>
      </c>
      <c r="Q102">
        <v>383</v>
      </c>
      <c r="R102">
        <v>626</v>
      </c>
    </row>
    <row r="103" spans="1:18" x14ac:dyDescent="0.2">
      <c r="A103">
        <v>3977333714</v>
      </c>
      <c r="B103" s="1">
        <v>42492</v>
      </c>
      <c r="C103">
        <v>16520</v>
      </c>
      <c r="D103">
        <v>11.050000190734901</v>
      </c>
      <c r="E103">
        <v>11.050000190734901</v>
      </c>
      <c r="F103">
        <v>0</v>
      </c>
      <c r="G103">
        <v>1.53999996185303</v>
      </c>
      <c r="H103">
        <v>6.4800000190734899</v>
      </c>
      <c r="I103">
        <v>3.0199999809265101</v>
      </c>
      <c r="J103">
        <v>0</v>
      </c>
      <c r="K103">
        <v>24</v>
      </c>
      <c r="L103">
        <v>143</v>
      </c>
      <c r="M103">
        <v>176</v>
      </c>
      <c r="N103">
        <v>713</v>
      </c>
      <c r="O103">
        <v>1760</v>
      </c>
      <c r="P103">
        <v>1</v>
      </c>
      <c r="Q103">
        <v>230</v>
      </c>
      <c r="R103">
        <v>384</v>
      </c>
    </row>
    <row r="104" spans="1:18" x14ac:dyDescent="0.2">
      <c r="A104">
        <v>3977333714</v>
      </c>
      <c r="B104" s="1">
        <v>42493</v>
      </c>
      <c r="C104">
        <v>14335</v>
      </c>
      <c r="D104">
        <v>9.5900001525878906</v>
      </c>
      <c r="E104">
        <v>9.5900001525878906</v>
      </c>
      <c r="F104">
        <v>0</v>
      </c>
      <c r="G104">
        <v>3.3199999332428001</v>
      </c>
      <c r="H104">
        <v>1.7400000095367401</v>
      </c>
      <c r="I104">
        <v>4.5300002098083496</v>
      </c>
      <c r="J104">
        <v>0</v>
      </c>
      <c r="K104">
        <v>47</v>
      </c>
      <c r="L104">
        <v>41</v>
      </c>
      <c r="M104">
        <v>258</v>
      </c>
      <c r="N104">
        <v>594</v>
      </c>
      <c r="O104">
        <v>1710</v>
      </c>
      <c r="P104">
        <v>1</v>
      </c>
      <c r="Q104">
        <v>292</v>
      </c>
      <c r="R104">
        <v>500</v>
      </c>
    </row>
    <row r="105" spans="1:18" x14ac:dyDescent="0.2">
      <c r="A105">
        <v>3977333714</v>
      </c>
      <c r="B105" s="1">
        <v>42494</v>
      </c>
      <c r="C105">
        <v>13559</v>
      </c>
      <c r="D105">
        <v>9.4399995803833008</v>
      </c>
      <c r="E105">
        <v>9.4399995803833008</v>
      </c>
      <c r="F105">
        <v>0</v>
      </c>
      <c r="G105">
        <v>1.8099999427795399</v>
      </c>
      <c r="H105">
        <v>4.5799999237060502</v>
      </c>
      <c r="I105">
        <v>2.8900001049041699</v>
      </c>
      <c r="J105">
        <v>0</v>
      </c>
      <c r="K105">
        <v>14</v>
      </c>
      <c r="L105">
        <v>96</v>
      </c>
      <c r="M105">
        <v>142</v>
      </c>
      <c r="N105">
        <v>852</v>
      </c>
      <c r="O105">
        <v>1628</v>
      </c>
      <c r="P105">
        <v>1</v>
      </c>
      <c r="Q105">
        <v>213</v>
      </c>
      <c r="R105">
        <v>336</v>
      </c>
    </row>
    <row r="106" spans="1:18" x14ac:dyDescent="0.2">
      <c r="A106">
        <v>3977333714</v>
      </c>
      <c r="B106" s="1">
        <v>42495</v>
      </c>
      <c r="C106">
        <v>12312</v>
      </c>
      <c r="D106">
        <v>8.5799999237060494</v>
      </c>
      <c r="E106">
        <v>8.5799999237060494</v>
      </c>
      <c r="F106">
        <v>0</v>
      </c>
      <c r="G106">
        <v>1.7599999904632599</v>
      </c>
      <c r="H106">
        <v>4.1100001335143999</v>
      </c>
      <c r="I106">
        <v>2.71000003814697</v>
      </c>
      <c r="J106">
        <v>0</v>
      </c>
      <c r="K106">
        <v>14</v>
      </c>
      <c r="L106">
        <v>88</v>
      </c>
      <c r="M106">
        <v>178</v>
      </c>
      <c r="N106">
        <v>680</v>
      </c>
      <c r="O106">
        <v>1618</v>
      </c>
      <c r="P106">
        <v>1</v>
      </c>
      <c r="Q106">
        <v>318</v>
      </c>
      <c r="R106">
        <v>480</v>
      </c>
    </row>
    <row r="107" spans="1:18" x14ac:dyDescent="0.2">
      <c r="A107">
        <v>3977333714</v>
      </c>
      <c r="B107" s="1">
        <v>42496</v>
      </c>
      <c r="C107">
        <v>11677</v>
      </c>
      <c r="D107">
        <v>8.2799997329711896</v>
      </c>
      <c r="E107">
        <v>8.2799997329711896</v>
      </c>
      <c r="F107">
        <v>0</v>
      </c>
      <c r="G107">
        <v>3.1099998950958301</v>
      </c>
      <c r="H107">
        <v>2.5099999904632599</v>
      </c>
      <c r="I107">
        <v>2.6700000762939502</v>
      </c>
      <c r="J107">
        <v>0</v>
      </c>
      <c r="K107">
        <v>29</v>
      </c>
      <c r="L107">
        <v>55</v>
      </c>
      <c r="M107">
        <v>168</v>
      </c>
      <c r="N107">
        <v>676</v>
      </c>
      <c r="O107">
        <v>1590</v>
      </c>
      <c r="P107">
        <v>1</v>
      </c>
      <c r="Q107">
        <v>323</v>
      </c>
      <c r="R107">
        <v>512</v>
      </c>
    </row>
    <row r="108" spans="1:18" x14ac:dyDescent="0.2">
      <c r="A108">
        <v>3977333714</v>
      </c>
      <c r="B108" s="1">
        <v>42497</v>
      </c>
      <c r="C108">
        <v>11550</v>
      </c>
      <c r="D108">
        <v>7.7300000190734899</v>
      </c>
      <c r="E108">
        <v>7.7300000190734899</v>
      </c>
      <c r="F108">
        <v>0</v>
      </c>
      <c r="G108">
        <v>0</v>
      </c>
      <c r="H108">
        <v>4.1300001144409197</v>
      </c>
      <c r="I108">
        <v>3.5899999141693102</v>
      </c>
      <c r="J108">
        <v>0</v>
      </c>
      <c r="K108">
        <v>0</v>
      </c>
      <c r="L108">
        <v>86</v>
      </c>
      <c r="M108">
        <v>208</v>
      </c>
      <c r="N108">
        <v>703</v>
      </c>
      <c r="O108">
        <v>1574</v>
      </c>
      <c r="P108">
        <v>1</v>
      </c>
      <c r="Q108">
        <v>237</v>
      </c>
      <c r="R108">
        <v>443</v>
      </c>
    </row>
    <row r="109" spans="1:18" x14ac:dyDescent="0.2">
      <c r="A109">
        <v>3977333714</v>
      </c>
      <c r="B109" s="1">
        <v>42498</v>
      </c>
      <c r="C109">
        <v>13585</v>
      </c>
      <c r="D109">
        <v>9.0900001525878906</v>
      </c>
      <c r="E109">
        <v>9.0900001525878906</v>
      </c>
      <c r="F109">
        <v>0</v>
      </c>
      <c r="G109">
        <v>0.68000000715255704</v>
      </c>
      <c r="H109">
        <v>5.2399997711181596</v>
      </c>
      <c r="I109">
        <v>3.1700000762939502</v>
      </c>
      <c r="J109">
        <v>0</v>
      </c>
      <c r="K109">
        <v>9</v>
      </c>
      <c r="L109">
        <v>116</v>
      </c>
      <c r="M109">
        <v>171</v>
      </c>
      <c r="N109">
        <v>688</v>
      </c>
      <c r="O109">
        <v>1633</v>
      </c>
      <c r="P109">
        <v>2</v>
      </c>
      <c r="Q109">
        <v>259</v>
      </c>
      <c r="R109">
        <v>456</v>
      </c>
    </row>
    <row r="110" spans="1:18" x14ac:dyDescent="0.2">
      <c r="A110">
        <v>3977333714</v>
      </c>
      <c r="B110" s="1">
        <v>42500</v>
      </c>
      <c r="C110">
        <v>13072</v>
      </c>
      <c r="D110">
        <v>8.7799997329711896</v>
      </c>
      <c r="E110">
        <v>8.7799997329711896</v>
      </c>
      <c r="F110">
        <v>0</v>
      </c>
      <c r="G110">
        <v>7.0000000298023196E-2</v>
      </c>
      <c r="H110">
        <v>5.4000000953674299</v>
      </c>
      <c r="I110">
        <v>3.3099999427795401</v>
      </c>
      <c r="J110">
        <v>0</v>
      </c>
      <c r="K110">
        <v>1</v>
      </c>
      <c r="L110">
        <v>115</v>
      </c>
      <c r="M110">
        <v>196</v>
      </c>
      <c r="N110">
        <v>676</v>
      </c>
      <c r="O110">
        <v>1630</v>
      </c>
      <c r="P110">
        <v>1</v>
      </c>
      <c r="Q110">
        <v>312</v>
      </c>
      <c r="R110">
        <v>452</v>
      </c>
    </row>
    <row r="111" spans="1:18" x14ac:dyDescent="0.2">
      <c r="A111">
        <v>4020332650</v>
      </c>
      <c r="B111" s="1">
        <v>42472</v>
      </c>
      <c r="C111">
        <v>8539</v>
      </c>
      <c r="D111">
        <v>6.1199998855590803</v>
      </c>
      <c r="E111">
        <v>6.1199998855590803</v>
      </c>
      <c r="F111">
        <v>0</v>
      </c>
      <c r="G111">
        <v>0.15000000596046401</v>
      </c>
      <c r="H111">
        <v>0.239999994635582</v>
      </c>
      <c r="I111">
        <v>5.6799998283386204</v>
      </c>
      <c r="J111">
        <v>0</v>
      </c>
      <c r="K111">
        <v>4</v>
      </c>
      <c r="L111">
        <v>15</v>
      </c>
      <c r="M111">
        <v>331</v>
      </c>
      <c r="N111">
        <v>712</v>
      </c>
      <c r="O111">
        <v>3654</v>
      </c>
      <c r="P111">
        <v>1</v>
      </c>
      <c r="Q111">
        <v>501</v>
      </c>
      <c r="R111">
        <v>541</v>
      </c>
    </row>
    <row r="112" spans="1:18" x14ac:dyDescent="0.2">
      <c r="A112">
        <v>4020332650</v>
      </c>
      <c r="B112" s="1">
        <v>42476</v>
      </c>
      <c r="C112">
        <v>1982</v>
      </c>
      <c r="D112">
        <v>1.41999995708466</v>
      </c>
      <c r="E112">
        <v>1.41999995708466</v>
      </c>
      <c r="F112">
        <v>0</v>
      </c>
      <c r="G112">
        <v>0.44999998807907099</v>
      </c>
      <c r="H112">
        <v>0.37000000476837203</v>
      </c>
      <c r="I112">
        <v>0.58999997377395597</v>
      </c>
      <c r="J112">
        <v>0</v>
      </c>
      <c r="K112">
        <v>65</v>
      </c>
      <c r="L112">
        <v>21</v>
      </c>
      <c r="M112">
        <v>55</v>
      </c>
      <c r="N112">
        <v>1222</v>
      </c>
      <c r="O112">
        <v>3051</v>
      </c>
      <c r="P112">
        <v>1</v>
      </c>
      <c r="Q112">
        <v>77</v>
      </c>
      <c r="R112">
        <v>77</v>
      </c>
    </row>
    <row r="113" spans="1:18" x14ac:dyDescent="0.2">
      <c r="A113">
        <v>4020332650</v>
      </c>
      <c r="B113" s="1">
        <v>42493</v>
      </c>
      <c r="C113">
        <v>4496</v>
      </c>
      <c r="D113">
        <v>3.2200000286102299</v>
      </c>
      <c r="E113">
        <v>3.2200000286102299</v>
      </c>
      <c r="F113">
        <v>0</v>
      </c>
      <c r="G113">
        <v>0</v>
      </c>
      <c r="H113">
        <v>0</v>
      </c>
      <c r="I113">
        <v>3.1500000953674299</v>
      </c>
      <c r="J113">
        <v>5.0000000745058101E-2</v>
      </c>
      <c r="K113">
        <v>0</v>
      </c>
      <c r="L113">
        <v>0</v>
      </c>
      <c r="M113">
        <v>174</v>
      </c>
      <c r="N113">
        <v>950</v>
      </c>
      <c r="O113">
        <v>2828</v>
      </c>
      <c r="P113">
        <v>1</v>
      </c>
      <c r="Q113">
        <v>322</v>
      </c>
      <c r="R113">
        <v>332</v>
      </c>
    </row>
    <row r="114" spans="1:18" x14ac:dyDescent="0.2">
      <c r="A114">
        <v>4020332650</v>
      </c>
      <c r="B114" s="1">
        <v>42494</v>
      </c>
      <c r="C114">
        <v>10252</v>
      </c>
      <c r="D114">
        <v>7.3499999046325701</v>
      </c>
      <c r="E114">
        <v>7.3499999046325701</v>
      </c>
      <c r="F114">
        <v>0</v>
      </c>
      <c r="G114">
        <v>0.67000001668930098</v>
      </c>
      <c r="H114">
        <v>1.03999996185303</v>
      </c>
      <c r="I114">
        <v>5.5799999237060502</v>
      </c>
      <c r="J114">
        <v>0</v>
      </c>
      <c r="K114">
        <v>13</v>
      </c>
      <c r="L114">
        <v>46</v>
      </c>
      <c r="M114">
        <v>346</v>
      </c>
      <c r="N114">
        <v>531</v>
      </c>
      <c r="O114">
        <v>3879</v>
      </c>
      <c r="P114">
        <v>1</v>
      </c>
      <c r="Q114">
        <v>478</v>
      </c>
      <c r="R114">
        <v>536</v>
      </c>
    </row>
    <row r="115" spans="1:18" x14ac:dyDescent="0.2">
      <c r="A115">
        <v>4020332650</v>
      </c>
      <c r="B115" s="1">
        <v>42495</v>
      </c>
      <c r="C115">
        <v>11728</v>
      </c>
      <c r="D115">
        <v>8.4300003051757795</v>
      </c>
      <c r="E115">
        <v>8.4300003051757795</v>
      </c>
      <c r="F115">
        <v>0</v>
      </c>
      <c r="G115">
        <v>2.6199998855590798</v>
      </c>
      <c r="H115">
        <v>1.6799999475479099</v>
      </c>
      <c r="I115">
        <v>4.03999996185303</v>
      </c>
      <c r="J115">
        <v>7.0000000298023196E-2</v>
      </c>
      <c r="K115">
        <v>38</v>
      </c>
      <c r="L115">
        <v>42</v>
      </c>
      <c r="M115">
        <v>196</v>
      </c>
      <c r="N115">
        <v>916</v>
      </c>
      <c r="O115">
        <v>3429</v>
      </c>
      <c r="P115">
        <v>1</v>
      </c>
      <c r="Q115">
        <v>226</v>
      </c>
      <c r="R115">
        <v>248</v>
      </c>
    </row>
    <row r="116" spans="1:18" x14ac:dyDescent="0.2">
      <c r="A116">
        <v>4020332650</v>
      </c>
      <c r="B116" s="1">
        <v>42496</v>
      </c>
      <c r="C116">
        <v>4369</v>
      </c>
      <c r="D116">
        <v>3.1300001144409202</v>
      </c>
      <c r="E116">
        <v>3.1300001144409202</v>
      </c>
      <c r="F116">
        <v>0</v>
      </c>
      <c r="G116">
        <v>0</v>
      </c>
      <c r="H116">
        <v>0</v>
      </c>
      <c r="I116">
        <v>3.0999999046325701</v>
      </c>
      <c r="J116">
        <v>9.9999997764825804E-3</v>
      </c>
      <c r="K116">
        <v>0</v>
      </c>
      <c r="L116">
        <v>0</v>
      </c>
      <c r="M116">
        <v>177</v>
      </c>
      <c r="N116">
        <v>855</v>
      </c>
      <c r="O116">
        <v>2704</v>
      </c>
      <c r="P116">
        <v>1</v>
      </c>
      <c r="Q116">
        <v>385</v>
      </c>
      <c r="R116">
        <v>408</v>
      </c>
    </row>
    <row r="117" spans="1:18" x14ac:dyDescent="0.2">
      <c r="A117">
        <v>4020332650</v>
      </c>
      <c r="B117" s="1">
        <v>42498</v>
      </c>
      <c r="C117">
        <v>5862</v>
      </c>
      <c r="D117">
        <v>4.1999998092651403</v>
      </c>
      <c r="E117">
        <v>4.1999998092651403</v>
      </c>
      <c r="F117">
        <v>0</v>
      </c>
      <c r="G117">
        <v>0</v>
      </c>
      <c r="H117">
        <v>0</v>
      </c>
      <c r="I117">
        <v>4.1500000953674299</v>
      </c>
      <c r="J117">
        <v>0</v>
      </c>
      <c r="K117">
        <v>0</v>
      </c>
      <c r="L117">
        <v>0</v>
      </c>
      <c r="M117">
        <v>263</v>
      </c>
      <c r="N117">
        <v>775</v>
      </c>
      <c r="O117">
        <v>3089</v>
      </c>
      <c r="P117">
        <v>1</v>
      </c>
      <c r="Q117">
        <v>364</v>
      </c>
      <c r="R117">
        <v>402</v>
      </c>
    </row>
    <row r="118" spans="1:18" x14ac:dyDescent="0.2">
      <c r="A118">
        <v>4020332650</v>
      </c>
      <c r="B118" s="1">
        <v>42500</v>
      </c>
      <c r="C118">
        <v>5546</v>
      </c>
      <c r="D118">
        <v>3.9800000190734899</v>
      </c>
      <c r="E118">
        <v>3.9800000190734899</v>
      </c>
      <c r="F118">
        <v>0</v>
      </c>
      <c r="G118">
        <v>0</v>
      </c>
      <c r="H118">
        <v>0</v>
      </c>
      <c r="I118">
        <v>3.8699998855590798</v>
      </c>
      <c r="J118">
        <v>3.9999999105930301E-2</v>
      </c>
      <c r="K118">
        <v>0</v>
      </c>
      <c r="L118">
        <v>0</v>
      </c>
      <c r="M118">
        <v>206</v>
      </c>
      <c r="N118">
        <v>774</v>
      </c>
      <c r="O118">
        <v>2926</v>
      </c>
      <c r="P118">
        <v>1</v>
      </c>
      <c r="Q118">
        <v>442</v>
      </c>
      <c r="R118">
        <v>494</v>
      </c>
    </row>
    <row r="119" spans="1:18" x14ac:dyDescent="0.2">
      <c r="A119">
        <v>4319703577</v>
      </c>
      <c r="B119" s="1">
        <v>42474</v>
      </c>
      <c r="C119">
        <v>10210</v>
      </c>
      <c r="D119">
        <v>6.8800001144409197</v>
      </c>
      <c r="E119">
        <v>6.8800001144409197</v>
      </c>
      <c r="F119">
        <v>0</v>
      </c>
      <c r="G119">
        <v>0.109999999403954</v>
      </c>
      <c r="H119">
        <v>0.33000001311302202</v>
      </c>
      <c r="I119">
        <v>6.4400000572204599</v>
      </c>
      <c r="J119">
        <v>0</v>
      </c>
      <c r="K119">
        <v>1</v>
      </c>
      <c r="L119">
        <v>9</v>
      </c>
      <c r="M119">
        <v>339</v>
      </c>
      <c r="N119">
        <v>589</v>
      </c>
      <c r="O119">
        <v>2302</v>
      </c>
      <c r="P119">
        <v>1</v>
      </c>
      <c r="Q119">
        <v>535</v>
      </c>
      <c r="R119">
        <v>557</v>
      </c>
    </row>
    <row r="120" spans="1:18" x14ac:dyDescent="0.2">
      <c r="A120">
        <v>4319703577</v>
      </c>
      <c r="B120" s="1">
        <v>42475</v>
      </c>
      <c r="C120">
        <v>5664</v>
      </c>
      <c r="D120">
        <v>3.7999999523162802</v>
      </c>
      <c r="E120">
        <v>3.7999999523162802</v>
      </c>
      <c r="F120">
        <v>0</v>
      </c>
      <c r="G120">
        <v>0</v>
      </c>
      <c r="H120">
        <v>0</v>
      </c>
      <c r="I120">
        <v>3.7999999523162802</v>
      </c>
      <c r="J120">
        <v>0</v>
      </c>
      <c r="K120">
        <v>0</v>
      </c>
      <c r="L120">
        <v>0</v>
      </c>
      <c r="M120">
        <v>228</v>
      </c>
      <c r="N120">
        <v>752</v>
      </c>
      <c r="O120">
        <v>1985</v>
      </c>
      <c r="P120">
        <v>1</v>
      </c>
      <c r="Q120">
        <v>465</v>
      </c>
      <c r="R120">
        <v>491</v>
      </c>
    </row>
    <row r="121" spans="1:18" x14ac:dyDescent="0.2">
      <c r="A121">
        <v>4319703577</v>
      </c>
      <c r="B121" s="1">
        <v>42476</v>
      </c>
      <c r="C121">
        <v>4744</v>
      </c>
      <c r="D121">
        <v>3.1800000667571999</v>
      </c>
      <c r="E121">
        <v>3.1800000667571999</v>
      </c>
      <c r="F121">
        <v>0</v>
      </c>
      <c r="G121">
        <v>0</v>
      </c>
      <c r="H121">
        <v>0</v>
      </c>
      <c r="I121">
        <v>3.1800000667571999</v>
      </c>
      <c r="J121">
        <v>0</v>
      </c>
      <c r="K121">
        <v>0</v>
      </c>
      <c r="L121">
        <v>0</v>
      </c>
      <c r="M121">
        <v>194</v>
      </c>
      <c r="N121">
        <v>724</v>
      </c>
      <c r="O121">
        <v>1884</v>
      </c>
      <c r="P121">
        <v>1</v>
      </c>
      <c r="Q121">
        <v>506</v>
      </c>
      <c r="R121">
        <v>522</v>
      </c>
    </row>
    <row r="122" spans="1:18" x14ac:dyDescent="0.2">
      <c r="A122">
        <v>4319703577</v>
      </c>
      <c r="B122" s="1">
        <v>42478</v>
      </c>
      <c r="C122">
        <v>2276</v>
      </c>
      <c r="D122">
        <v>1.54999995231628</v>
      </c>
      <c r="E122">
        <v>1.54999995231628</v>
      </c>
      <c r="F122">
        <v>0</v>
      </c>
      <c r="G122">
        <v>7.0000000298023196E-2</v>
      </c>
      <c r="H122">
        <v>0.33000001311302202</v>
      </c>
      <c r="I122">
        <v>1.12000000476837</v>
      </c>
      <c r="J122">
        <v>0</v>
      </c>
      <c r="K122">
        <v>1</v>
      </c>
      <c r="L122">
        <v>9</v>
      </c>
      <c r="M122">
        <v>58</v>
      </c>
      <c r="N122">
        <v>824</v>
      </c>
      <c r="O122">
        <v>1632</v>
      </c>
      <c r="P122">
        <v>1</v>
      </c>
      <c r="Q122">
        <v>515</v>
      </c>
      <c r="R122">
        <v>551</v>
      </c>
    </row>
    <row r="123" spans="1:18" x14ac:dyDescent="0.2">
      <c r="A123">
        <v>4319703577</v>
      </c>
      <c r="B123" s="1">
        <v>42479</v>
      </c>
      <c r="C123">
        <v>8925</v>
      </c>
      <c r="D123">
        <v>5.9899997711181596</v>
      </c>
      <c r="E123">
        <v>5.9899997711181596</v>
      </c>
      <c r="F123">
        <v>0</v>
      </c>
      <c r="G123">
        <v>0</v>
      </c>
      <c r="H123">
        <v>0</v>
      </c>
      <c r="I123">
        <v>5.9899997711181596</v>
      </c>
      <c r="J123">
        <v>0</v>
      </c>
      <c r="K123">
        <v>0</v>
      </c>
      <c r="L123">
        <v>0</v>
      </c>
      <c r="M123">
        <v>311</v>
      </c>
      <c r="N123">
        <v>604</v>
      </c>
      <c r="O123">
        <v>2200</v>
      </c>
      <c r="P123">
        <v>2</v>
      </c>
      <c r="Q123">
        <v>461</v>
      </c>
      <c r="R123">
        <v>498</v>
      </c>
    </row>
    <row r="124" spans="1:18" x14ac:dyDescent="0.2">
      <c r="A124">
        <v>4319703577</v>
      </c>
      <c r="B124" s="1">
        <v>42480</v>
      </c>
      <c r="C124">
        <v>8954</v>
      </c>
      <c r="D124">
        <v>6.0100002288818404</v>
      </c>
      <c r="E124">
        <v>6.0100002288818404</v>
      </c>
      <c r="F124">
        <v>0</v>
      </c>
      <c r="G124">
        <v>0</v>
      </c>
      <c r="H124">
        <v>0.68000000715255704</v>
      </c>
      <c r="I124">
        <v>5.3099999427795401</v>
      </c>
      <c r="J124">
        <v>0</v>
      </c>
      <c r="K124">
        <v>0</v>
      </c>
      <c r="L124">
        <v>18</v>
      </c>
      <c r="M124">
        <v>306</v>
      </c>
      <c r="N124">
        <v>671</v>
      </c>
      <c r="O124">
        <v>2220</v>
      </c>
      <c r="P124">
        <v>1</v>
      </c>
      <c r="Q124">
        <v>523</v>
      </c>
      <c r="R124">
        <v>543</v>
      </c>
    </row>
    <row r="125" spans="1:18" x14ac:dyDescent="0.2">
      <c r="A125">
        <v>4319703577</v>
      </c>
      <c r="B125" s="1">
        <v>42481</v>
      </c>
      <c r="C125">
        <v>3702</v>
      </c>
      <c r="D125">
        <v>2.4800000190734899</v>
      </c>
      <c r="E125">
        <v>2.4800000190734899</v>
      </c>
      <c r="F125">
        <v>0</v>
      </c>
      <c r="G125">
        <v>0</v>
      </c>
      <c r="H125">
        <v>0</v>
      </c>
      <c r="I125">
        <v>0.34999999403953602</v>
      </c>
      <c r="J125">
        <v>0</v>
      </c>
      <c r="K125">
        <v>0</v>
      </c>
      <c r="L125">
        <v>0</v>
      </c>
      <c r="M125">
        <v>34</v>
      </c>
      <c r="N125">
        <v>1265</v>
      </c>
      <c r="O125">
        <v>1792</v>
      </c>
      <c r="P125">
        <v>1</v>
      </c>
      <c r="Q125">
        <v>59</v>
      </c>
      <c r="R125">
        <v>65</v>
      </c>
    </row>
    <row r="126" spans="1:18" x14ac:dyDescent="0.2">
      <c r="A126">
        <v>4319703577</v>
      </c>
      <c r="B126" s="1">
        <v>42482</v>
      </c>
      <c r="C126">
        <v>4500</v>
      </c>
      <c r="D126">
        <v>3.0199999809265101</v>
      </c>
      <c r="E126">
        <v>3.0199999809265101</v>
      </c>
      <c r="F126">
        <v>0</v>
      </c>
      <c r="G126">
        <v>5.9999998658895499E-2</v>
      </c>
      <c r="H126">
        <v>0.81000000238418601</v>
      </c>
      <c r="I126">
        <v>2.1500000953674299</v>
      </c>
      <c r="J126">
        <v>0</v>
      </c>
      <c r="K126">
        <v>1</v>
      </c>
      <c r="L126">
        <v>19</v>
      </c>
      <c r="M126">
        <v>176</v>
      </c>
      <c r="N126">
        <v>709</v>
      </c>
      <c r="O126">
        <v>1886</v>
      </c>
      <c r="P126">
        <v>1</v>
      </c>
      <c r="Q126">
        <v>533</v>
      </c>
      <c r="R126">
        <v>550</v>
      </c>
    </row>
    <row r="127" spans="1:18" x14ac:dyDescent="0.2">
      <c r="A127">
        <v>4319703577</v>
      </c>
      <c r="B127" s="1">
        <v>42483</v>
      </c>
      <c r="C127">
        <v>4935</v>
      </c>
      <c r="D127">
        <v>3.3099999427795401</v>
      </c>
      <c r="E127">
        <v>3.3099999427795401</v>
      </c>
      <c r="F127">
        <v>0</v>
      </c>
      <c r="G127">
        <v>0</v>
      </c>
      <c r="H127">
        <v>0</v>
      </c>
      <c r="I127">
        <v>3.3099999427795401</v>
      </c>
      <c r="J127">
        <v>0</v>
      </c>
      <c r="K127">
        <v>0</v>
      </c>
      <c r="L127">
        <v>0</v>
      </c>
      <c r="M127">
        <v>233</v>
      </c>
      <c r="N127">
        <v>546</v>
      </c>
      <c r="O127">
        <v>1945</v>
      </c>
      <c r="P127">
        <v>1</v>
      </c>
      <c r="Q127">
        <v>692</v>
      </c>
      <c r="R127">
        <v>722</v>
      </c>
    </row>
    <row r="128" spans="1:18" x14ac:dyDescent="0.2">
      <c r="A128">
        <v>4319703577</v>
      </c>
      <c r="B128" s="1">
        <v>42484</v>
      </c>
      <c r="C128">
        <v>4081</v>
      </c>
      <c r="D128">
        <v>2.7400000095367401</v>
      </c>
      <c r="E128">
        <v>2.7400000095367401</v>
      </c>
      <c r="F128">
        <v>0</v>
      </c>
      <c r="G128">
        <v>5.9999998658895499E-2</v>
      </c>
      <c r="H128">
        <v>0.20000000298023199</v>
      </c>
      <c r="I128">
        <v>2.4700000286102299</v>
      </c>
      <c r="J128">
        <v>0</v>
      </c>
      <c r="K128">
        <v>1</v>
      </c>
      <c r="L128">
        <v>5</v>
      </c>
      <c r="M128">
        <v>191</v>
      </c>
      <c r="N128">
        <v>692</v>
      </c>
      <c r="O128">
        <v>1880</v>
      </c>
      <c r="P128">
        <v>1</v>
      </c>
      <c r="Q128">
        <v>467</v>
      </c>
      <c r="R128">
        <v>501</v>
      </c>
    </row>
    <row r="129" spans="1:18" x14ac:dyDescent="0.2">
      <c r="A129">
        <v>4319703577</v>
      </c>
      <c r="B129" s="1">
        <v>42485</v>
      </c>
      <c r="C129">
        <v>9259</v>
      </c>
      <c r="D129">
        <v>6.21000003814697</v>
      </c>
      <c r="E129">
        <v>6.21000003814697</v>
      </c>
      <c r="F129">
        <v>0</v>
      </c>
      <c r="G129">
        <v>0</v>
      </c>
      <c r="H129">
        <v>0.28000000119209301</v>
      </c>
      <c r="I129">
        <v>5.9299998283386204</v>
      </c>
      <c r="J129">
        <v>0</v>
      </c>
      <c r="K129">
        <v>0</v>
      </c>
      <c r="L129">
        <v>8</v>
      </c>
      <c r="M129">
        <v>390</v>
      </c>
      <c r="N129">
        <v>544</v>
      </c>
      <c r="O129">
        <v>2314</v>
      </c>
      <c r="P129">
        <v>1</v>
      </c>
      <c r="Q129">
        <v>488</v>
      </c>
      <c r="R129">
        <v>506</v>
      </c>
    </row>
    <row r="130" spans="1:18" x14ac:dyDescent="0.2">
      <c r="A130">
        <v>4319703577</v>
      </c>
      <c r="B130" s="1">
        <v>42486</v>
      </c>
      <c r="C130">
        <v>9899</v>
      </c>
      <c r="D130">
        <v>6.6399998664856001</v>
      </c>
      <c r="E130">
        <v>6.6399998664856001</v>
      </c>
      <c r="F130">
        <v>0</v>
      </c>
      <c r="G130">
        <v>0.56999999284744296</v>
      </c>
      <c r="H130">
        <v>0.92000001668930098</v>
      </c>
      <c r="I130">
        <v>5.1500000953674299</v>
      </c>
      <c r="J130">
        <v>0</v>
      </c>
      <c r="K130">
        <v>8</v>
      </c>
      <c r="L130">
        <v>21</v>
      </c>
      <c r="M130">
        <v>288</v>
      </c>
      <c r="N130">
        <v>649</v>
      </c>
      <c r="O130">
        <v>2236</v>
      </c>
      <c r="P130">
        <v>1</v>
      </c>
      <c r="Q130">
        <v>505</v>
      </c>
      <c r="R130">
        <v>516</v>
      </c>
    </row>
    <row r="131" spans="1:18" x14ac:dyDescent="0.2">
      <c r="A131">
        <v>4319703577</v>
      </c>
      <c r="B131" s="1">
        <v>42487</v>
      </c>
      <c r="C131">
        <v>10780</v>
      </c>
      <c r="D131">
        <v>7.2300000190734899</v>
      </c>
      <c r="E131">
        <v>7.2300000190734899</v>
      </c>
      <c r="F131">
        <v>0</v>
      </c>
      <c r="G131">
        <v>0.40999999642372098</v>
      </c>
      <c r="H131">
        <v>1.91999995708466</v>
      </c>
      <c r="I131">
        <v>4.9099998474121103</v>
      </c>
      <c r="J131">
        <v>0</v>
      </c>
      <c r="K131">
        <v>6</v>
      </c>
      <c r="L131">
        <v>47</v>
      </c>
      <c r="M131">
        <v>300</v>
      </c>
      <c r="N131">
        <v>680</v>
      </c>
      <c r="O131">
        <v>2324</v>
      </c>
      <c r="P131">
        <v>1</v>
      </c>
      <c r="Q131">
        <v>286</v>
      </c>
      <c r="R131">
        <v>307</v>
      </c>
    </row>
    <row r="132" spans="1:18" x14ac:dyDescent="0.2">
      <c r="A132">
        <v>4319703577</v>
      </c>
      <c r="B132" s="1">
        <v>42488</v>
      </c>
      <c r="C132">
        <v>10817</v>
      </c>
      <c r="D132">
        <v>7.2800002098083496</v>
      </c>
      <c r="E132">
        <v>7.2800002098083496</v>
      </c>
      <c r="F132">
        <v>0</v>
      </c>
      <c r="G132">
        <v>1.0099999904632599</v>
      </c>
      <c r="H132">
        <v>0.33000001311302202</v>
      </c>
      <c r="I132">
        <v>5.9400000572204599</v>
      </c>
      <c r="J132">
        <v>0</v>
      </c>
      <c r="K132">
        <v>13</v>
      </c>
      <c r="L132">
        <v>8</v>
      </c>
      <c r="M132">
        <v>359</v>
      </c>
      <c r="N132">
        <v>552</v>
      </c>
      <c r="O132">
        <v>2367</v>
      </c>
      <c r="P132">
        <v>1</v>
      </c>
      <c r="Q132">
        <v>497</v>
      </c>
      <c r="R132">
        <v>522</v>
      </c>
    </row>
    <row r="133" spans="1:18" x14ac:dyDescent="0.2">
      <c r="A133">
        <v>4319703577</v>
      </c>
      <c r="B133" s="1">
        <v>42489</v>
      </c>
      <c r="C133">
        <v>7990</v>
      </c>
      <c r="D133">
        <v>5.3600001335143999</v>
      </c>
      <c r="E133">
        <v>5.3600001335143999</v>
      </c>
      <c r="F133">
        <v>0</v>
      </c>
      <c r="G133">
        <v>0.44999998807907099</v>
      </c>
      <c r="H133">
        <v>0.79000002145767201</v>
      </c>
      <c r="I133">
        <v>4.1199998855590803</v>
      </c>
      <c r="J133">
        <v>0</v>
      </c>
      <c r="K133">
        <v>6</v>
      </c>
      <c r="L133">
        <v>18</v>
      </c>
      <c r="M133">
        <v>289</v>
      </c>
      <c r="N133">
        <v>624</v>
      </c>
      <c r="O133">
        <v>2175</v>
      </c>
      <c r="P133">
        <v>1</v>
      </c>
      <c r="Q133">
        <v>523</v>
      </c>
      <c r="R133">
        <v>546</v>
      </c>
    </row>
    <row r="134" spans="1:18" x14ac:dyDescent="0.2">
      <c r="A134">
        <v>4319703577</v>
      </c>
      <c r="B134" s="1">
        <v>42490</v>
      </c>
      <c r="C134">
        <v>8221</v>
      </c>
      <c r="D134">
        <v>5.5199999809265101</v>
      </c>
      <c r="E134">
        <v>5.5199999809265101</v>
      </c>
      <c r="F134">
        <v>0</v>
      </c>
      <c r="G134">
        <v>0.40000000596046398</v>
      </c>
      <c r="H134">
        <v>1.6100000143051101</v>
      </c>
      <c r="I134">
        <v>3.5099999904632599</v>
      </c>
      <c r="J134">
        <v>0</v>
      </c>
      <c r="K134">
        <v>6</v>
      </c>
      <c r="L134">
        <v>38</v>
      </c>
      <c r="M134">
        <v>196</v>
      </c>
      <c r="N134">
        <v>695</v>
      </c>
      <c r="O134">
        <v>2092</v>
      </c>
      <c r="P134">
        <v>1</v>
      </c>
      <c r="Q134">
        <v>490</v>
      </c>
      <c r="R134">
        <v>516</v>
      </c>
    </row>
    <row r="135" spans="1:18" x14ac:dyDescent="0.2">
      <c r="A135">
        <v>4319703577</v>
      </c>
      <c r="B135" s="1">
        <v>42491</v>
      </c>
      <c r="C135">
        <v>1251</v>
      </c>
      <c r="D135">
        <v>0.83999997377395597</v>
      </c>
      <c r="E135">
        <v>0.83999997377395597</v>
      </c>
      <c r="F135">
        <v>0</v>
      </c>
      <c r="G135">
        <v>0</v>
      </c>
      <c r="H135">
        <v>0</v>
      </c>
      <c r="I135">
        <v>0.83999997377395597</v>
      </c>
      <c r="J135">
        <v>0</v>
      </c>
      <c r="K135">
        <v>0</v>
      </c>
      <c r="L135">
        <v>0</v>
      </c>
      <c r="M135">
        <v>67</v>
      </c>
      <c r="N135">
        <v>836</v>
      </c>
      <c r="O135">
        <v>1593</v>
      </c>
      <c r="P135">
        <v>1</v>
      </c>
      <c r="Q135">
        <v>484</v>
      </c>
      <c r="R135">
        <v>500</v>
      </c>
    </row>
    <row r="136" spans="1:18" x14ac:dyDescent="0.2">
      <c r="A136">
        <v>4319703577</v>
      </c>
      <c r="B136" s="1">
        <v>42492</v>
      </c>
      <c r="C136">
        <v>9261</v>
      </c>
      <c r="D136">
        <v>6.2399997711181596</v>
      </c>
      <c r="E136">
        <v>6.2399997711181596</v>
      </c>
      <c r="F136">
        <v>0</v>
      </c>
      <c r="G136">
        <v>0</v>
      </c>
      <c r="H136">
        <v>0.43999999761581399</v>
      </c>
      <c r="I136">
        <v>5.71000003814697</v>
      </c>
      <c r="J136">
        <v>0</v>
      </c>
      <c r="K136">
        <v>0</v>
      </c>
      <c r="L136">
        <v>11</v>
      </c>
      <c r="M136">
        <v>344</v>
      </c>
      <c r="N136">
        <v>585</v>
      </c>
      <c r="O136">
        <v>2270</v>
      </c>
      <c r="P136">
        <v>1</v>
      </c>
      <c r="Q136">
        <v>478</v>
      </c>
      <c r="R136">
        <v>506</v>
      </c>
    </row>
    <row r="137" spans="1:18" x14ac:dyDescent="0.2">
      <c r="A137">
        <v>4319703577</v>
      </c>
      <c r="B137" s="1">
        <v>42493</v>
      </c>
      <c r="C137">
        <v>9648</v>
      </c>
      <c r="D137">
        <v>6.4699997901916504</v>
      </c>
      <c r="E137">
        <v>6.4699997901916504</v>
      </c>
      <c r="F137">
        <v>0</v>
      </c>
      <c r="G137">
        <v>0.57999998331069902</v>
      </c>
      <c r="H137">
        <v>1.0700000524520901</v>
      </c>
      <c r="I137">
        <v>4.8299999237060502</v>
      </c>
      <c r="J137">
        <v>0</v>
      </c>
      <c r="K137">
        <v>8</v>
      </c>
      <c r="L137">
        <v>26</v>
      </c>
      <c r="M137">
        <v>287</v>
      </c>
      <c r="N137">
        <v>669</v>
      </c>
      <c r="O137">
        <v>2235</v>
      </c>
      <c r="P137">
        <v>1</v>
      </c>
      <c r="Q137">
        <v>474</v>
      </c>
      <c r="R137">
        <v>512</v>
      </c>
    </row>
    <row r="138" spans="1:18" x14ac:dyDescent="0.2">
      <c r="A138">
        <v>4319703577</v>
      </c>
      <c r="B138" s="1">
        <v>42496</v>
      </c>
      <c r="C138">
        <v>9524</v>
      </c>
      <c r="D138">
        <v>6.4200000762939498</v>
      </c>
      <c r="E138">
        <v>6.4200000762939498</v>
      </c>
      <c r="F138">
        <v>0</v>
      </c>
      <c r="G138">
        <v>0.40999999642372098</v>
      </c>
      <c r="H138">
        <v>0.46999999880790699</v>
      </c>
      <c r="I138">
        <v>5.46000003814697</v>
      </c>
      <c r="J138">
        <v>0</v>
      </c>
      <c r="K138">
        <v>6</v>
      </c>
      <c r="L138">
        <v>11</v>
      </c>
      <c r="M138">
        <v>314</v>
      </c>
      <c r="N138">
        <v>692</v>
      </c>
      <c r="O138">
        <v>2266</v>
      </c>
      <c r="P138">
        <v>1</v>
      </c>
      <c r="Q138">
        <v>450</v>
      </c>
      <c r="R138">
        <v>491</v>
      </c>
    </row>
    <row r="139" spans="1:18" x14ac:dyDescent="0.2">
      <c r="A139">
        <v>4319703577</v>
      </c>
      <c r="B139" s="1">
        <v>42497</v>
      </c>
      <c r="C139">
        <v>7937</v>
      </c>
      <c r="D139">
        <v>5.3299999237060502</v>
      </c>
      <c r="E139">
        <v>5.3299999237060502</v>
      </c>
      <c r="F139">
        <v>0</v>
      </c>
      <c r="G139">
        <v>0.18999999761581399</v>
      </c>
      <c r="H139">
        <v>1.04999995231628</v>
      </c>
      <c r="I139">
        <v>4.0799999237060502</v>
      </c>
      <c r="J139">
        <v>0</v>
      </c>
      <c r="K139">
        <v>3</v>
      </c>
      <c r="L139">
        <v>28</v>
      </c>
      <c r="M139">
        <v>279</v>
      </c>
      <c r="N139">
        <v>586</v>
      </c>
      <c r="O139">
        <v>2158</v>
      </c>
      <c r="P139">
        <v>1</v>
      </c>
      <c r="Q139">
        <v>507</v>
      </c>
      <c r="R139">
        <v>530</v>
      </c>
    </row>
    <row r="140" spans="1:18" x14ac:dyDescent="0.2">
      <c r="A140">
        <v>4319703577</v>
      </c>
      <c r="B140" s="1">
        <v>42498</v>
      </c>
      <c r="C140">
        <v>3672</v>
      </c>
      <c r="D140">
        <v>2.46000003814697</v>
      </c>
      <c r="E140">
        <v>2.46000003814697</v>
      </c>
      <c r="F140">
        <v>0</v>
      </c>
      <c r="G140">
        <v>0</v>
      </c>
      <c r="H140">
        <v>0</v>
      </c>
      <c r="I140">
        <v>2.46000003814697</v>
      </c>
      <c r="J140">
        <v>0</v>
      </c>
      <c r="K140">
        <v>0</v>
      </c>
      <c r="L140">
        <v>0</v>
      </c>
      <c r="M140">
        <v>153</v>
      </c>
      <c r="N140">
        <v>603</v>
      </c>
      <c r="O140">
        <v>1792</v>
      </c>
      <c r="P140">
        <v>1</v>
      </c>
      <c r="Q140">
        <v>602</v>
      </c>
      <c r="R140">
        <v>638</v>
      </c>
    </row>
    <row r="141" spans="1:18" x14ac:dyDescent="0.2">
      <c r="A141">
        <v>4319703577</v>
      </c>
      <c r="B141" s="1">
        <v>42499</v>
      </c>
      <c r="C141">
        <v>10378</v>
      </c>
      <c r="D141">
        <v>6.96000003814697</v>
      </c>
      <c r="E141">
        <v>6.96000003814697</v>
      </c>
      <c r="F141">
        <v>0</v>
      </c>
      <c r="G141">
        <v>0.140000000596046</v>
      </c>
      <c r="H141">
        <v>0.56000000238418601</v>
      </c>
      <c r="I141">
        <v>6.25</v>
      </c>
      <c r="J141">
        <v>0</v>
      </c>
      <c r="K141">
        <v>2</v>
      </c>
      <c r="L141">
        <v>14</v>
      </c>
      <c r="M141">
        <v>374</v>
      </c>
      <c r="N141">
        <v>490</v>
      </c>
      <c r="O141">
        <v>2345</v>
      </c>
      <c r="P141">
        <v>1</v>
      </c>
      <c r="Q141">
        <v>535</v>
      </c>
      <c r="R141">
        <v>565</v>
      </c>
    </row>
    <row r="142" spans="1:18" x14ac:dyDescent="0.2">
      <c r="A142">
        <v>4319703577</v>
      </c>
      <c r="B142" s="1">
        <v>42500</v>
      </c>
      <c r="C142">
        <v>9487</v>
      </c>
      <c r="D142">
        <v>6.3699998855590803</v>
      </c>
      <c r="E142">
        <v>6.3699998855590803</v>
      </c>
      <c r="F142">
        <v>0</v>
      </c>
      <c r="G142">
        <v>0.20999999344348899</v>
      </c>
      <c r="H142">
        <v>0.46000000834464999</v>
      </c>
      <c r="I142">
        <v>5.6999998092651403</v>
      </c>
      <c r="J142">
        <v>0</v>
      </c>
      <c r="K142">
        <v>3</v>
      </c>
      <c r="L142">
        <v>12</v>
      </c>
      <c r="M142">
        <v>329</v>
      </c>
      <c r="N142">
        <v>555</v>
      </c>
      <c r="O142">
        <v>2260</v>
      </c>
      <c r="P142">
        <v>1</v>
      </c>
      <c r="Q142">
        <v>487</v>
      </c>
      <c r="R142">
        <v>517</v>
      </c>
    </row>
    <row r="143" spans="1:18" x14ac:dyDescent="0.2">
      <c r="A143">
        <v>4319703577</v>
      </c>
      <c r="B143" s="1">
        <v>42501</v>
      </c>
      <c r="C143">
        <v>9129</v>
      </c>
      <c r="D143">
        <v>6.1300001144409197</v>
      </c>
      <c r="E143">
        <v>6.1300001144409197</v>
      </c>
      <c r="F143">
        <v>0</v>
      </c>
      <c r="G143">
        <v>0.20000000298023199</v>
      </c>
      <c r="H143">
        <v>0.74000000953674305</v>
      </c>
      <c r="I143">
        <v>5.1799998283386204</v>
      </c>
      <c r="J143">
        <v>0</v>
      </c>
      <c r="K143">
        <v>3</v>
      </c>
      <c r="L143">
        <v>18</v>
      </c>
      <c r="M143">
        <v>311</v>
      </c>
      <c r="N143">
        <v>574</v>
      </c>
      <c r="O143">
        <v>2232</v>
      </c>
      <c r="P143">
        <v>1</v>
      </c>
      <c r="Q143">
        <v>529</v>
      </c>
      <c r="R143">
        <v>558</v>
      </c>
    </row>
    <row r="144" spans="1:18" x14ac:dyDescent="0.2">
      <c r="A144">
        <v>4319703577</v>
      </c>
      <c r="B144" s="1">
        <v>42502</v>
      </c>
      <c r="C144">
        <v>17</v>
      </c>
      <c r="D144">
        <v>9.9999997764825804E-3</v>
      </c>
      <c r="E144">
        <v>9.9999997764825804E-3</v>
      </c>
      <c r="F144">
        <v>0</v>
      </c>
      <c r="G144">
        <v>0</v>
      </c>
      <c r="H144">
        <v>0</v>
      </c>
      <c r="I144">
        <v>9.9999997764825804E-3</v>
      </c>
      <c r="J144">
        <v>0</v>
      </c>
      <c r="K144">
        <v>0</v>
      </c>
      <c r="L144">
        <v>0</v>
      </c>
      <c r="M144">
        <v>2</v>
      </c>
      <c r="N144">
        <v>0</v>
      </c>
      <c r="O144">
        <v>257</v>
      </c>
      <c r="P144">
        <v>1</v>
      </c>
      <c r="Q144">
        <v>302</v>
      </c>
      <c r="R144">
        <v>321</v>
      </c>
    </row>
    <row r="145" spans="1:18" x14ac:dyDescent="0.2">
      <c r="A145">
        <v>4388161847</v>
      </c>
      <c r="B145" s="1">
        <v>42475</v>
      </c>
      <c r="C145">
        <v>8758</v>
      </c>
      <c r="D145">
        <v>6.7300000190734899</v>
      </c>
      <c r="E145">
        <v>6.7300000190734899</v>
      </c>
      <c r="F145">
        <v>0</v>
      </c>
      <c r="G145">
        <v>0</v>
      </c>
      <c r="H145">
        <v>0</v>
      </c>
      <c r="I145">
        <v>6.7300000190734899</v>
      </c>
      <c r="J145">
        <v>0</v>
      </c>
      <c r="K145">
        <v>0</v>
      </c>
      <c r="L145">
        <v>0</v>
      </c>
      <c r="M145">
        <v>299</v>
      </c>
      <c r="N145">
        <v>837</v>
      </c>
      <c r="O145">
        <v>3066</v>
      </c>
      <c r="P145">
        <v>1</v>
      </c>
      <c r="Q145">
        <v>499</v>
      </c>
      <c r="R145">
        <v>526</v>
      </c>
    </row>
    <row r="146" spans="1:18" x14ac:dyDescent="0.2">
      <c r="A146">
        <v>4388161847</v>
      </c>
      <c r="B146" s="1">
        <v>42476</v>
      </c>
      <c r="C146">
        <v>6580</v>
      </c>
      <c r="D146">
        <v>5.0599999427795401</v>
      </c>
      <c r="E146">
        <v>5.0599999427795401</v>
      </c>
      <c r="F146">
        <v>0</v>
      </c>
      <c r="G146">
        <v>0.20999999344348899</v>
      </c>
      <c r="H146">
        <v>0.40000000596046398</v>
      </c>
      <c r="I146">
        <v>4.4499998092651403</v>
      </c>
      <c r="J146">
        <v>0</v>
      </c>
      <c r="K146">
        <v>6</v>
      </c>
      <c r="L146">
        <v>9</v>
      </c>
      <c r="M146">
        <v>253</v>
      </c>
      <c r="N146">
        <v>609</v>
      </c>
      <c r="O146">
        <v>3073</v>
      </c>
      <c r="P146">
        <v>2</v>
      </c>
      <c r="Q146">
        <v>426</v>
      </c>
      <c r="R146">
        <v>448</v>
      </c>
    </row>
    <row r="147" spans="1:18" x14ac:dyDescent="0.2">
      <c r="A147">
        <v>4388161847</v>
      </c>
      <c r="B147" s="1">
        <v>42477</v>
      </c>
      <c r="C147">
        <v>4660</v>
      </c>
      <c r="D147">
        <v>3.5799999237060498</v>
      </c>
      <c r="E147">
        <v>3.5799999237060498</v>
      </c>
      <c r="F147">
        <v>0</v>
      </c>
      <c r="G147">
        <v>0</v>
      </c>
      <c r="H147">
        <v>0</v>
      </c>
      <c r="I147">
        <v>3.5799999237060498</v>
      </c>
      <c r="J147">
        <v>0</v>
      </c>
      <c r="K147">
        <v>0</v>
      </c>
      <c r="L147">
        <v>0</v>
      </c>
      <c r="M147">
        <v>201</v>
      </c>
      <c r="N147">
        <v>721</v>
      </c>
      <c r="O147">
        <v>2572</v>
      </c>
      <c r="P147">
        <v>2</v>
      </c>
      <c r="Q147">
        <v>619</v>
      </c>
      <c r="R147">
        <v>641</v>
      </c>
    </row>
    <row r="148" spans="1:18" x14ac:dyDescent="0.2">
      <c r="A148">
        <v>4388161847</v>
      </c>
      <c r="B148" s="1">
        <v>42478</v>
      </c>
      <c r="C148">
        <v>11009</v>
      </c>
      <c r="D148">
        <v>9.1000003814697301</v>
      </c>
      <c r="E148">
        <v>9.1000003814697301</v>
      </c>
      <c r="F148">
        <v>0</v>
      </c>
      <c r="G148">
        <v>3.5599999427795401</v>
      </c>
      <c r="H148">
        <v>0.40000000596046398</v>
      </c>
      <c r="I148">
        <v>5.1399998664856001</v>
      </c>
      <c r="J148">
        <v>0</v>
      </c>
      <c r="K148">
        <v>27</v>
      </c>
      <c r="L148">
        <v>8</v>
      </c>
      <c r="M148">
        <v>239</v>
      </c>
      <c r="N148">
        <v>1017</v>
      </c>
      <c r="O148">
        <v>3274</v>
      </c>
      <c r="P148">
        <v>1</v>
      </c>
      <c r="Q148">
        <v>99</v>
      </c>
      <c r="R148">
        <v>104</v>
      </c>
    </row>
    <row r="149" spans="1:18" x14ac:dyDescent="0.2">
      <c r="A149">
        <v>4388161847</v>
      </c>
      <c r="B149" s="1">
        <v>42479</v>
      </c>
      <c r="C149">
        <v>10181</v>
      </c>
      <c r="D149">
        <v>7.8299999237060502</v>
      </c>
      <c r="E149">
        <v>7.8299999237060502</v>
      </c>
      <c r="F149">
        <v>0</v>
      </c>
      <c r="G149">
        <v>1.37000000476837</v>
      </c>
      <c r="H149">
        <v>0.68999999761581399</v>
      </c>
      <c r="I149">
        <v>5.7699999809265101</v>
      </c>
      <c r="J149">
        <v>0</v>
      </c>
      <c r="K149">
        <v>20</v>
      </c>
      <c r="L149">
        <v>16</v>
      </c>
      <c r="M149">
        <v>249</v>
      </c>
      <c r="N149">
        <v>704</v>
      </c>
      <c r="O149">
        <v>3015</v>
      </c>
      <c r="P149">
        <v>1</v>
      </c>
      <c r="Q149">
        <v>329</v>
      </c>
      <c r="R149">
        <v>338</v>
      </c>
    </row>
    <row r="150" spans="1:18" x14ac:dyDescent="0.2">
      <c r="A150">
        <v>4388161847</v>
      </c>
      <c r="B150" s="1">
        <v>42480</v>
      </c>
      <c r="C150">
        <v>10553</v>
      </c>
      <c r="D150">
        <v>8.1199998855590803</v>
      </c>
      <c r="E150">
        <v>8.1199998855590803</v>
      </c>
      <c r="F150">
        <v>0</v>
      </c>
      <c r="G150">
        <v>1.1000000238418599</v>
      </c>
      <c r="H150">
        <v>1.7200000286102299</v>
      </c>
      <c r="I150">
        <v>5.28999996185303</v>
      </c>
      <c r="J150">
        <v>0</v>
      </c>
      <c r="K150">
        <v>19</v>
      </c>
      <c r="L150">
        <v>42</v>
      </c>
      <c r="M150">
        <v>228</v>
      </c>
      <c r="N150">
        <v>696</v>
      </c>
      <c r="O150">
        <v>3083</v>
      </c>
      <c r="P150">
        <v>1</v>
      </c>
      <c r="Q150">
        <v>421</v>
      </c>
      <c r="R150">
        <v>451</v>
      </c>
    </row>
    <row r="151" spans="1:18" x14ac:dyDescent="0.2">
      <c r="A151">
        <v>4388161847</v>
      </c>
      <c r="B151" s="1">
        <v>42481</v>
      </c>
      <c r="C151">
        <v>10055</v>
      </c>
      <c r="D151">
        <v>7.7300000190734899</v>
      </c>
      <c r="E151">
        <v>7.7300000190734899</v>
      </c>
      <c r="F151">
        <v>0</v>
      </c>
      <c r="G151">
        <v>0.37000000476837203</v>
      </c>
      <c r="H151">
        <v>0.38999998569488498</v>
      </c>
      <c r="I151">
        <v>6.9800000190734899</v>
      </c>
      <c r="J151">
        <v>0</v>
      </c>
      <c r="K151">
        <v>7</v>
      </c>
      <c r="L151">
        <v>12</v>
      </c>
      <c r="M151">
        <v>272</v>
      </c>
      <c r="N151">
        <v>853</v>
      </c>
      <c r="O151">
        <v>3069</v>
      </c>
      <c r="P151">
        <v>1</v>
      </c>
      <c r="Q151">
        <v>442</v>
      </c>
      <c r="R151">
        <v>458</v>
      </c>
    </row>
    <row r="152" spans="1:18" x14ac:dyDescent="0.2">
      <c r="A152">
        <v>4388161847</v>
      </c>
      <c r="B152" s="1">
        <v>42482</v>
      </c>
      <c r="C152">
        <v>12139</v>
      </c>
      <c r="D152">
        <v>9.3400001525878906</v>
      </c>
      <c r="E152">
        <v>9.3400001525878906</v>
      </c>
      <c r="F152">
        <v>0</v>
      </c>
      <c r="G152">
        <v>3.2999999523162802</v>
      </c>
      <c r="H152">
        <v>1.1100000143051101</v>
      </c>
      <c r="I152">
        <v>4.9200000762939498</v>
      </c>
      <c r="J152">
        <v>0</v>
      </c>
      <c r="K152">
        <v>77</v>
      </c>
      <c r="L152">
        <v>25</v>
      </c>
      <c r="M152">
        <v>220</v>
      </c>
      <c r="N152">
        <v>945</v>
      </c>
      <c r="O152">
        <v>3544</v>
      </c>
      <c r="P152">
        <v>1</v>
      </c>
      <c r="Q152">
        <v>82</v>
      </c>
      <c r="R152">
        <v>85</v>
      </c>
    </row>
    <row r="153" spans="1:18" x14ac:dyDescent="0.2">
      <c r="A153">
        <v>4388161847</v>
      </c>
      <c r="B153" s="1">
        <v>42483</v>
      </c>
      <c r="C153">
        <v>13236</v>
      </c>
      <c r="D153">
        <v>10.180000305175801</v>
      </c>
      <c r="E153">
        <v>10.180000305175801</v>
      </c>
      <c r="F153">
        <v>0</v>
      </c>
      <c r="G153">
        <v>4.5</v>
      </c>
      <c r="H153">
        <v>0.31999999284744302</v>
      </c>
      <c r="I153">
        <v>5.3499999046325701</v>
      </c>
      <c r="J153">
        <v>0</v>
      </c>
      <c r="K153">
        <v>58</v>
      </c>
      <c r="L153">
        <v>5</v>
      </c>
      <c r="M153">
        <v>215</v>
      </c>
      <c r="N153">
        <v>749</v>
      </c>
      <c r="O153">
        <v>3306</v>
      </c>
      <c r="P153">
        <v>1</v>
      </c>
      <c r="Q153">
        <v>478</v>
      </c>
      <c r="R153">
        <v>501</v>
      </c>
    </row>
    <row r="154" spans="1:18" x14ac:dyDescent="0.2">
      <c r="A154">
        <v>4388161847</v>
      </c>
      <c r="B154" s="1">
        <v>42484</v>
      </c>
      <c r="C154">
        <v>10243</v>
      </c>
      <c r="D154">
        <v>7.8800001144409197</v>
      </c>
      <c r="E154">
        <v>7.8800001144409197</v>
      </c>
      <c r="F154">
        <v>0</v>
      </c>
      <c r="G154">
        <v>1.08000004291534</v>
      </c>
      <c r="H154">
        <v>0.50999999046325695</v>
      </c>
      <c r="I154">
        <v>6.3000001907348597</v>
      </c>
      <c r="J154">
        <v>0</v>
      </c>
      <c r="K154">
        <v>14</v>
      </c>
      <c r="L154">
        <v>8</v>
      </c>
      <c r="M154">
        <v>239</v>
      </c>
      <c r="N154">
        <v>584</v>
      </c>
      <c r="O154">
        <v>2885</v>
      </c>
      <c r="P154">
        <v>3</v>
      </c>
      <c r="Q154">
        <v>552</v>
      </c>
      <c r="R154">
        <v>595</v>
      </c>
    </row>
    <row r="155" spans="1:18" x14ac:dyDescent="0.2">
      <c r="A155">
        <v>4388161847</v>
      </c>
      <c r="B155" s="1">
        <v>42486</v>
      </c>
      <c r="C155">
        <v>9461</v>
      </c>
      <c r="D155">
        <v>7.2800002098083496</v>
      </c>
      <c r="E155">
        <v>7.2800002098083496</v>
      </c>
      <c r="F155">
        <v>0</v>
      </c>
      <c r="G155">
        <v>0.93999999761581399</v>
      </c>
      <c r="H155">
        <v>1.0599999427795399</v>
      </c>
      <c r="I155">
        <v>5.2699999809265101</v>
      </c>
      <c r="J155">
        <v>0</v>
      </c>
      <c r="K155">
        <v>14</v>
      </c>
      <c r="L155">
        <v>23</v>
      </c>
      <c r="M155">
        <v>224</v>
      </c>
      <c r="N155">
        <v>673</v>
      </c>
      <c r="O155">
        <v>2929</v>
      </c>
      <c r="P155">
        <v>1</v>
      </c>
      <c r="Q155">
        <v>319</v>
      </c>
      <c r="R155">
        <v>346</v>
      </c>
    </row>
    <row r="156" spans="1:18" x14ac:dyDescent="0.2">
      <c r="A156">
        <v>4388161847</v>
      </c>
      <c r="B156" s="1">
        <v>42487</v>
      </c>
      <c r="C156">
        <v>11193</v>
      </c>
      <c r="D156">
        <v>8.6099996566772496</v>
      </c>
      <c r="E156">
        <v>8.6099996566772496</v>
      </c>
      <c r="F156">
        <v>0</v>
      </c>
      <c r="G156">
        <v>0.69999998807907104</v>
      </c>
      <c r="H156">
        <v>2.5099999904632599</v>
      </c>
      <c r="I156">
        <v>5.3899998664856001</v>
      </c>
      <c r="J156">
        <v>0</v>
      </c>
      <c r="K156">
        <v>11</v>
      </c>
      <c r="L156">
        <v>48</v>
      </c>
      <c r="M156">
        <v>241</v>
      </c>
      <c r="N156">
        <v>684</v>
      </c>
      <c r="O156">
        <v>3074</v>
      </c>
      <c r="P156">
        <v>1</v>
      </c>
      <c r="Q156">
        <v>439</v>
      </c>
      <c r="R156">
        <v>500</v>
      </c>
    </row>
    <row r="157" spans="1:18" x14ac:dyDescent="0.2">
      <c r="A157">
        <v>4388161847</v>
      </c>
      <c r="B157" s="1">
        <v>42488</v>
      </c>
      <c r="C157">
        <v>10074</v>
      </c>
      <c r="D157">
        <v>7.75</v>
      </c>
      <c r="E157">
        <v>7.75</v>
      </c>
      <c r="F157">
        <v>0</v>
      </c>
      <c r="G157">
        <v>1.28999996185303</v>
      </c>
      <c r="H157">
        <v>0.43000000715255698</v>
      </c>
      <c r="I157">
        <v>6.0300002098083496</v>
      </c>
      <c r="J157">
        <v>0</v>
      </c>
      <c r="K157">
        <v>19</v>
      </c>
      <c r="L157">
        <v>9</v>
      </c>
      <c r="M157">
        <v>234</v>
      </c>
      <c r="N157">
        <v>878</v>
      </c>
      <c r="O157">
        <v>2969</v>
      </c>
      <c r="P157">
        <v>1</v>
      </c>
      <c r="Q157">
        <v>428</v>
      </c>
      <c r="R157">
        <v>458</v>
      </c>
    </row>
    <row r="158" spans="1:18" x14ac:dyDescent="0.2">
      <c r="A158">
        <v>4388161847</v>
      </c>
      <c r="B158" s="1">
        <v>42490</v>
      </c>
      <c r="C158">
        <v>12533</v>
      </c>
      <c r="D158">
        <v>9.6400003433227504</v>
      </c>
      <c r="E158">
        <v>9.6400003433227504</v>
      </c>
      <c r="F158">
        <v>0</v>
      </c>
      <c r="G158">
        <v>0.69999998807907104</v>
      </c>
      <c r="H158">
        <v>2</v>
      </c>
      <c r="I158">
        <v>6.9400000572204599</v>
      </c>
      <c r="J158">
        <v>0</v>
      </c>
      <c r="K158">
        <v>14</v>
      </c>
      <c r="L158">
        <v>43</v>
      </c>
      <c r="M158">
        <v>300</v>
      </c>
      <c r="N158">
        <v>537</v>
      </c>
      <c r="O158">
        <v>3283</v>
      </c>
      <c r="P158">
        <v>2</v>
      </c>
      <c r="Q158">
        <v>409</v>
      </c>
      <c r="R158">
        <v>430</v>
      </c>
    </row>
    <row r="159" spans="1:18" x14ac:dyDescent="0.2">
      <c r="A159">
        <v>4388161847</v>
      </c>
      <c r="B159" s="1">
        <v>42491</v>
      </c>
      <c r="C159">
        <v>10255</v>
      </c>
      <c r="D159">
        <v>7.8899998664856001</v>
      </c>
      <c r="E159">
        <v>7.8899998664856001</v>
      </c>
      <c r="F159">
        <v>0</v>
      </c>
      <c r="G159">
        <v>1.0099999904632599</v>
      </c>
      <c r="H159">
        <v>0.68000000715255704</v>
      </c>
      <c r="I159">
        <v>6.1999998092651403</v>
      </c>
      <c r="J159">
        <v>0</v>
      </c>
      <c r="K159">
        <v>12</v>
      </c>
      <c r="L159">
        <v>15</v>
      </c>
      <c r="M159">
        <v>241</v>
      </c>
      <c r="N159">
        <v>579</v>
      </c>
      <c r="O159">
        <v>2926</v>
      </c>
      <c r="P159">
        <v>1</v>
      </c>
      <c r="Q159">
        <v>547</v>
      </c>
      <c r="R159">
        <v>597</v>
      </c>
    </row>
    <row r="160" spans="1:18" x14ac:dyDescent="0.2">
      <c r="A160">
        <v>4388161847</v>
      </c>
      <c r="B160" s="1">
        <v>42492</v>
      </c>
      <c r="C160">
        <v>10096</v>
      </c>
      <c r="D160">
        <v>8.3999996185302699</v>
      </c>
      <c r="E160">
        <v>8.3999996185302699</v>
      </c>
      <c r="F160">
        <v>0</v>
      </c>
      <c r="G160">
        <v>3.7699999809265101</v>
      </c>
      <c r="H160">
        <v>7.9999998211860698E-2</v>
      </c>
      <c r="I160">
        <v>4.5500001907348597</v>
      </c>
      <c r="J160">
        <v>0</v>
      </c>
      <c r="K160">
        <v>33</v>
      </c>
      <c r="L160">
        <v>4</v>
      </c>
      <c r="M160">
        <v>204</v>
      </c>
      <c r="N160">
        <v>935</v>
      </c>
      <c r="O160">
        <v>3147</v>
      </c>
      <c r="P160">
        <v>2</v>
      </c>
      <c r="Q160">
        <v>368</v>
      </c>
      <c r="R160">
        <v>376</v>
      </c>
    </row>
    <row r="161" spans="1:18" x14ac:dyDescent="0.2">
      <c r="A161">
        <v>4388161847</v>
      </c>
      <c r="B161" s="1">
        <v>42494</v>
      </c>
      <c r="C161">
        <v>12375</v>
      </c>
      <c r="D161">
        <v>9.5200004577636701</v>
      </c>
      <c r="E161">
        <v>9.5200004577636701</v>
      </c>
      <c r="F161">
        <v>0</v>
      </c>
      <c r="G161">
        <v>2.78999996185303</v>
      </c>
      <c r="H161">
        <v>0.93000000715255704</v>
      </c>
      <c r="I161">
        <v>5.8000001907348597</v>
      </c>
      <c r="J161">
        <v>0</v>
      </c>
      <c r="K161">
        <v>35</v>
      </c>
      <c r="L161">
        <v>21</v>
      </c>
      <c r="M161">
        <v>251</v>
      </c>
      <c r="N161">
        <v>632</v>
      </c>
      <c r="O161">
        <v>3162</v>
      </c>
      <c r="P161">
        <v>1</v>
      </c>
      <c r="Q161">
        <v>390</v>
      </c>
      <c r="R161">
        <v>414</v>
      </c>
    </row>
    <row r="162" spans="1:18" x14ac:dyDescent="0.2">
      <c r="A162">
        <v>4388161847</v>
      </c>
      <c r="B162" s="1">
        <v>42495</v>
      </c>
      <c r="C162">
        <v>9603</v>
      </c>
      <c r="D162">
        <v>7.3800001144409197</v>
      </c>
      <c r="E162">
        <v>7.3800001144409197</v>
      </c>
      <c r="F162">
        <v>0</v>
      </c>
      <c r="G162">
        <v>0.62999999523162797</v>
      </c>
      <c r="H162">
        <v>1.66999995708466</v>
      </c>
      <c r="I162">
        <v>5.0900001525878897</v>
      </c>
      <c r="J162">
        <v>0</v>
      </c>
      <c r="K162">
        <v>12</v>
      </c>
      <c r="L162">
        <v>39</v>
      </c>
      <c r="M162">
        <v>199</v>
      </c>
      <c r="N162">
        <v>896</v>
      </c>
      <c r="O162">
        <v>2899</v>
      </c>
      <c r="P162">
        <v>1</v>
      </c>
      <c r="Q162">
        <v>471</v>
      </c>
      <c r="R162">
        <v>495</v>
      </c>
    </row>
    <row r="163" spans="1:18" x14ac:dyDescent="0.2">
      <c r="A163">
        <v>4388161847</v>
      </c>
      <c r="B163" s="1">
        <v>42497</v>
      </c>
      <c r="C163">
        <v>22770</v>
      </c>
      <c r="D163">
        <v>17.540000915527301</v>
      </c>
      <c r="E163">
        <v>17.540000915527301</v>
      </c>
      <c r="F163">
        <v>0</v>
      </c>
      <c r="G163">
        <v>9.4499998092651403</v>
      </c>
      <c r="H163">
        <v>2.7699999809265101</v>
      </c>
      <c r="I163">
        <v>5.3299999237060502</v>
      </c>
      <c r="J163">
        <v>0</v>
      </c>
      <c r="K163">
        <v>120</v>
      </c>
      <c r="L163">
        <v>56</v>
      </c>
      <c r="M163">
        <v>260</v>
      </c>
      <c r="N163">
        <v>508</v>
      </c>
      <c r="O163">
        <v>4022</v>
      </c>
      <c r="P163">
        <v>1</v>
      </c>
      <c r="Q163">
        <v>472</v>
      </c>
      <c r="R163">
        <v>496</v>
      </c>
    </row>
    <row r="164" spans="1:18" x14ac:dyDescent="0.2">
      <c r="A164">
        <v>4388161847</v>
      </c>
      <c r="B164" s="1">
        <v>42498</v>
      </c>
      <c r="C164">
        <v>17298</v>
      </c>
      <c r="D164">
        <v>14.3800001144409</v>
      </c>
      <c r="E164">
        <v>14.3800001144409</v>
      </c>
      <c r="F164">
        <v>0</v>
      </c>
      <c r="G164">
        <v>9.8900003433227504</v>
      </c>
      <c r="H164">
        <v>1.2599999904632599</v>
      </c>
      <c r="I164">
        <v>3.2300000190734899</v>
      </c>
      <c r="J164">
        <v>0</v>
      </c>
      <c r="K164">
        <v>107</v>
      </c>
      <c r="L164">
        <v>38</v>
      </c>
      <c r="M164">
        <v>178</v>
      </c>
      <c r="N164">
        <v>576</v>
      </c>
      <c r="O164">
        <v>3934</v>
      </c>
      <c r="P164">
        <v>2</v>
      </c>
      <c r="Q164">
        <v>529</v>
      </c>
      <c r="R164">
        <v>541</v>
      </c>
    </row>
    <row r="165" spans="1:18" x14ac:dyDescent="0.2">
      <c r="A165">
        <v>4388161847</v>
      </c>
      <c r="B165" s="1">
        <v>42499</v>
      </c>
      <c r="C165">
        <v>10218</v>
      </c>
      <c r="D165">
        <v>7.8600001335143999</v>
      </c>
      <c r="E165">
        <v>7.8600001335143999</v>
      </c>
      <c r="F165">
        <v>0</v>
      </c>
      <c r="G165">
        <v>0.34000000357627902</v>
      </c>
      <c r="H165">
        <v>0.730000019073486</v>
      </c>
      <c r="I165">
        <v>6.78999996185303</v>
      </c>
      <c r="J165">
        <v>0</v>
      </c>
      <c r="K165">
        <v>6</v>
      </c>
      <c r="L165">
        <v>19</v>
      </c>
      <c r="M165">
        <v>258</v>
      </c>
      <c r="N165">
        <v>1020</v>
      </c>
      <c r="O165">
        <v>3013</v>
      </c>
      <c r="P165">
        <v>1</v>
      </c>
      <c r="Q165">
        <v>62</v>
      </c>
      <c r="R165">
        <v>65</v>
      </c>
    </row>
    <row r="166" spans="1:18" x14ac:dyDescent="0.2">
      <c r="A166">
        <v>4388161847</v>
      </c>
      <c r="B166" s="1">
        <v>42500</v>
      </c>
      <c r="C166">
        <v>10299</v>
      </c>
      <c r="D166">
        <v>7.9200000762939498</v>
      </c>
      <c r="E166">
        <v>7.9200000762939498</v>
      </c>
      <c r="F166">
        <v>0</v>
      </c>
      <c r="G166">
        <v>0.81000000238418601</v>
      </c>
      <c r="H166">
        <v>0.64999997615814198</v>
      </c>
      <c r="I166">
        <v>6.46000003814697</v>
      </c>
      <c r="J166">
        <v>0</v>
      </c>
      <c r="K166">
        <v>13</v>
      </c>
      <c r="L166">
        <v>14</v>
      </c>
      <c r="M166">
        <v>267</v>
      </c>
      <c r="N166">
        <v>648</v>
      </c>
      <c r="O166">
        <v>3061</v>
      </c>
      <c r="P166">
        <v>1</v>
      </c>
      <c r="Q166">
        <v>354</v>
      </c>
      <c r="R166">
        <v>375</v>
      </c>
    </row>
    <row r="167" spans="1:18" x14ac:dyDescent="0.2">
      <c r="A167">
        <v>4388161847</v>
      </c>
      <c r="B167" s="1">
        <v>42501</v>
      </c>
      <c r="C167">
        <v>10201</v>
      </c>
      <c r="D167">
        <v>7.8400001525878897</v>
      </c>
      <c r="E167">
        <v>7.8400001525878897</v>
      </c>
      <c r="F167">
        <v>0</v>
      </c>
      <c r="G167">
        <v>0.52999997138977095</v>
      </c>
      <c r="H167">
        <v>0.79000002145767201</v>
      </c>
      <c r="I167">
        <v>6.5300002098083496</v>
      </c>
      <c r="J167">
        <v>0</v>
      </c>
      <c r="K167">
        <v>8</v>
      </c>
      <c r="L167">
        <v>18</v>
      </c>
      <c r="M167">
        <v>256</v>
      </c>
      <c r="N167">
        <v>858</v>
      </c>
      <c r="O167">
        <v>2954</v>
      </c>
      <c r="P167">
        <v>1</v>
      </c>
      <c r="Q167">
        <v>469</v>
      </c>
      <c r="R167">
        <v>494</v>
      </c>
    </row>
    <row r="168" spans="1:18" x14ac:dyDescent="0.2">
      <c r="A168">
        <v>4445114986</v>
      </c>
      <c r="B168" s="1">
        <v>42472</v>
      </c>
      <c r="C168">
        <v>3276</v>
      </c>
      <c r="D168">
        <v>2.2000000476837198</v>
      </c>
      <c r="E168">
        <v>2.2000000476837198</v>
      </c>
      <c r="F168">
        <v>0</v>
      </c>
      <c r="G168">
        <v>0</v>
      </c>
      <c r="H168">
        <v>0</v>
      </c>
      <c r="I168">
        <v>2.2000000476837198</v>
      </c>
      <c r="J168">
        <v>0</v>
      </c>
      <c r="K168">
        <v>0</v>
      </c>
      <c r="L168">
        <v>0</v>
      </c>
      <c r="M168">
        <v>196</v>
      </c>
      <c r="N168">
        <v>787</v>
      </c>
      <c r="O168">
        <v>2113</v>
      </c>
      <c r="P168">
        <v>2</v>
      </c>
      <c r="Q168">
        <v>429</v>
      </c>
      <c r="R168">
        <v>457</v>
      </c>
    </row>
    <row r="169" spans="1:18" x14ac:dyDescent="0.2">
      <c r="A169">
        <v>4445114986</v>
      </c>
      <c r="B169" s="1">
        <v>42473</v>
      </c>
      <c r="C169">
        <v>2961</v>
      </c>
      <c r="D169">
        <v>1.9900000095367401</v>
      </c>
      <c r="E169">
        <v>1.9900000095367401</v>
      </c>
      <c r="F169">
        <v>0</v>
      </c>
      <c r="G169">
        <v>0</v>
      </c>
      <c r="H169">
        <v>0</v>
      </c>
      <c r="I169">
        <v>1.9900000095367401</v>
      </c>
      <c r="J169">
        <v>0</v>
      </c>
      <c r="K169">
        <v>0</v>
      </c>
      <c r="L169">
        <v>0</v>
      </c>
      <c r="M169">
        <v>194</v>
      </c>
      <c r="N169">
        <v>840</v>
      </c>
      <c r="O169">
        <v>2095</v>
      </c>
      <c r="P169">
        <v>2</v>
      </c>
      <c r="Q169">
        <v>370</v>
      </c>
      <c r="R169">
        <v>406</v>
      </c>
    </row>
    <row r="170" spans="1:18" x14ac:dyDescent="0.2">
      <c r="A170">
        <v>4445114986</v>
      </c>
      <c r="B170" s="1">
        <v>42474</v>
      </c>
      <c r="C170">
        <v>3974</v>
      </c>
      <c r="D170">
        <v>2.6700000762939502</v>
      </c>
      <c r="E170">
        <v>2.6700000762939502</v>
      </c>
      <c r="F170">
        <v>0</v>
      </c>
      <c r="G170">
        <v>0</v>
      </c>
      <c r="H170">
        <v>0</v>
      </c>
      <c r="I170">
        <v>2.6700000762939502</v>
      </c>
      <c r="J170">
        <v>0</v>
      </c>
      <c r="K170">
        <v>0</v>
      </c>
      <c r="L170">
        <v>0</v>
      </c>
      <c r="M170">
        <v>231</v>
      </c>
      <c r="N170">
        <v>717</v>
      </c>
      <c r="O170">
        <v>2194</v>
      </c>
      <c r="P170">
        <v>1</v>
      </c>
      <c r="Q170">
        <v>441</v>
      </c>
      <c r="R170">
        <v>492</v>
      </c>
    </row>
    <row r="171" spans="1:18" x14ac:dyDescent="0.2">
      <c r="A171">
        <v>4445114986</v>
      </c>
      <c r="B171" s="1">
        <v>42475</v>
      </c>
      <c r="C171">
        <v>7198</v>
      </c>
      <c r="D171">
        <v>4.8299999237060502</v>
      </c>
      <c r="E171">
        <v>4.8299999237060502</v>
      </c>
      <c r="F171">
        <v>0</v>
      </c>
      <c r="G171">
        <v>0</v>
      </c>
      <c r="H171">
        <v>0</v>
      </c>
      <c r="I171">
        <v>4.8299999237060502</v>
      </c>
      <c r="J171">
        <v>0</v>
      </c>
      <c r="K171">
        <v>0</v>
      </c>
      <c r="L171">
        <v>0</v>
      </c>
      <c r="M171">
        <v>350</v>
      </c>
      <c r="N171">
        <v>711</v>
      </c>
      <c r="O171">
        <v>2496</v>
      </c>
      <c r="P171">
        <v>2</v>
      </c>
      <c r="Q171">
        <v>337</v>
      </c>
      <c r="R171">
        <v>379</v>
      </c>
    </row>
    <row r="172" spans="1:18" x14ac:dyDescent="0.2">
      <c r="A172">
        <v>4445114986</v>
      </c>
      <c r="B172" s="1">
        <v>42476</v>
      </c>
      <c r="C172">
        <v>3945</v>
      </c>
      <c r="D172">
        <v>2.6500000953674299</v>
      </c>
      <c r="E172">
        <v>2.6500000953674299</v>
      </c>
      <c r="F172">
        <v>0</v>
      </c>
      <c r="G172">
        <v>0</v>
      </c>
      <c r="H172">
        <v>0</v>
      </c>
      <c r="I172">
        <v>2.6500000953674299</v>
      </c>
      <c r="J172">
        <v>0</v>
      </c>
      <c r="K172">
        <v>0</v>
      </c>
      <c r="L172">
        <v>0</v>
      </c>
      <c r="M172">
        <v>225</v>
      </c>
      <c r="N172">
        <v>716</v>
      </c>
      <c r="O172">
        <v>2180</v>
      </c>
      <c r="P172">
        <v>1</v>
      </c>
      <c r="Q172">
        <v>462</v>
      </c>
      <c r="R172">
        <v>499</v>
      </c>
    </row>
    <row r="173" spans="1:18" x14ac:dyDescent="0.2">
      <c r="A173">
        <v>4445114986</v>
      </c>
      <c r="B173" s="1">
        <v>42477</v>
      </c>
      <c r="C173">
        <v>2268</v>
      </c>
      <c r="D173">
        <v>1.5199999809265099</v>
      </c>
      <c r="E173">
        <v>1.5199999809265099</v>
      </c>
      <c r="F173">
        <v>0</v>
      </c>
      <c r="G173">
        <v>0</v>
      </c>
      <c r="H173">
        <v>0</v>
      </c>
      <c r="I173">
        <v>1.5199999809265099</v>
      </c>
      <c r="J173">
        <v>0</v>
      </c>
      <c r="K173">
        <v>0</v>
      </c>
      <c r="L173">
        <v>0</v>
      </c>
      <c r="M173">
        <v>114</v>
      </c>
      <c r="N173">
        <v>1219</v>
      </c>
      <c r="O173">
        <v>1933</v>
      </c>
      <c r="P173">
        <v>1</v>
      </c>
      <c r="Q173">
        <v>98</v>
      </c>
      <c r="R173">
        <v>107</v>
      </c>
    </row>
    <row r="174" spans="1:18" x14ac:dyDescent="0.2">
      <c r="A174">
        <v>4445114986</v>
      </c>
      <c r="B174" s="1">
        <v>42479</v>
      </c>
      <c r="C174">
        <v>2064</v>
      </c>
      <c r="D174">
        <v>1.3899999856948899</v>
      </c>
      <c r="E174">
        <v>1.3899999856948899</v>
      </c>
      <c r="F174">
        <v>0</v>
      </c>
      <c r="G174">
        <v>0</v>
      </c>
      <c r="H174">
        <v>0</v>
      </c>
      <c r="I174">
        <v>1.3899999856948899</v>
      </c>
      <c r="J174">
        <v>0</v>
      </c>
      <c r="K174">
        <v>0</v>
      </c>
      <c r="L174">
        <v>0</v>
      </c>
      <c r="M174">
        <v>121</v>
      </c>
      <c r="N174">
        <v>895</v>
      </c>
      <c r="O174">
        <v>1954</v>
      </c>
      <c r="P174">
        <v>2</v>
      </c>
      <c r="Q174">
        <v>388</v>
      </c>
      <c r="R174">
        <v>424</v>
      </c>
    </row>
    <row r="175" spans="1:18" x14ac:dyDescent="0.2">
      <c r="A175">
        <v>4445114986</v>
      </c>
      <c r="B175" s="1">
        <v>42480</v>
      </c>
      <c r="C175">
        <v>2072</v>
      </c>
      <c r="D175">
        <v>1.3899999856948899</v>
      </c>
      <c r="E175">
        <v>1.3899999856948899</v>
      </c>
      <c r="F175">
        <v>0</v>
      </c>
      <c r="G175">
        <v>0</v>
      </c>
      <c r="H175">
        <v>0</v>
      </c>
      <c r="I175">
        <v>1.3899999856948899</v>
      </c>
      <c r="J175">
        <v>0</v>
      </c>
      <c r="K175">
        <v>0</v>
      </c>
      <c r="L175">
        <v>0</v>
      </c>
      <c r="M175">
        <v>137</v>
      </c>
      <c r="N175">
        <v>841</v>
      </c>
      <c r="O175">
        <v>1974</v>
      </c>
      <c r="P175">
        <v>1</v>
      </c>
      <c r="Q175">
        <v>439</v>
      </c>
      <c r="R175">
        <v>462</v>
      </c>
    </row>
    <row r="176" spans="1:18" x14ac:dyDescent="0.2">
      <c r="A176">
        <v>4445114986</v>
      </c>
      <c r="B176" s="1">
        <v>42481</v>
      </c>
      <c r="C176">
        <v>3809</v>
      </c>
      <c r="D176">
        <v>2.5599999427795401</v>
      </c>
      <c r="E176">
        <v>2.5599999427795401</v>
      </c>
      <c r="F176">
        <v>0</v>
      </c>
      <c r="G176">
        <v>0</v>
      </c>
      <c r="H176">
        <v>0</v>
      </c>
      <c r="I176">
        <v>2.53999996185303</v>
      </c>
      <c r="J176">
        <v>0</v>
      </c>
      <c r="K176">
        <v>0</v>
      </c>
      <c r="L176">
        <v>0</v>
      </c>
      <c r="M176">
        <v>215</v>
      </c>
      <c r="N176">
        <v>756</v>
      </c>
      <c r="O176">
        <v>2150</v>
      </c>
      <c r="P176">
        <v>1</v>
      </c>
      <c r="Q176">
        <v>436</v>
      </c>
      <c r="R176">
        <v>469</v>
      </c>
    </row>
    <row r="177" spans="1:18" x14ac:dyDescent="0.2">
      <c r="A177">
        <v>4445114986</v>
      </c>
      <c r="B177" s="1">
        <v>42482</v>
      </c>
      <c r="C177">
        <v>6831</v>
      </c>
      <c r="D177">
        <v>4.5799999237060502</v>
      </c>
      <c r="E177">
        <v>4.5799999237060502</v>
      </c>
      <c r="F177">
        <v>0</v>
      </c>
      <c r="G177">
        <v>0</v>
      </c>
      <c r="H177">
        <v>0</v>
      </c>
      <c r="I177">
        <v>4.5799999237060502</v>
      </c>
      <c r="J177">
        <v>0</v>
      </c>
      <c r="K177">
        <v>0</v>
      </c>
      <c r="L177">
        <v>0</v>
      </c>
      <c r="M177">
        <v>317</v>
      </c>
      <c r="N177">
        <v>706</v>
      </c>
      <c r="O177">
        <v>2432</v>
      </c>
      <c r="P177">
        <v>1</v>
      </c>
      <c r="Q177">
        <v>388</v>
      </c>
      <c r="R177">
        <v>417</v>
      </c>
    </row>
    <row r="178" spans="1:18" x14ac:dyDescent="0.2">
      <c r="A178">
        <v>4445114986</v>
      </c>
      <c r="B178" s="1">
        <v>42485</v>
      </c>
      <c r="C178">
        <v>3385</v>
      </c>
      <c r="D178">
        <v>2.2699999809265101</v>
      </c>
      <c r="E178">
        <v>2.2699999809265101</v>
      </c>
      <c r="F178">
        <v>0</v>
      </c>
      <c r="G178">
        <v>0</v>
      </c>
      <c r="H178">
        <v>0</v>
      </c>
      <c r="I178">
        <v>2.2699999809265101</v>
      </c>
      <c r="J178">
        <v>0</v>
      </c>
      <c r="K178">
        <v>0</v>
      </c>
      <c r="L178">
        <v>0</v>
      </c>
      <c r="M178">
        <v>179</v>
      </c>
      <c r="N178">
        <v>916</v>
      </c>
      <c r="O178">
        <v>2070</v>
      </c>
      <c r="P178">
        <v>1</v>
      </c>
      <c r="Q178">
        <v>328</v>
      </c>
      <c r="R178">
        <v>345</v>
      </c>
    </row>
    <row r="179" spans="1:18" x14ac:dyDescent="0.2">
      <c r="A179">
        <v>4445114986</v>
      </c>
      <c r="B179" s="1">
        <v>42486</v>
      </c>
      <c r="C179">
        <v>6326</v>
      </c>
      <c r="D179">
        <v>4.4099998474121103</v>
      </c>
      <c r="E179">
        <v>4.4099998474121103</v>
      </c>
      <c r="F179">
        <v>0</v>
      </c>
      <c r="G179">
        <v>2.4100000858306898</v>
      </c>
      <c r="H179">
        <v>3.9999999105930301E-2</v>
      </c>
      <c r="I179">
        <v>1.96000003814697</v>
      </c>
      <c r="J179">
        <v>0</v>
      </c>
      <c r="K179">
        <v>29</v>
      </c>
      <c r="L179">
        <v>1</v>
      </c>
      <c r="M179">
        <v>180</v>
      </c>
      <c r="N179">
        <v>839</v>
      </c>
      <c r="O179">
        <v>2291</v>
      </c>
      <c r="P179">
        <v>2</v>
      </c>
      <c r="Q179">
        <v>353</v>
      </c>
      <c r="R179">
        <v>391</v>
      </c>
    </row>
    <row r="180" spans="1:18" x14ac:dyDescent="0.2">
      <c r="A180">
        <v>4445114986</v>
      </c>
      <c r="B180" s="1">
        <v>42487</v>
      </c>
      <c r="C180">
        <v>7243</v>
      </c>
      <c r="D180">
        <v>5.0300002098083496</v>
      </c>
      <c r="E180">
        <v>5.0300002098083496</v>
      </c>
      <c r="F180">
        <v>0</v>
      </c>
      <c r="G180">
        <v>2.6199998855590798</v>
      </c>
      <c r="H180">
        <v>2.9999999329447701E-2</v>
      </c>
      <c r="I180">
        <v>2.3800001144409202</v>
      </c>
      <c r="J180">
        <v>0</v>
      </c>
      <c r="K180">
        <v>32</v>
      </c>
      <c r="L180">
        <v>1</v>
      </c>
      <c r="M180">
        <v>194</v>
      </c>
      <c r="N180">
        <v>839</v>
      </c>
      <c r="O180">
        <v>2361</v>
      </c>
      <c r="P180">
        <v>1</v>
      </c>
      <c r="Q180">
        <v>332</v>
      </c>
      <c r="R180">
        <v>374</v>
      </c>
    </row>
    <row r="181" spans="1:18" x14ac:dyDescent="0.2">
      <c r="A181">
        <v>4445114986</v>
      </c>
      <c r="B181" s="1">
        <v>42488</v>
      </c>
      <c r="C181">
        <v>4493</v>
      </c>
      <c r="D181">
        <v>3.0099999904632599</v>
      </c>
      <c r="E181">
        <v>3.0099999904632599</v>
      </c>
      <c r="F181">
        <v>0</v>
      </c>
      <c r="G181">
        <v>0</v>
      </c>
      <c r="H181">
        <v>0</v>
      </c>
      <c r="I181">
        <v>3.0099999904632599</v>
      </c>
      <c r="J181">
        <v>0</v>
      </c>
      <c r="K181">
        <v>0</v>
      </c>
      <c r="L181">
        <v>0</v>
      </c>
      <c r="M181">
        <v>236</v>
      </c>
      <c r="N181">
        <v>762</v>
      </c>
      <c r="O181">
        <v>2203</v>
      </c>
      <c r="P181">
        <v>1</v>
      </c>
      <c r="Q181">
        <v>419</v>
      </c>
      <c r="R181">
        <v>442</v>
      </c>
    </row>
    <row r="182" spans="1:18" x14ac:dyDescent="0.2">
      <c r="A182">
        <v>4445114986</v>
      </c>
      <c r="B182" s="1">
        <v>42489</v>
      </c>
      <c r="C182">
        <v>4676</v>
      </c>
      <c r="D182">
        <v>3.1400001049041699</v>
      </c>
      <c r="E182">
        <v>3.1400001049041699</v>
      </c>
      <c r="F182">
        <v>0</v>
      </c>
      <c r="G182">
        <v>0</v>
      </c>
      <c r="H182">
        <v>0</v>
      </c>
      <c r="I182">
        <v>3.1300001144409202</v>
      </c>
      <c r="J182">
        <v>0</v>
      </c>
      <c r="K182">
        <v>0</v>
      </c>
      <c r="L182">
        <v>0</v>
      </c>
      <c r="M182">
        <v>226</v>
      </c>
      <c r="N182">
        <v>1106</v>
      </c>
      <c r="O182">
        <v>2196</v>
      </c>
      <c r="P182">
        <v>1</v>
      </c>
      <c r="Q182">
        <v>106</v>
      </c>
      <c r="R182">
        <v>108</v>
      </c>
    </row>
    <row r="183" spans="1:18" x14ac:dyDescent="0.2">
      <c r="A183">
        <v>4445114986</v>
      </c>
      <c r="B183" s="1">
        <v>42490</v>
      </c>
      <c r="C183">
        <v>6222</v>
      </c>
      <c r="D183">
        <v>4.1799998283386204</v>
      </c>
      <c r="E183">
        <v>4.1799998283386204</v>
      </c>
      <c r="F183">
        <v>0</v>
      </c>
      <c r="G183">
        <v>0</v>
      </c>
      <c r="H183">
        <v>0</v>
      </c>
      <c r="I183">
        <v>4.1799998283386204</v>
      </c>
      <c r="J183">
        <v>0</v>
      </c>
      <c r="K183">
        <v>0</v>
      </c>
      <c r="L183">
        <v>0</v>
      </c>
      <c r="M183">
        <v>290</v>
      </c>
      <c r="N183">
        <v>797</v>
      </c>
      <c r="O183">
        <v>2363</v>
      </c>
      <c r="P183">
        <v>1</v>
      </c>
      <c r="Q183">
        <v>322</v>
      </c>
      <c r="R183">
        <v>353</v>
      </c>
    </row>
    <row r="184" spans="1:18" x14ac:dyDescent="0.2">
      <c r="A184">
        <v>4445114986</v>
      </c>
      <c r="B184" s="1">
        <v>42491</v>
      </c>
      <c r="C184">
        <v>5232</v>
      </c>
      <c r="D184">
        <v>3.5099999904632599</v>
      </c>
      <c r="E184">
        <v>3.5099999904632599</v>
      </c>
      <c r="F184">
        <v>0</v>
      </c>
      <c r="G184">
        <v>0</v>
      </c>
      <c r="H184">
        <v>0</v>
      </c>
      <c r="I184">
        <v>3.5099999904632599</v>
      </c>
      <c r="J184">
        <v>0</v>
      </c>
      <c r="K184">
        <v>0</v>
      </c>
      <c r="L184">
        <v>0</v>
      </c>
      <c r="M184">
        <v>240</v>
      </c>
      <c r="N184">
        <v>741</v>
      </c>
      <c r="O184">
        <v>2246</v>
      </c>
      <c r="P184">
        <v>2</v>
      </c>
      <c r="Q184">
        <v>439</v>
      </c>
      <c r="R184">
        <v>459</v>
      </c>
    </row>
    <row r="185" spans="1:18" x14ac:dyDescent="0.2">
      <c r="A185">
        <v>4445114986</v>
      </c>
      <c r="B185" s="1">
        <v>42492</v>
      </c>
      <c r="C185">
        <v>6910</v>
      </c>
      <c r="D185">
        <v>4.75</v>
      </c>
      <c r="E185">
        <v>4.75</v>
      </c>
      <c r="F185">
        <v>0</v>
      </c>
      <c r="G185">
        <v>2.21000003814697</v>
      </c>
      <c r="H185">
        <v>0.18999999761581399</v>
      </c>
      <c r="I185">
        <v>2.3499999046325701</v>
      </c>
      <c r="J185">
        <v>0</v>
      </c>
      <c r="K185">
        <v>27</v>
      </c>
      <c r="L185">
        <v>4</v>
      </c>
      <c r="M185">
        <v>200</v>
      </c>
      <c r="N185">
        <v>667</v>
      </c>
      <c r="O185">
        <v>2336</v>
      </c>
      <c r="P185">
        <v>1</v>
      </c>
      <c r="Q185">
        <v>502</v>
      </c>
      <c r="R185">
        <v>542</v>
      </c>
    </row>
    <row r="186" spans="1:18" x14ac:dyDescent="0.2">
      <c r="A186">
        <v>4445114986</v>
      </c>
      <c r="B186" s="1">
        <v>42493</v>
      </c>
      <c r="C186">
        <v>7502</v>
      </c>
      <c r="D186">
        <v>5.1799998283386204</v>
      </c>
      <c r="E186">
        <v>5.1799998283386204</v>
      </c>
      <c r="F186">
        <v>0</v>
      </c>
      <c r="G186">
        <v>2.4800000190734899</v>
      </c>
      <c r="H186">
        <v>0.109999999403954</v>
      </c>
      <c r="I186">
        <v>2.5799999237060498</v>
      </c>
      <c r="J186">
        <v>0</v>
      </c>
      <c r="K186">
        <v>30</v>
      </c>
      <c r="L186">
        <v>2</v>
      </c>
      <c r="M186">
        <v>233</v>
      </c>
      <c r="N186">
        <v>725</v>
      </c>
      <c r="O186">
        <v>2421</v>
      </c>
      <c r="P186">
        <v>2</v>
      </c>
      <c r="Q186">
        <v>417</v>
      </c>
      <c r="R186">
        <v>450</v>
      </c>
    </row>
    <row r="187" spans="1:18" x14ac:dyDescent="0.2">
      <c r="A187">
        <v>4445114986</v>
      </c>
      <c r="B187" s="1">
        <v>42494</v>
      </c>
      <c r="C187">
        <v>2923</v>
      </c>
      <c r="D187">
        <v>1.96000003814697</v>
      </c>
      <c r="E187">
        <v>1.96000003814697</v>
      </c>
      <c r="F187">
        <v>0</v>
      </c>
      <c r="G187">
        <v>0</v>
      </c>
      <c r="H187">
        <v>0</v>
      </c>
      <c r="I187">
        <v>1.96000003814697</v>
      </c>
      <c r="J187">
        <v>0</v>
      </c>
      <c r="K187">
        <v>0</v>
      </c>
      <c r="L187">
        <v>0</v>
      </c>
      <c r="M187">
        <v>180</v>
      </c>
      <c r="N187">
        <v>897</v>
      </c>
      <c r="O187">
        <v>2070</v>
      </c>
      <c r="P187">
        <v>2</v>
      </c>
      <c r="Q187">
        <v>337</v>
      </c>
      <c r="R187">
        <v>363</v>
      </c>
    </row>
    <row r="188" spans="1:18" x14ac:dyDescent="0.2">
      <c r="A188">
        <v>4445114986</v>
      </c>
      <c r="B188" s="1">
        <v>42495</v>
      </c>
      <c r="C188">
        <v>3800</v>
      </c>
      <c r="D188">
        <v>2.5499999523162802</v>
      </c>
      <c r="E188">
        <v>2.5499999523162802</v>
      </c>
      <c r="F188">
        <v>0</v>
      </c>
      <c r="G188">
        <v>0.119999997317791</v>
      </c>
      <c r="H188">
        <v>0.239999994635582</v>
      </c>
      <c r="I188">
        <v>2.1800000667571999</v>
      </c>
      <c r="J188">
        <v>0</v>
      </c>
      <c r="K188">
        <v>2</v>
      </c>
      <c r="L188">
        <v>6</v>
      </c>
      <c r="M188">
        <v>185</v>
      </c>
      <c r="N188">
        <v>734</v>
      </c>
      <c r="O188">
        <v>2120</v>
      </c>
      <c r="P188">
        <v>2</v>
      </c>
      <c r="Q188">
        <v>462</v>
      </c>
      <c r="R188">
        <v>513</v>
      </c>
    </row>
    <row r="189" spans="1:18" x14ac:dyDescent="0.2">
      <c r="A189">
        <v>4445114986</v>
      </c>
      <c r="B189" s="1">
        <v>42496</v>
      </c>
      <c r="C189">
        <v>4514</v>
      </c>
      <c r="D189">
        <v>3.0299999713897701</v>
      </c>
      <c r="E189">
        <v>3.0299999713897701</v>
      </c>
      <c r="F189">
        <v>0</v>
      </c>
      <c r="G189">
        <v>0</v>
      </c>
      <c r="H189">
        <v>0</v>
      </c>
      <c r="I189">
        <v>3.0299999713897701</v>
      </c>
      <c r="J189">
        <v>0</v>
      </c>
      <c r="K189">
        <v>0</v>
      </c>
      <c r="L189">
        <v>0</v>
      </c>
      <c r="M189">
        <v>229</v>
      </c>
      <c r="N189">
        <v>809</v>
      </c>
      <c r="O189">
        <v>2211</v>
      </c>
      <c r="P189">
        <v>2</v>
      </c>
      <c r="Q189">
        <v>374</v>
      </c>
      <c r="R189">
        <v>402</v>
      </c>
    </row>
    <row r="190" spans="1:18" x14ac:dyDescent="0.2">
      <c r="A190">
        <v>4445114986</v>
      </c>
      <c r="B190" s="1">
        <v>42497</v>
      </c>
      <c r="C190">
        <v>5183</v>
      </c>
      <c r="D190">
        <v>3.5899999141693102</v>
      </c>
      <c r="E190">
        <v>3.5899999141693102</v>
      </c>
      <c r="F190">
        <v>0</v>
      </c>
      <c r="G190">
        <v>2.1300001144409202</v>
      </c>
      <c r="H190">
        <v>0.18999999761581399</v>
      </c>
      <c r="I190">
        <v>1.25</v>
      </c>
      <c r="J190">
        <v>0</v>
      </c>
      <c r="K190">
        <v>26</v>
      </c>
      <c r="L190">
        <v>4</v>
      </c>
      <c r="M190">
        <v>108</v>
      </c>
      <c r="N190">
        <v>866</v>
      </c>
      <c r="O190">
        <v>2123</v>
      </c>
      <c r="P190">
        <v>2</v>
      </c>
      <c r="Q190">
        <v>401</v>
      </c>
      <c r="R190">
        <v>436</v>
      </c>
    </row>
    <row r="191" spans="1:18" x14ac:dyDescent="0.2">
      <c r="A191">
        <v>4445114986</v>
      </c>
      <c r="B191" s="1">
        <v>42498</v>
      </c>
      <c r="C191">
        <v>7303</v>
      </c>
      <c r="D191">
        <v>4.9000000953674299</v>
      </c>
      <c r="E191">
        <v>4.9000000953674299</v>
      </c>
      <c r="F191">
        <v>0</v>
      </c>
      <c r="G191">
        <v>0</v>
      </c>
      <c r="H191">
        <v>0.25</v>
      </c>
      <c r="I191">
        <v>4.6500000953674299</v>
      </c>
      <c r="J191">
        <v>0</v>
      </c>
      <c r="K191">
        <v>0</v>
      </c>
      <c r="L191">
        <v>8</v>
      </c>
      <c r="M191">
        <v>308</v>
      </c>
      <c r="N191">
        <v>733</v>
      </c>
      <c r="O191">
        <v>2423</v>
      </c>
      <c r="P191">
        <v>1</v>
      </c>
      <c r="Q191">
        <v>361</v>
      </c>
      <c r="R191">
        <v>391</v>
      </c>
    </row>
    <row r="192" spans="1:18" x14ac:dyDescent="0.2">
      <c r="A192">
        <v>4445114986</v>
      </c>
      <c r="B192" s="1">
        <v>42499</v>
      </c>
      <c r="C192">
        <v>5275</v>
      </c>
      <c r="D192">
        <v>3.53999996185303</v>
      </c>
      <c r="E192">
        <v>3.53999996185303</v>
      </c>
      <c r="F192">
        <v>0</v>
      </c>
      <c r="G192">
        <v>0</v>
      </c>
      <c r="H192">
        <v>0</v>
      </c>
      <c r="I192">
        <v>3.53999996185303</v>
      </c>
      <c r="J192">
        <v>0</v>
      </c>
      <c r="K192">
        <v>0</v>
      </c>
      <c r="L192">
        <v>0</v>
      </c>
      <c r="M192">
        <v>266</v>
      </c>
      <c r="N192">
        <v>641</v>
      </c>
      <c r="O192">
        <v>2281</v>
      </c>
      <c r="P192">
        <v>1</v>
      </c>
      <c r="Q192">
        <v>457</v>
      </c>
      <c r="R192">
        <v>533</v>
      </c>
    </row>
    <row r="193" spans="1:18" x14ac:dyDescent="0.2">
      <c r="A193">
        <v>4445114986</v>
      </c>
      <c r="B193" s="1">
        <v>42500</v>
      </c>
      <c r="C193">
        <v>3915</v>
      </c>
      <c r="D193">
        <v>2.6300001144409202</v>
      </c>
      <c r="E193">
        <v>2.6300001144409202</v>
      </c>
      <c r="F193">
        <v>0</v>
      </c>
      <c r="G193">
        <v>0</v>
      </c>
      <c r="H193">
        <v>0</v>
      </c>
      <c r="I193">
        <v>2.6300001144409202</v>
      </c>
      <c r="J193">
        <v>0</v>
      </c>
      <c r="K193">
        <v>0</v>
      </c>
      <c r="L193">
        <v>0</v>
      </c>
      <c r="M193">
        <v>231</v>
      </c>
      <c r="N193">
        <v>783</v>
      </c>
      <c r="O193">
        <v>2181</v>
      </c>
      <c r="P193">
        <v>1</v>
      </c>
      <c r="Q193">
        <v>405</v>
      </c>
      <c r="R193">
        <v>426</v>
      </c>
    </row>
    <row r="194" spans="1:18" x14ac:dyDescent="0.2">
      <c r="A194">
        <v>4445114986</v>
      </c>
      <c r="B194" s="1">
        <v>42501</v>
      </c>
      <c r="C194">
        <v>9105</v>
      </c>
      <c r="D194">
        <v>6.1100001335143999</v>
      </c>
      <c r="E194">
        <v>6.1100001335143999</v>
      </c>
      <c r="F194">
        <v>0</v>
      </c>
      <c r="G194">
        <v>2.25</v>
      </c>
      <c r="H194">
        <v>1</v>
      </c>
      <c r="I194">
        <v>2.8599998950958301</v>
      </c>
      <c r="J194">
        <v>0</v>
      </c>
      <c r="K194">
        <v>34</v>
      </c>
      <c r="L194">
        <v>22</v>
      </c>
      <c r="M194">
        <v>232</v>
      </c>
      <c r="N194">
        <v>622</v>
      </c>
      <c r="O194">
        <v>2499</v>
      </c>
      <c r="P194">
        <v>1</v>
      </c>
      <c r="Q194">
        <v>499</v>
      </c>
      <c r="R194">
        <v>530</v>
      </c>
    </row>
    <row r="195" spans="1:18" x14ac:dyDescent="0.2">
      <c r="A195">
        <v>4445114986</v>
      </c>
      <c r="B195" s="1">
        <v>42502</v>
      </c>
      <c r="C195">
        <v>768</v>
      </c>
      <c r="D195">
        <v>0.519999980926514</v>
      </c>
      <c r="E195">
        <v>0.519999980926514</v>
      </c>
      <c r="F195">
        <v>0</v>
      </c>
      <c r="G195">
        <v>0</v>
      </c>
      <c r="H195">
        <v>0</v>
      </c>
      <c r="I195">
        <v>0.519999980926514</v>
      </c>
      <c r="J195">
        <v>0</v>
      </c>
      <c r="K195">
        <v>0</v>
      </c>
      <c r="L195">
        <v>0</v>
      </c>
      <c r="M195">
        <v>58</v>
      </c>
      <c r="N195">
        <v>380</v>
      </c>
      <c r="O195">
        <v>1212</v>
      </c>
      <c r="P195">
        <v>1</v>
      </c>
      <c r="Q195">
        <v>483</v>
      </c>
      <c r="R195">
        <v>501</v>
      </c>
    </row>
    <row r="196" spans="1:18" x14ac:dyDescent="0.2">
      <c r="A196">
        <v>4558609924</v>
      </c>
      <c r="B196" s="1">
        <v>42481</v>
      </c>
      <c r="C196">
        <v>13743</v>
      </c>
      <c r="D196">
        <v>9.0799999237060494</v>
      </c>
      <c r="E196">
        <v>9.0799999237060494</v>
      </c>
      <c r="F196">
        <v>0</v>
      </c>
      <c r="G196">
        <v>0.41999998688697798</v>
      </c>
      <c r="H196">
        <v>0.97000002861022905</v>
      </c>
      <c r="I196">
        <v>7.6999998092651403</v>
      </c>
      <c r="J196">
        <v>0</v>
      </c>
      <c r="K196">
        <v>6</v>
      </c>
      <c r="L196">
        <v>21</v>
      </c>
      <c r="M196">
        <v>432</v>
      </c>
      <c r="N196">
        <v>844</v>
      </c>
      <c r="O196">
        <v>2486</v>
      </c>
      <c r="P196">
        <v>1</v>
      </c>
      <c r="Q196">
        <v>126</v>
      </c>
      <c r="R196">
        <v>137</v>
      </c>
    </row>
    <row r="197" spans="1:18" x14ac:dyDescent="0.2">
      <c r="A197">
        <v>4558609924</v>
      </c>
      <c r="B197" s="1">
        <v>42486</v>
      </c>
      <c r="C197">
        <v>9148</v>
      </c>
      <c r="D197">
        <v>6.0500001907348597</v>
      </c>
      <c r="E197">
        <v>6.0500001907348597</v>
      </c>
      <c r="F197">
        <v>0</v>
      </c>
      <c r="G197">
        <v>0.43000000715255698</v>
      </c>
      <c r="H197">
        <v>2.0299999713897701</v>
      </c>
      <c r="I197">
        <v>3.5899999141693102</v>
      </c>
      <c r="J197">
        <v>0</v>
      </c>
      <c r="K197">
        <v>12</v>
      </c>
      <c r="L197">
        <v>41</v>
      </c>
      <c r="M197">
        <v>283</v>
      </c>
      <c r="N197">
        <v>1062</v>
      </c>
      <c r="O197">
        <v>2223</v>
      </c>
      <c r="P197">
        <v>1</v>
      </c>
      <c r="Q197">
        <v>103</v>
      </c>
      <c r="R197">
        <v>121</v>
      </c>
    </row>
    <row r="198" spans="1:18" x14ac:dyDescent="0.2">
      <c r="A198">
        <v>4558609924</v>
      </c>
      <c r="B198" s="1">
        <v>42489</v>
      </c>
      <c r="C198">
        <v>7833</v>
      </c>
      <c r="D198">
        <v>5.1799998283386204</v>
      </c>
      <c r="E198">
        <v>5.1799998283386204</v>
      </c>
      <c r="F198">
        <v>0</v>
      </c>
      <c r="G198">
        <v>1.0199999809265099</v>
      </c>
      <c r="H198">
        <v>1.8500000238418599</v>
      </c>
      <c r="I198">
        <v>2.3099999427795401</v>
      </c>
      <c r="J198">
        <v>0</v>
      </c>
      <c r="K198">
        <v>15</v>
      </c>
      <c r="L198">
        <v>29</v>
      </c>
      <c r="M198">
        <v>197</v>
      </c>
      <c r="N198">
        <v>1096</v>
      </c>
      <c r="O198">
        <v>1918</v>
      </c>
      <c r="P198">
        <v>1</v>
      </c>
      <c r="Q198">
        <v>171</v>
      </c>
      <c r="R198">
        <v>179</v>
      </c>
    </row>
    <row r="199" spans="1:18" x14ac:dyDescent="0.2">
      <c r="A199">
        <v>4558609924</v>
      </c>
      <c r="B199" s="1">
        <v>42491</v>
      </c>
      <c r="C199">
        <v>3428</v>
      </c>
      <c r="D199">
        <v>2.2699999809265101</v>
      </c>
      <c r="E199">
        <v>2.2699999809265101</v>
      </c>
      <c r="F199">
        <v>0</v>
      </c>
      <c r="G199">
        <v>0</v>
      </c>
      <c r="H199">
        <v>0</v>
      </c>
      <c r="I199">
        <v>2.2699999809265101</v>
      </c>
      <c r="J199">
        <v>0</v>
      </c>
      <c r="K199">
        <v>0</v>
      </c>
      <c r="L199">
        <v>0</v>
      </c>
      <c r="M199">
        <v>190</v>
      </c>
      <c r="N199">
        <v>1121</v>
      </c>
      <c r="O199">
        <v>1692</v>
      </c>
      <c r="P199">
        <v>1</v>
      </c>
      <c r="Q199">
        <v>115</v>
      </c>
      <c r="R199">
        <v>129</v>
      </c>
    </row>
    <row r="200" spans="1:18" x14ac:dyDescent="0.2">
      <c r="A200">
        <v>4558609924</v>
      </c>
      <c r="B200" s="1">
        <v>42498</v>
      </c>
      <c r="C200">
        <v>6543</v>
      </c>
      <c r="D200">
        <v>4.3299999237060502</v>
      </c>
      <c r="E200">
        <v>4.3299999237060502</v>
      </c>
      <c r="F200">
        <v>0</v>
      </c>
      <c r="G200">
        <v>1.79999995231628</v>
      </c>
      <c r="H200">
        <v>0.5</v>
      </c>
      <c r="I200">
        <v>2.0199999809265101</v>
      </c>
      <c r="J200">
        <v>0</v>
      </c>
      <c r="K200">
        <v>66</v>
      </c>
      <c r="L200">
        <v>35</v>
      </c>
      <c r="M200">
        <v>238</v>
      </c>
      <c r="N200">
        <v>1019</v>
      </c>
      <c r="O200">
        <v>2666</v>
      </c>
      <c r="P200">
        <v>1</v>
      </c>
      <c r="Q200">
        <v>123</v>
      </c>
      <c r="R200">
        <v>134</v>
      </c>
    </row>
    <row r="201" spans="1:18" x14ac:dyDescent="0.2">
      <c r="A201">
        <v>4702921684</v>
      </c>
      <c r="B201" s="1">
        <v>42472</v>
      </c>
      <c r="C201">
        <v>7213</v>
      </c>
      <c r="D201">
        <v>5.8800001144409197</v>
      </c>
      <c r="E201">
        <v>5.8800001144409197</v>
      </c>
      <c r="F201">
        <v>0</v>
      </c>
      <c r="G201">
        <v>0</v>
      </c>
      <c r="H201">
        <v>0</v>
      </c>
      <c r="I201">
        <v>5.8499999046325701</v>
      </c>
      <c r="J201">
        <v>0</v>
      </c>
      <c r="K201">
        <v>0</v>
      </c>
      <c r="L201">
        <v>0</v>
      </c>
      <c r="M201">
        <v>263</v>
      </c>
      <c r="N201">
        <v>718</v>
      </c>
      <c r="O201">
        <v>2947</v>
      </c>
      <c r="P201">
        <v>1</v>
      </c>
      <c r="Q201">
        <v>425</v>
      </c>
      <c r="R201">
        <v>439</v>
      </c>
    </row>
    <row r="202" spans="1:18" x14ac:dyDescent="0.2">
      <c r="A202">
        <v>4702921684</v>
      </c>
      <c r="B202" s="1">
        <v>42473</v>
      </c>
      <c r="C202">
        <v>6877</v>
      </c>
      <c r="D202">
        <v>5.5799999237060502</v>
      </c>
      <c r="E202">
        <v>5.5799999237060502</v>
      </c>
      <c r="F202">
        <v>0</v>
      </c>
      <c r="G202">
        <v>0</v>
      </c>
      <c r="H202">
        <v>0</v>
      </c>
      <c r="I202">
        <v>5.5799999237060502</v>
      </c>
      <c r="J202">
        <v>0</v>
      </c>
      <c r="K202">
        <v>0</v>
      </c>
      <c r="L202">
        <v>0</v>
      </c>
      <c r="M202">
        <v>258</v>
      </c>
      <c r="N202">
        <v>777</v>
      </c>
      <c r="O202">
        <v>2898</v>
      </c>
      <c r="P202">
        <v>2</v>
      </c>
      <c r="Q202">
        <v>400</v>
      </c>
      <c r="R202">
        <v>430</v>
      </c>
    </row>
    <row r="203" spans="1:18" x14ac:dyDescent="0.2">
      <c r="A203">
        <v>4702921684</v>
      </c>
      <c r="B203" s="1">
        <v>42474</v>
      </c>
      <c r="C203">
        <v>7860</v>
      </c>
      <c r="D203">
        <v>6.3699998855590803</v>
      </c>
      <c r="E203">
        <v>6.3699998855590803</v>
      </c>
      <c r="F203">
        <v>0</v>
      </c>
      <c r="G203">
        <v>0</v>
      </c>
      <c r="H203">
        <v>0</v>
      </c>
      <c r="I203">
        <v>6.3699998855590803</v>
      </c>
      <c r="J203">
        <v>0</v>
      </c>
      <c r="K203">
        <v>0</v>
      </c>
      <c r="L203">
        <v>0</v>
      </c>
      <c r="M203">
        <v>271</v>
      </c>
      <c r="N203">
        <v>772</v>
      </c>
      <c r="O203">
        <v>2984</v>
      </c>
      <c r="P203">
        <v>1</v>
      </c>
      <c r="Q203">
        <v>384</v>
      </c>
      <c r="R203">
        <v>415</v>
      </c>
    </row>
    <row r="204" spans="1:18" x14ac:dyDescent="0.2">
      <c r="A204">
        <v>4702921684</v>
      </c>
      <c r="B204" s="1">
        <v>42475</v>
      </c>
      <c r="C204">
        <v>6506</v>
      </c>
      <c r="D204">
        <v>5.2800002098083496</v>
      </c>
      <c r="E204">
        <v>5.2800002098083496</v>
      </c>
      <c r="F204">
        <v>0</v>
      </c>
      <c r="G204">
        <v>7.0000000298023196E-2</v>
      </c>
      <c r="H204">
        <v>0.41999998688697798</v>
      </c>
      <c r="I204">
        <v>4.78999996185303</v>
      </c>
      <c r="J204">
        <v>0</v>
      </c>
      <c r="K204">
        <v>1</v>
      </c>
      <c r="L204">
        <v>8</v>
      </c>
      <c r="M204">
        <v>256</v>
      </c>
      <c r="N204">
        <v>944</v>
      </c>
      <c r="O204">
        <v>2896</v>
      </c>
      <c r="P204">
        <v>1</v>
      </c>
      <c r="Q204">
        <v>253</v>
      </c>
      <c r="R204">
        <v>257</v>
      </c>
    </row>
    <row r="205" spans="1:18" x14ac:dyDescent="0.2">
      <c r="A205">
        <v>4702921684</v>
      </c>
      <c r="B205" s="1">
        <v>42476</v>
      </c>
      <c r="C205">
        <v>11140</v>
      </c>
      <c r="D205">
        <v>9.0299997329711896</v>
      </c>
      <c r="E205">
        <v>9.0299997329711896</v>
      </c>
      <c r="F205">
        <v>0</v>
      </c>
      <c r="G205">
        <v>0.239999994635582</v>
      </c>
      <c r="H205">
        <v>1.25</v>
      </c>
      <c r="I205">
        <v>7.53999996185303</v>
      </c>
      <c r="J205">
        <v>0</v>
      </c>
      <c r="K205">
        <v>3</v>
      </c>
      <c r="L205">
        <v>24</v>
      </c>
      <c r="M205">
        <v>335</v>
      </c>
      <c r="N205">
        <v>556</v>
      </c>
      <c r="O205">
        <v>3328</v>
      </c>
      <c r="P205">
        <v>2</v>
      </c>
      <c r="Q205">
        <v>382</v>
      </c>
      <c r="R205">
        <v>406</v>
      </c>
    </row>
    <row r="206" spans="1:18" x14ac:dyDescent="0.2">
      <c r="A206">
        <v>4702921684</v>
      </c>
      <c r="B206" s="1">
        <v>42477</v>
      </c>
      <c r="C206">
        <v>12692</v>
      </c>
      <c r="D206">
        <v>10.289999961853001</v>
      </c>
      <c r="E206">
        <v>10.289999961853001</v>
      </c>
      <c r="F206">
        <v>0</v>
      </c>
      <c r="G206">
        <v>0.95999997854232799</v>
      </c>
      <c r="H206">
        <v>3.46000003814697</v>
      </c>
      <c r="I206">
        <v>5.8800001144409197</v>
      </c>
      <c r="J206">
        <v>0</v>
      </c>
      <c r="K206">
        <v>12</v>
      </c>
      <c r="L206">
        <v>66</v>
      </c>
      <c r="M206">
        <v>302</v>
      </c>
      <c r="N206">
        <v>437</v>
      </c>
      <c r="O206">
        <v>3394</v>
      </c>
      <c r="P206">
        <v>1</v>
      </c>
      <c r="Q206">
        <v>591</v>
      </c>
      <c r="R206">
        <v>612</v>
      </c>
    </row>
    <row r="207" spans="1:18" x14ac:dyDescent="0.2">
      <c r="A207">
        <v>4702921684</v>
      </c>
      <c r="B207" s="1">
        <v>42478</v>
      </c>
      <c r="C207">
        <v>9105</v>
      </c>
      <c r="D207">
        <v>7.3800001144409197</v>
      </c>
      <c r="E207">
        <v>7.3800001144409197</v>
      </c>
      <c r="F207">
        <v>0</v>
      </c>
      <c r="G207">
        <v>1.8200000524520901</v>
      </c>
      <c r="H207">
        <v>1.4900000095367401</v>
      </c>
      <c r="I207">
        <v>4.0700001716613796</v>
      </c>
      <c r="J207">
        <v>0</v>
      </c>
      <c r="K207">
        <v>22</v>
      </c>
      <c r="L207">
        <v>30</v>
      </c>
      <c r="M207">
        <v>191</v>
      </c>
      <c r="N207">
        <v>890</v>
      </c>
      <c r="O207">
        <v>3013</v>
      </c>
      <c r="P207">
        <v>1</v>
      </c>
      <c r="Q207">
        <v>293</v>
      </c>
      <c r="R207">
        <v>312</v>
      </c>
    </row>
    <row r="208" spans="1:18" x14ac:dyDescent="0.2">
      <c r="A208">
        <v>4702921684</v>
      </c>
      <c r="B208" s="1">
        <v>42479</v>
      </c>
      <c r="C208">
        <v>6708</v>
      </c>
      <c r="D208">
        <v>5.4400000572204599</v>
      </c>
      <c r="E208">
        <v>5.4400000572204599</v>
      </c>
      <c r="F208">
        <v>0</v>
      </c>
      <c r="G208">
        <v>0.87999999523162797</v>
      </c>
      <c r="H208">
        <v>0.37000000476837203</v>
      </c>
      <c r="I208">
        <v>4.1900000572204599</v>
      </c>
      <c r="J208">
        <v>0</v>
      </c>
      <c r="K208">
        <v>10</v>
      </c>
      <c r="L208">
        <v>8</v>
      </c>
      <c r="M208">
        <v>179</v>
      </c>
      <c r="N208">
        <v>757</v>
      </c>
      <c r="O208">
        <v>2812</v>
      </c>
      <c r="P208">
        <v>1</v>
      </c>
      <c r="Q208">
        <v>457</v>
      </c>
      <c r="R208">
        <v>487</v>
      </c>
    </row>
    <row r="209" spans="1:18" x14ac:dyDescent="0.2">
      <c r="A209">
        <v>4702921684</v>
      </c>
      <c r="B209" s="1">
        <v>42480</v>
      </c>
      <c r="C209">
        <v>8793</v>
      </c>
      <c r="D209">
        <v>7.1300001144409197</v>
      </c>
      <c r="E209">
        <v>7.1300001144409197</v>
      </c>
      <c r="F209">
        <v>0</v>
      </c>
      <c r="G209">
        <v>0.15999999642372101</v>
      </c>
      <c r="H209">
        <v>1.2300000190734901</v>
      </c>
      <c r="I209">
        <v>5.7300000190734899</v>
      </c>
      <c r="J209">
        <v>0</v>
      </c>
      <c r="K209">
        <v>2</v>
      </c>
      <c r="L209">
        <v>29</v>
      </c>
      <c r="M209">
        <v>260</v>
      </c>
      <c r="N209">
        <v>717</v>
      </c>
      <c r="O209">
        <v>3061</v>
      </c>
      <c r="P209">
        <v>1</v>
      </c>
      <c r="Q209">
        <v>454</v>
      </c>
      <c r="R209">
        <v>468</v>
      </c>
    </row>
    <row r="210" spans="1:18" x14ac:dyDescent="0.2">
      <c r="A210">
        <v>4702921684</v>
      </c>
      <c r="B210" s="1">
        <v>42481</v>
      </c>
      <c r="C210">
        <v>6530</v>
      </c>
      <c r="D210">
        <v>5.3000001907348597</v>
      </c>
      <c r="E210">
        <v>5.3000001907348597</v>
      </c>
      <c r="F210">
        <v>0</v>
      </c>
      <c r="G210">
        <v>0.31000000238418601</v>
      </c>
      <c r="H210">
        <v>2.0499999523162802</v>
      </c>
      <c r="I210">
        <v>2.9400000572204599</v>
      </c>
      <c r="J210">
        <v>0</v>
      </c>
      <c r="K210">
        <v>4</v>
      </c>
      <c r="L210">
        <v>41</v>
      </c>
      <c r="M210">
        <v>144</v>
      </c>
      <c r="N210">
        <v>901</v>
      </c>
      <c r="O210">
        <v>2729</v>
      </c>
      <c r="P210">
        <v>1</v>
      </c>
      <c r="Q210">
        <v>425</v>
      </c>
      <c r="R210">
        <v>434</v>
      </c>
    </row>
    <row r="211" spans="1:18" x14ac:dyDescent="0.2">
      <c r="A211">
        <v>4702921684</v>
      </c>
      <c r="B211" s="1">
        <v>42483</v>
      </c>
      <c r="C211">
        <v>15126</v>
      </c>
      <c r="D211">
        <v>12.2700004577637</v>
      </c>
      <c r="E211">
        <v>12.2700004577637</v>
      </c>
      <c r="F211">
        <v>0</v>
      </c>
      <c r="G211">
        <v>0.75999999046325695</v>
      </c>
      <c r="H211">
        <v>3.2400000095367401</v>
      </c>
      <c r="I211">
        <v>8.2700004577636701</v>
      </c>
      <c r="J211">
        <v>0</v>
      </c>
      <c r="K211">
        <v>9</v>
      </c>
      <c r="L211">
        <v>66</v>
      </c>
      <c r="M211">
        <v>408</v>
      </c>
      <c r="N211">
        <v>469</v>
      </c>
      <c r="O211">
        <v>3691</v>
      </c>
      <c r="P211">
        <v>1</v>
      </c>
      <c r="Q211">
        <v>465</v>
      </c>
      <c r="R211">
        <v>475</v>
      </c>
    </row>
    <row r="212" spans="1:18" x14ac:dyDescent="0.2">
      <c r="A212">
        <v>4702921684</v>
      </c>
      <c r="B212" s="1">
        <v>42484</v>
      </c>
      <c r="C212">
        <v>15050</v>
      </c>
      <c r="D212">
        <v>12.2200002670288</v>
      </c>
      <c r="E212">
        <v>12.2200002670288</v>
      </c>
      <c r="F212">
        <v>0</v>
      </c>
      <c r="G212">
        <v>1.20000004768372</v>
      </c>
      <c r="H212">
        <v>5.1199998855590803</v>
      </c>
      <c r="I212">
        <v>5.8800001144409197</v>
      </c>
      <c r="J212">
        <v>0</v>
      </c>
      <c r="K212">
        <v>15</v>
      </c>
      <c r="L212">
        <v>95</v>
      </c>
      <c r="M212">
        <v>281</v>
      </c>
      <c r="N212">
        <v>542</v>
      </c>
      <c r="O212">
        <v>3538</v>
      </c>
      <c r="P212">
        <v>1</v>
      </c>
      <c r="Q212">
        <v>480</v>
      </c>
      <c r="R212">
        <v>506</v>
      </c>
    </row>
    <row r="213" spans="1:18" x14ac:dyDescent="0.2">
      <c r="A213">
        <v>4702921684</v>
      </c>
      <c r="B213" s="1">
        <v>42485</v>
      </c>
      <c r="C213">
        <v>9167</v>
      </c>
      <c r="D213">
        <v>7.4299998283386204</v>
      </c>
      <c r="E213">
        <v>7.4299998283386204</v>
      </c>
      <c r="F213">
        <v>0</v>
      </c>
      <c r="G213">
        <v>0.490000009536743</v>
      </c>
      <c r="H213">
        <v>0.81999999284744296</v>
      </c>
      <c r="I213">
        <v>6.1100001335143999</v>
      </c>
      <c r="J213">
        <v>0</v>
      </c>
      <c r="K213">
        <v>6</v>
      </c>
      <c r="L213">
        <v>15</v>
      </c>
      <c r="M213">
        <v>270</v>
      </c>
      <c r="N213">
        <v>730</v>
      </c>
      <c r="O213">
        <v>3064</v>
      </c>
      <c r="P213">
        <v>1</v>
      </c>
      <c r="Q213">
        <v>370</v>
      </c>
      <c r="R213">
        <v>380</v>
      </c>
    </row>
    <row r="214" spans="1:18" x14ac:dyDescent="0.2">
      <c r="A214">
        <v>4702921684</v>
      </c>
      <c r="B214" s="1">
        <v>42486</v>
      </c>
      <c r="C214">
        <v>6108</v>
      </c>
      <c r="D214">
        <v>4.9499998092651403</v>
      </c>
      <c r="E214">
        <v>4.9499998092651403</v>
      </c>
      <c r="F214">
        <v>0</v>
      </c>
      <c r="G214">
        <v>7.0000000298023196E-2</v>
      </c>
      <c r="H214">
        <v>0.34999999403953602</v>
      </c>
      <c r="I214">
        <v>4.53999996185303</v>
      </c>
      <c r="J214">
        <v>0</v>
      </c>
      <c r="K214">
        <v>1</v>
      </c>
      <c r="L214">
        <v>8</v>
      </c>
      <c r="M214">
        <v>216</v>
      </c>
      <c r="N214">
        <v>765</v>
      </c>
      <c r="O214">
        <v>2784</v>
      </c>
      <c r="P214">
        <v>1</v>
      </c>
      <c r="Q214">
        <v>421</v>
      </c>
      <c r="R214">
        <v>429</v>
      </c>
    </row>
    <row r="215" spans="1:18" x14ac:dyDescent="0.2">
      <c r="A215">
        <v>4702921684</v>
      </c>
      <c r="B215" s="1">
        <v>42487</v>
      </c>
      <c r="C215">
        <v>7047</v>
      </c>
      <c r="D215">
        <v>5.7199997901916504</v>
      </c>
      <c r="E215">
        <v>5.7199997901916504</v>
      </c>
      <c r="F215">
        <v>0</v>
      </c>
      <c r="G215">
        <v>9.00000035762787E-2</v>
      </c>
      <c r="H215">
        <v>0.80000001192092896</v>
      </c>
      <c r="I215">
        <v>4.7800002098083496</v>
      </c>
      <c r="J215">
        <v>0</v>
      </c>
      <c r="K215">
        <v>1</v>
      </c>
      <c r="L215">
        <v>16</v>
      </c>
      <c r="M215">
        <v>238</v>
      </c>
      <c r="N215">
        <v>733</v>
      </c>
      <c r="O215">
        <v>2908</v>
      </c>
      <c r="P215">
        <v>1</v>
      </c>
      <c r="Q215">
        <v>432</v>
      </c>
      <c r="R215">
        <v>449</v>
      </c>
    </row>
    <row r="216" spans="1:18" x14ac:dyDescent="0.2">
      <c r="A216">
        <v>4702921684</v>
      </c>
      <c r="B216" s="1">
        <v>42488</v>
      </c>
      <c r="C216">
        <v>9023</v>
      </c>
      <c r="D216">
        <v>7.3200001716613796</v>
      </c>
      <c r="E216">
        <v>7.3200001716613796</v>
      </c>
      <c r="F216">
        <v>0</v>
      </c>
      <c r="G216">
        <v>1.12999999523163</v>
      </c>
      <c r="H216">
        <v>0.41999998688697798</v>
      </c>
      <c r="I216">
        <v>5.7699999809265101</v>
      </c>
      <c r="J216">
        <v>0</v>
      </c>
      <c r="K216">
        <v>14</v>
      </c>
      <c r="L216">
        <v>9</v>
      </c>
      <c r="M216">
        <v>232</v>
      </c>
      <c r="N216">
        <v>738</v>
      </c>
      <c r="O216">
        <v>3033</v>
      </c>
      <c r="P216">
        <v>1</v>
      </c>
      <c r="Q216">
        <v>442</v>
      </c>
      <c r="R216">
        <v>461</v>
      </c>
    </row>
    <row r="217" spans="1:18" x14ac:dyDescent="0.2">
      <c r="A217">
        <v>4702921684</v>
      </c>
      <c r="B217" s="1">
        <v>42489</v>
      </c>
      <c r="C217">
        <v>9930</v>
      </c>
      <c r="D217">
        <v>8.0500001907348597</v>
      </c>
      <c r="E217">
        <v>8.0500001907348597</v>
      </c>
      <c r="F217">
        <v>0</v>
      </c>
      <c r="G217">
        <v>1.0599999427795399</v>
      </c>
      <c r="H217">
        <v>0.92000001668930098</v>
      </c>
      <c r="I217">
        <v>6.0700001716613796</v>
      </c>
      <c r="J217">
        <v>0</v>
      </c>
      <c r="K217">
        <v>12</v>
      </c>
      <c r="L217">
        <v>19</v>
      </c>
      <c r="M217">
        <v>267</v>
      </c>
      <c r="N217">
        <v>692</v>
      </c>
      <c r="O217">
        <v>3165</v>
      </c>
      <c r="P217">
        <v>1</v>
      </c>
      <c r="Q217">
        <v>433</v>
      </c>
      <c r="R217">
        <v>447</v>
      </c>
    </row>
    <row r="218" spans="1:18" x14ac:dyDescent="0.2">
      <c r="A218">
        <v>4702921684</v>
      </c>
      <c r="B218" s="1">
        <v>42490</v>
      </c>
      <c r="C218">
        <v>10144</v>
      </c>
      <c r="D218">
        <v>8.2299995422363299</v>
      </c>
      <c r="E218">
        <v>8.2299995422363299</v>
      </c>
      <c r="F218">
        <v>0</v>
      </c>
      <c r="G218">
        <v>0.31999999284744302</v>
      </c>
      <c r="H218">
        <v>2.0299999713897701</v>
      </c>
      <c r="I218">
        <v>5.8800001144409197</v>
      </c>
      <c r="J218">
        <v>0</v>
      </c>
      <c r="K218">
        <v>4</v>
      </c>
      <c r="L218">
        <v>36</v>
      </c>
      <c r="M218">
        <v>263</v>
      </c>
      <c r="N218">
        <v>728</v>
      </c>
      <c r="O218">
        <v>3115</v>
      </c>
      <c r="P218">
        <v>1</v>
      </c>
      <c r="Q218">
        <v>479</v>
      </c>
      <c r="R218">
        <v>501</v>
      </c>
    </row>
    <row r="219" spans="1:18" x14ac:dyDescent="0.2">
      <c r="A219">
        <v>4702921684</v>
      </c>
      <c r="B219" s="1">
        <v>42493</v>
      </c>
      <c r="C219">
        <v>9454</v>
      </c>
      <c r="D219">
        <v>7.6700000762939498</v>
      </c>
      <c r="E219">
        <v>7.6700000762939498</v>
      </c>
      <c r="F219">
        <v>0</v>
      </c>
      <c r="G219">
        <v>0</v>
      </c>
      <c r="H219">
        <v>0</v>
      </c>
      <c r="I219">
        <v>7.6700000762939498</v>
      </c>
      <c r="J219">
        <v>0</v>
      </c>
      <c r="K219">
        <v>0</v>
      </c>
      <c r="L219">
        <v>0</v>
      </c>
      <c r="M219">
        <v>313</v>
      </c>
      <c r="N219">
        <v>729</v>
      </c>
      <c r="O219">
        <v>3145</v>
      </c>
      <c r="P219">
        <v>1</v>
      </c>
      <c r="Q219">
        <v>327</v>
      </c>
      <c r="R219">
        <v>373</v>
      </c>
    </row>
    <row r="220" spans="1:18" x14ac:dyDescent="0.2">
      <c r="A220">
        <v>4702921684</v>
      </c>
      <c r="B220" s="1">
        <v>42494</v>
      </c>
      <c r="C220">
        <v>8161</v>
      </c>
      <c r="D220">
        <v>6.6199998855590803</v>
      </c>
      <c r="E220">
        <v>6.6199998855590803</v>
      </c>
      <c r="F220">
        <v>0</v>
      </c>
      <c r="G220">
        <v>0.34000000357627902</v>
      </c>
      <c r="H220">
        <v>0.730000019073486</v>
      </c>
      <c r="I220">
        <v>5.53999996185303</v>
      </c>
      <c r="J220">
        <v>0</v>
      </c>
      <c r="K220">
        <v>4</v>
      </c>
      <c r="L220">
        <v>15</v>
      </c>
      <c r="M220">
        <v>251</v>
      </c>
      <c r="N220">
        <v>757</v>
      </c>
      <c r="O220">
        <v>3004</v>
      </c>
      <c r="P220">
        <v>1</v>
      </c>
      <c r="Q220">
        <v>412</v>
      </c>
      <c r="R220">
        <v>434</v>
      </c>
    </row>
    <row r="221" spans="1:18" x14ac:dyDescent="0.2">
      <c r="A221">
        <v>4702921684</v>
      </c>
      <c r="B221" s="1">
        <v>42495</v>
      </c>
      <c r="C221">
        <v>8614</v>
      </c>
      <c r="D221">
        <v>6.9899997711181596</v>
      </c>
      <c r="E221">
        <v>6.9899997711181596</v>
      </c>
      <c r="F221">
        <v>0</v>
      </c>
      <c r="G221">
        <v>0.67000001668930098</v>
      </c>
      <c r="H221">
        <v>0.21999999880790699</v>
      </c>
      <c r="I221">
        <v>6.0900001525878897</v>
      </c>
      <c r="J221">
        <v>0</v>
      </c>
      <c r="K221">
        <v>8</v>
      </c>
      <c r="L221">
        <v>5</v>
      </c>
      <c r="M221">
        <v>241</v>
      </c>
      <c r="N221">
        <v>745</v>
      </c>
      <c r="O221">
        <v>3006</v>
      </c>
      <c r="P221">
        <v>1</v>
      </c>
      <c r="Q221">
        <v>414</v>
      </c>
      <c r="R221">
        <v>428</v>
      </c>
    </row>
    <row r="222" spans="1:18" x14ac:dyDescent="0.2">
      <c r="A222">
        <v>4702921684</v>
      </c>
      <c r="B222" s="1">
        <v>42496</v>
      </c>
      <c r="C222">
        <v>6943</v>
      </c>
      <c r="D222">
        <v>5.6300001144409197</v>
      </c>
      <c r="E222">
        <v>5.6300001144409197</v>
      </c>
      <c r="F222">
        <v>0</v>
      </c>
      <c r="G222">
        <v>7.9999998211860698E-2</v>
      </c>
      <c r="H222">
        <v>0.66000002622604403</v>
      </c>
      <c r="I222">
        <v>4.8699998855590803</v>
      </c>
      <c r="J222">
        <v>0</v>
      </c>
      <c r="K222">
        <v>1</v>
      </c>
      <c r="L222">
        <v>16</v>
      </c>
      <c r="M222">
        <v>207</v>
      </c>
      <c r="N222">
        <v>682</v>
      </c>
      <c r="O222">
        <v>2859</v>
      </c>
      <c r="P222">
        <v>1</v>
      </c>
      <c r="Q222">
        <v>404</v>
      </c>
      <c r="R222">
        <v>449</v>
      </c>
    </row>
    <row r="223" spans="1:18" x14ac:dyDescent="0.2">
      <c r="A223">
        <v>4702921684</v>
      </c>
      <c r="B223" s="1">
        <v>42497</v>
      </c>
      <c r="C223">
        <v>14370</v>
      </c>
      <c r="D223">
        <v>11.6499996185303</v>
      </c>
      <c r="E223">
        <v>11.6499996185303</v>
      </c>
      <c r="F223">
        <v>0</v>
      </c>
      <c r="G223">
        <v>0.37000000476837203</v>
      </c>
      <c r="H223">
        <v>2.3099999427795401</v>
      </c>
      <c r="I223">
        <v>8.9700002670288104</v>
      </c>
      <c r="J223">
        <v>0</v>
      </c>
      <c r="K223">
        <v>5</v>
      </c>
      <c r="L223">
        <v>46</v>
      </c>
      <c r="M223">
        <v>439</v>
      </c>
      <c r="N223">
        <v>577</v>
      </c>
      <c r="O223">
        <v>3683</v>
      </c>
      <c r="P223">
        <v>1</v>
      </c>
      <c r="Q223">
        <v>520</v>
      </c>
      <c r="R223">
        <v>543</v>
      </c>
    </row>
    <row r="224" spans="1:18" x14ac:dyDescent="0.2">
      <c r="A224">
        <v>4702921684</v>
      </c>
      <c r="B224" s="1">
        <v>42499</v>
      </c>
      <c r="C224">
        <v>8232</v>
      </c>
      <c r="D224">
        <v>6.6799998283386204</v>
      </c>
      <c r="E224">
        <v>6.6799998283386204</v>
      </c>
      <c r="F224">
        <v>0</v>
      </c>
      <c r="G224">
        <v>0</v>
      </c>
      <c r="H224">
        <v>0.56999999284744296</v>
      </c>
      <c r="I224">
        <v>6.0999999046325701</v>
      </c>
      <c r="J224">
        <v>0</v>
      </c>
      <c r="K224">
        <v>0</v>
      </c>
      <c r="L224">
        <v>12</v>
      </c>
      <c r="M224">
        <v>253</v>
      </c>
      <c r="N224">
        <v>746</v>
      </c>
      <c r="O224">
        <v>2990</v>
      </c>
      <c r="P224">
        <v>1</v>
      </c>
      <c r="Q224">
        <v>435</v>
      </c>
      <c r="R224">
        <v>458</v>
      </c>
    </row>
    <row r="225" spans="1:18" x14ac:dyDescent="0.2">
      <c r="A225">
        <v>4702921684</v>
      </c>
      <c r="B225" s="1">
        <v>42500</v>
      </c>
      <c r="C225">
        <v>10613</v>
      </c>
      <c r="D225">
        <v>8.6099996566772496</v>
      </c>
      <c r="E225">
        <v>8.6099996566772496</v>
      </c>
      <c r="F225">
        <v>0</v>
      </c>
      <c r="G225">
        <v>7.9999998211860698E-2</v>
      </c>
      <c r="H225">
        <v>1.87999999523163</v>
      </c>
      <c r="I225">
        <v>6.6500000953674299</v>
      </c>
      <c r="J225">
        <v>0</v>
      </c>
      <c r="K225">
        <v>1</v>
      </c>
      <c r="L225">
        <v>37</v>
      </c>
      <c r="M225">
        <v>262</v>
      </c>
      <c r="N225">
        <v>701</v>
      </c>
      <c r="O225">
        <v>3172</v>
      </c>
      <c r="P225">
        <v>1</v>
      </c>
      <c r="Q225">
        <v>416</v>
      </c>
      <c r="R225">
        <v>431</v>
      </c>
    </row>
    <row r="226" spans="1:18" x14ac:dyDescent="0.2">
      <c r="A226">
        <v>4702921684</v>
      </c>
      <c r="B226" s="1">
        <v>42501</v>
      </c>
      <c r="C226">
        <v>9810</v>
      </c>
      <c r="D226">
        <v>7.96000003814697</v>
      </c>
      <c r="E226">
        <v>7.96000003814697</v>
      </c>
      <c r="F226">
        <v>0</v>
      </c>
      <c r="G226">
        <v>0.77999997138977095</v>
      </c>
      <c r="H226">
        <v>2.1600000858306898</v>
      </c>
      <c r="I226">
        <v>4.9800000190734899</v>
      </c>
      <c r="J226">
        <v>0</v>
      </c>
      <c r="K226">
        <v>10</v>
      </c>
      <c r="L226">
        <v>41</v>
      </c>
      <c r="M226">
        <v>235</v>
      </c>
      <c r="N226">
        <v>784</v>
      </c>
      <c r="O226">
        <v>3069</v>
      </c>
      <c r="P226">
        <v>1</v>
      </c>
      <c r="Q226">
        <v>354</v>
      </c>
      <c r="R226">
        <v>366</v>
      </c>
    </row>
    <row r="227" spans="1:18" x14ac:dyDescent="0.2">
      <c r="A227">
        <v>4702921684</v>
      </c>
      <c r="B227" s="1">
        <v>42502</v>
      </c>
      <c r="C227">
        <v>2752</v>
      </c>
      <c r="D227">
        <v>2.2300000190734899</v>
      </c>
      <c r="E227">
        <v>2.2300000190734899</v>
      </c>
      <c r="F227">
        <v>0</v>
      </c>
      <c r="G227">
        <v>0</v>
      </c>
      <c r="H227">
        <v>0</v>
      </c>
      <c r="I227">
        <v>2.2300000190734899</v>
      </c>
      <c r="J227">
        <v>0</v>
      </c>
      <c r="K227">
        <v>0</v>
      </c>
      <c r="L227">
        <v>0</v>
      </c>
      <c r="M227">
        <v>68</v>
      </c>
      <c r="N227">
        <v>241</v>
      </c>
      <c r="O227">
        <v>1240</v>
      </c>
      <c r="P227">
        <v>1</v>
      </c>
      <c r="Q227">
        <v>404</v>
      </c>
      <c r="R227">
        <v>442</v>
      </c>
    </row>
    <row r="228" spans="1:18" x14ac:dyDescent="0.2">
      <c r="A228">
        <v>5553957443</v>
      </c>
      <c r="B228" s="1">
        <v>42472</v>
      </c>
      <c r="C228">
        <v>11596</v>
      </c>
      <c r="D228">
        <v>7.5700001716613796</v>
      </c>
      <c r="E228">
        <v>7.5700001716613796</v>
      </c>
      <c r="F228">
        <v>0</v>
      </c>
      <c r="G228">
        <v>1.37000000476837</v>
      </c>
      <c r="H228">
        <v>0.79000002145767201</v>
      </c>
      <c r="I228">
        <v>5.4099998474121103</v>
      </c>
      <c r="J228">
        <v>0</v>
      </c>
      <c r="K228">
        <v>19</v>
      </c>
      <c r="L228">
        <v>13</v>
      </c>
      <c r="M228">
        <v>277</v>
      </c>
      <c r="N228">
        <v>767</v>
      </c>
      <c r="O228">
        <v>2026</v>
      </c>
      <c r="P228">
        <v>1</v>
      </c>
      <c r="Q228">
        <v>441</v>
      </c>
      <c r="R228">
        <v>464</v>
      </c>
    </row>
    <row r="229" spans="1:18" x14ac:dyDescent="0.2">
      <c r="A229">
        <v>5553957443</v>
      </c>
      <c r="B229" s="1">
        <v>42473</v>
      </c>
      <c r="C229">
        <v>4832</v>
      </c>
      <c r="D229">
        <v>3.1600000858306898</v>
      </c>
      <c r="E229">
        <v>3.1600000858306898</v>
      </c>
      <c r="F229">
        <v>0</v>
      </c>
      <c r="G229">
        <v>0</v>
      </c>
      <c r="H229">
        <v>0</v>
      </c>
      <c r="I229">
        <v>3.1600000858306898</v>
      </c>
      <c r="J229">
        <v>0</v>
      </c>
      <c r="K229">
        <v>0</v>
      </c>
      <c r="L229">
        <v>0</v>
      </c>
      <c r="M229">
        <v>226</v>
      </c>
      <c r="N229">
        <v>647</v>
      </c>
      <c r="O229">
        <v>1718</v>
      </c>
      <c r="P229">
        <v>2</v>
      </c>
      <c r="Q229">
        <v>455</v>
      </c>
      <c r="R229">
        <v>488</v>
      </c>
    </row>
    <row r="230" spans="1:18" x14ac:dyDescent="0.2">
      <c r="A230">
        <v>5553957443</v>
      </c>
      <c r="B230" s="1">
        <v>42474</v>
      </c>
      <c r="C230">
        <v>17022</v>
      </c>
      <c r="D230">
        <v>11.1199998855591</v>
      </c>
      <c r="E230">
        <v>11.1199998855591</v>
      </c>
      <c r="F230">
        <v>0</v>
      </c>
      <c r="G230">
        <v>4</v>
      </c>
      <c r="H230">
        <v>2.4500000476837198</v>
      </c>
      <c r="I230">
        <v>4.6700000762939498</v>
      </c>
      <c r="J230">
        <v>0</v>
      </c>
      <c r="K230">
        <v>61</v>
      </c>
      <c r="L230">
        <v>41</v>
      </c>
      <c r="M230">
        <v>256</v>
      </c>
      <c r="N230">
        <v>693</v>
      </c>
      <c r="O230">
        <v>2324</v>
      </c>
      <c r="P230">
        <v>1</v>
      </c>
      <c r="Q230">
        <v>357</v>
      </c>
      <c r="R230">
        <v>418</v>
      </c>
    </row>
    <row r="231" spans="1:18" x14ac:dyDescent="0.2">
      <c r="A231">
        <v>5553957443</v>
      </c>
      <c r="B231" s="1">
        <v>42475</v>
      </c>
      <c r="C231">
        <v>16556</v>
      </c>
      <c r="D231">
        <v>10.8599996566772</v>
      </c>
      <c r="E231">
        <v>10.8599996566772</v>
      </c>
      <c r="F231">
        <v>0</v>
      </c>
      <c r="G231">
        <v>4.1599998474121103</v>
      </c>
      <c r="H231">
        <v>1.9800000190734901</v>
      </c>
      <c r="I231">
        <v>4.71000003814697</v>
      </c>
      <c r="J231">
        <v>0</v>
      </c>
      <c r="K231">
        <v>58</v>
      </c>
      <c r="L231">
        <v>38</v>
      </c>
      <c r="M231">
        <v>239</v>
      </c>
      <c r="N231">
        <v>689</v>
      </c>
      <c r="O231">
        <v>2254</v>
      </c>
      <c r="P231">
        <v>1</v>
      </c>
      <c r="Q231">
        <v>377</v>
      </c>
      <c r="R231">
        <v>409</v>
      </c>
    </row>
    <row r="232" spans="1:18" x14ac:dyDescent="0.2">
      <c r="A232">
        <v>5553957443</v>
      </c>
      <c r="B232" s="1">
        <v>42476</v>
      </c>
      <c r="C232">
        <v>5771</v>
      </c>
      <c r="D232">
        <v>3.7699999809265101</v>
      </c>
      <c r="E232">
        <v>3.7699999809265101</v>
      </c>
      <c r="F232">
        <v>0</v>
      </c>
      <c r="G232">
        <v>0</v>
      </c>
      <c r="H232">
        <v>0</v>
      </c>
      <c r="I232">
        <v>3.7699999809265101</v>
      </c>
      <c r="J232">
        <v>0</v>
      </c>
      <c r="K232">
        <v>0</v>
      </c>
      <c r="L232">
        <v>0</v>
      </c>
      <c r="M232">
        <v>288</v>
      </c>
      <c r="N232">
        <v>521</v>
      </c>
      <c r="O232">
        <v>1831</v>
      </c>
      <c r="P232">
        <v>2</v>
      </c>
      <c r="Q232">
        <v>651</v>
      </c>
      <c r="R232">
        <v>686</v>
      </c>
    </row>
    <row r="233" spans="1:18" x14ac:dyDescent="0.2">
      <c r="A233">
        <v>5553957443</v>
      </c>
      <c r="B233" s="1">
        <v>42477</v>
      </c>
      <c r="C233">
        <v>655</v>
      </c>
      <c r="D233">
        <v>0.43000000715255698</v>
      </c>
      <c r="E233">
        <v>0.43000000715255698</v>
      </c>
      <c r="F233">
        <v>0</v>
      </c>
      <c r="G233">
        <v>0</v>
      </c>
      <c r="H233">
        <v>0</v>
      </c>
      <c r="I233">
        <v>0.43000000715255698</v>
      </c>
      <c r="J233">
        <v>0</v>
      </c>
      <c r="K233">
        <v>0</v>
      </c>
      <c r="L233">
        <v>0</v>
      </c>
      <c r="M233">
        <v>46</v>
      </c>
      <c r="N233">
        <v>943</v>
      </c>
      <c r="O233">
        <v>1397</v>
      </c>
      <c r="P233">
        <v>1</v>
      </c>
      <c r="Q233">
        <v>350</v>
      </c>
      <c r="R233">
        <v>402</v>
      </c>
    </row>
    <row r="234" spans="1:18" x14ac:dyDescent="0.2">
      <c r="A234">
        <v>5553957443</v>
      </c>
      <c r="B234" s="1">
        <v>42478</v>
      </c>
      <c r="C234">
        <v>3727</v>
      </c>
      <c r="D234">
        <v>2.4300000667571999</v>
      </c>
      <c r="E234">
        <v>2.4300000667571999</v>
      </c>
      <c r="F234">
        <v>0</v>
      </c>
      <c r="G234">
        <v>0</v>
      </c>
      <c r="H234">
        <v>0</v>
      </c>
      <c r="I234">
        <v>2.4300000667571999</v>
      </c>
      <c r="J234">
        <v>0</v>
      </c>
      <c r="K234">
        <v>0</v>
      </c>
      <c r="L234">
        <v>0</v>
      </c>
      <c r="M234">
        <v>206</v>
      </c>
      <c r="N234">
        <v>622</v>
      </c>
      <c r="O234">
        <v>1683</v>
      </c>
      <c r="P234">
        <v>2</v>
      </c>
      <c r="Q234">
        <v>520</v>
      </c>
      <c r="R234">
        <v>541</v>
      </c>
    </row>
    <row r="235" spans="1:18" x14ac:dyDescent="0.2">
      <c r="A235">
        <v>5553957443</v>
      </c>
      <c r="B235" s="1">
        <v>42479</v>
      </c>
      <c r="C235">
        <v>15482</v>
      </c>
      <c r="D235">
        <v>10.1099996566772</v>
      </c>
      <c r="E235">
        <v>10.1099996566772</v>
      </c>
      <c r="F235">
        <v>0</v>
      </c>
      <c r="G235">
        <v>4.2800002098083496</v>
      </c>
      <c r="H235">
        <v>1.6599999666214</v>
      </c>
      <c r="I235">
        <v>4.1799998283386204</v>
      </c>
      <c r="J235">
        <v>0</v>
      </c>
      <c r="K235">
        <v>69</v>
      </c>
      <c r="L235">
        <v>28</v>
      </c>
      <c r="M235">
        <v>249</v>
      </c>
      <c r="N235">
        <v>756</v>
      </c>
      <c r="O235">
        <v>2284</v>
      </c>
      <c r="P235">
        <v>1</v>
      </c>
      <c r="Q235">
        <v>357</v>
      </c>
      <c r="R235">
        <v>410</v>
      </c>
    </row>
    <row r="236" spans="1:18" x14ac:dyDescent="0.2">
      <c r="A236">
        <v>5553957443</v>
      </c>
      <c r="B236" s="1">
        <v>42480</v>
      </c>
      <c r="C236">
        <v>2713</v>
      </c>
      <c r="D236">
        <v>1.7699999809265099</v>
      </c>
      <c r="E236">
        <v>1.7699999809265099</v>
      </c>
      <c r="F236">
        <v>0</v>
      </c>
      <c r="G236">
        <v>0</v>
      </c>
      <c r="H236">
        <v>0</v>
      </c>
      <c r="I236">
        <v>1.7699999809265099</v>
      </c>
      <c r="J236">
        <v>0</v>
      </c>
      <c r="K236">
        <v>0</v>
      </c>
      <c r="L236">
        <v>0</v>
      </c>
      <c r="M236">
        <v>148</v>
      </c>
      <c r="N236">
        <v>598</v>
      </c>
      <c r="O236">
        <v>1570</v>
      </c>
      <c r="P236">
        <v>1</v>
      </c>
      <c r="Q236">
        <v>658</v>
      </c>
      <c r="R236">
        <v>678</v>
      </c>
    </row>
    <row r="237" spans="1:18" x14ac:dyDescent="0.2">
      <c r="A237">
        <v>5553957443</v>
      </c>
      <c r="B237" s="1">
        <v>42481</v>
      </c>
      <c r="C237">
        <v>12346</v>
      </c>
      <c r="D237">
        <v>8.0600004196166992</v>
      </c>
      <c r="E237">
        <v>8.0600004196166992</v>
      </c>
      <c r="F237">
        <v>0</v>
      </c>
      <c r="G237">
        <v>2.9500000476837198</v>
      </c>
      <c r="H237">
        <v>2.1600000858306898</v>
      </c>
      <c r="I237">
        <v>2.96000003814697</v>
      </c>
      <c r="J237">
        <v>0</v>
      </c>
      <c r="K237">
        <v>47</v>
      </c>
      <c r="L237">
        <v>42</v>
      </c>
      <c r="M237">
        <v>177</v>
      </c>
      <c r="N237">
        <v>801</v>
      </c>
      <c r="O237">
        <v>2066</v>
      </c>
      <c r="P237">
        <v>1</v>
      </c>
      <c r="Q237">
        <v>399</v>
      </c>
      <c r="R237">
        <v>431</v>
      </c>
    </row>
    <row r="238" spans="1:18" x14ac:dyDescent="0.2">
      <c r="A238">
        <v>5553957443</v>
      </c>
      <c r="B238" s="1">
        <v>42482</v>
      </c>
      <c r="C238">
        <v>11682</v>
      </c>
      <c r="D238">
        <v>7.6300001144409197</v>
      </c>
      <c r="E238">
        <v>7.6300001144409197</v>
      </c>
      <c r="F238">
        <v>0</v>
      </c>
      <c r="G238">
        <v>1.37999999523163</v>
      </c>
      <c r="H238">
        <v>0.62999999523162797</v>
      </c>
      <c r="I238">
        <v>5.5999999046325701</v>
      </c>
      <c r="J238">
        <v>0</v>
      </c>
      <c r="K238">
        <v>25</v>
      </c>
      <c r="L238">
        <v>16</v>
      </c>
      <c r="M238">
        <v>270</v>
      </c>
      <c r="N238">
        <v>781</v>
      </c>
      <c r="O238">
        <v>2105</v>
      </c>
      <c r="P238">
        <v>1</v>
      </c>
      <c r="Q238">
        <v>322</v>
      </c>
      <c r="R238">
        <v>353</v>
      </c>
    </row>
    <row r="239" spans="1:18" x14ac:dyDescent="0.2">
      <c r="A239">
        <v>5553957443</v>
      </c>
      <c r="B239" s="1">
        <v>42483</v>
      </c>
      <c r="C239">
        <v>4112</v>
      </c>
      <c r="D239">
        <v>2.6900000572204599</v>
      </c>
      <c r="E239">
        <v>2.6900000572204599</v>
      </c>
      <c r="F239">
        <v>0</v>
      </c>
      <c r="G239">
        <v>0</v>
      </c>
      <c r="H239">
        <v>0</v>
      </c>
      <c r="I239">
        <v>2.6800000667571999</v>
      </c>
      <c r="J239">
        <v>0</v>
      </c>
      <c r="K239">
        <v>0</v>
      </c>
      <c r="L239">
        <v>0</v>
      </c>
      <c r="M239">
        <v>272</v>
      </c>
      <c r="N239">
        <v>443</v>
      </c>
      <c r="O239">
        <v>1776</v>
      </c>
      <c r="P239">
        <v>2</v>
      </c>
      <c r="Q239">
        <v>631</v>
      </c>
      <c r="R239">
        <v>725</v>
      </c>
    </row>
    <row r="240" spans="1:18" x14ac:dyDescent="0.2">
      <c r="A240">
        <v>5553957443</v>
      </c>
      <c r="B240" s="1">
        <v>42484</v>
      </c>
      <c r="C240">
        <v>1807</v>
      </c>
      <c r="D240">
        <v>1.1799999475479099</v>
      </c>
      <c r="E240">
        <v>1.1799999475479099</v>
      </c>
      <c r="F240">
        <v>0</v>
      </c>
      <c r="G240">
        <v>0</v>
      </c>
      <c r="H240">
        <v>0</v>
      </c>
      <c r="I240">
        <v>1.1799999475479099</v>
      </c>
      <c r="J240">
        <v>0</v>
      </c>
      <c r="K240">
        <v>0</v>
      </c>
      <c r="L240">
        <v>0</v>
      </c>
      <c r="M240">
        <v>104</v>
      </c>
      <c r="N240">
        <v>582</v>
      </c>
      <c r="O240">
        <v>1507</v>
      </c>
      <c r="P240">
        <v>2</v>
      </c>
      <c r="Q240">
        <v>553</v>
      </c>
      <c r="R240">
        <v>640</v>
      </c>
    </row>
    <row r="241" spans="1:18" x14ac:dyDescent="0.2">
      <c r="A241">
        <v>5553957443</v>
      </c>
      <c r="B241" s="1">
        <v>42485</v>
      </c>
      <c r="C241">
        <v>10946</v>
      </c>
      <c r="D241">
        <v>7.1900000572204599</v>
      </c>
      <c r="E241">
        <v>7.1900000572204599</v>
      </c>
      <c r="F241">
        <v>0</v>
      </c>
      <c r="G241">
        <v>2.9300000667571999</v>
      </c>
      <c r="H241">
        <v>0.56999999284744296</v>
      </c>
      <c r="I241">
        <v>3.6900000572204599</v>
      </c>
      <c r="J241">
        <v>0</v>
      </c>
      <c r="K241">
        <v>51</v>
      </c>
      <c r="L241">
        <v>11</v>
      </c>
      <c r="M241">
        <v>201</v>
      </c>
      <c r="N241">
        <v>732</v>
      </c>
      <c r="O241">
        <v>2033</v>
      </c>
      <c r="P241">
        <v>1</v>
      </c>
      <c r="Q241">
        <v>433</v>
      </c>
      <c r="R241">
        <v>468</v>
      </c>
    </row>
    <row r="242" spans="1:18" x14ac:dyDescent="0.2">
      <c r="A242">
        <v>5553957443</v>
      </c>
      <c r="B242" s="1">
        <v>42486</v>
      </c>
      <c r="C242">
        <v>11886</v>
      </c>
      <c r="D242">
        <v>7.7600002288818404</v>
      </c>
      <c r="E242">
        <v>7.7600002288818404</v>
      </c>
      <c r="F242">
        <v>0</v>
      </c>
      <c r="G242">
        <v>2.3699998855590798</v>
      </c>
      <c r="H242">
        <v>0.93000000715255704</v>
      </c>
      <c r="I242">
        <v>4.46000003814697</v>
      </c>
      <c r="J242">
        <v>0</v>
      </c>
      <c r="K242">
        <v>40</v>
      </c>
      <c r="L242">
        <v>18</v>
      </c>
      <c r="M242">
        <v>238</v>
      </c>
      <c r="N242">
        <v>750</v>
      </c>
      <c r="O242">
        <v>2093</v>
      </c>
      <c r="P242">
        <v>1</v>
      </c>
      <c r="Q242">
        <v>412</v>
      </c>
      <c r="R242">
        <v>453</v>
      </c>
    </row>
    <row r="243" spans="1:18" x14ac:dyDescent="0.2">
      <c r="A243">
        <v>5553957443</v>
      </c>
      <c r="B243" s="1">
        <v>42487</v>
      </c>
      <c r="C243">
        <v>10538</v>
      </c>
      <c r="D243">
        <v>6.8800001144409197</v>
      </c>
      <c r="E243">
        <v>6.8800001144409197</v>
      </c>
      <c r="F243">
        <v>0</v>
      </c>
      <c r="G243">
        <v>1.1399999856948899</v>
      </c>
      <c r="H243">
        <v>1</v>
      </c>
      <c r="I243">
        <v>4.7399997711181596</v>
      </c>
      <c r="J243">
        <v>0</v>
      </c>
      <c r="K243">
        <v>16</v>
      </c>
      <c r="L243">
        <v>16</v>
      </c>
      <c r="M243">
        <v>206</v>
      </c>
      <c r="N243">
        <v>745</v>
      </c>
      <c r="O243">
        <v>1922</v>
      </c>
      <c r="P243">
        <v>1</v>
      </c>
      <c r="Q243">
        <v>347</v>
      </c>
      <c r="R243">
        <v>391</v>
      </c>
    </row>
    <row r="244" spans="1:18" x14ac:dyDescent="0.2">
      <c r="A244">
        <v>5553957443</v>
      </c>
      <c r="B244" s="1">
        <v>42488</v>
      </c>
      <c r="C244">
        <v>11393</v>
      </c>
      <c r="D244">
        <v>7.6300001144409197</v>
      </c>
      <c r="E244">
        <v>7.6300001144409197</v>
      </c>
      <c r="F244">
        <v>0</v>
      </c>
      <c r="G244">
        <v>3.71000003814697</v>
      </c>
      <c r="H244">
        <v>0.75</v>
      </c>
      <c r="I244">
        <v>3.1700000762939502</v>
      </c>
      <c r="J244">
        <v>0</v>
      </c>
      <c r="K244">
        <v>49</v>
      </c>
      <c r="L244">
        <v>13</v>
      </c>
      <c r="M244">
        <v>165</v>
      </c>
      <c r="N244">
        <v>727</v>
      </c>
      <c r="O244">
        <v>1999</v>
      </c>
      <c r="P244">
        <v>1</v>
      </c>
      <c r="Q244">
        <v>421</v>
      </c>
      <c r="R244">
        <v>457</v>
      </c>
    </row>
    <row r="245" spans="1:18" x14ac:dyDescent="0.2">
      <c r="A245">
        <v>5553957443</v>
      </c>
      <c r="B245" s="1">
        <v>42489</v>
      </c>
      <c r="C245">
        <v>12764</v>
      </c>
      <c r="D245">
        <v>8.3299999237060494</v>
      </c>
      <c r="E245">
        <v>8.3299999237060494</v>
      </c>
      <c r="F245">
        <v>0</v>
      </c>
      <c r="G245">
        <v>2.78999996185303</v>
      </c>
      <c r="H245">
        <v>0.63999998569488503</v>
      </c>
      <c r="I245">
        <v>4.9099998474121103</v>
      </c>
      <c r="J245">
        <v>0</v>
      </c>
      <c r="K245">
        <v>46</v>
      </c>
      <c r="L245">
        <v>15</v>
      </c>
      <c r="M245">
        <v>270</v>
      </c>
      <c r="N245">
        <v>709</v>
      </c>
      <c r="O245">
        <v>2169</v>
      </c>
      <c r="P245">
        <v>1</v>
      </c>
      <c r="Q245">
        <v>450</v>
      </c>
      <c r="R245">
        <v>495</v>
      </c>
    </row>
    <row r="246" spans="1:18" x14ac:dyDescent="0.2">
      <c r="A246">
        <v>5553957443</v>
      </c>
      <c r="B246" s="1">
        <v>42490</v>
      </c>
      <c r="C246">
        <v>1202</v>
      </c>
      <c r="D246">
        <v>0.77999997138977095</v>
      </c>
      <c r="E246">
        <v>0.77999997138977095</v>
      </c>
      <c r="F246">
        <v>0</v>
      </c>
      <c r="G246">
        <v>0</v>
      </c>
      <c r="H246">
        <v>0</v>
      </c>
      <c r="I246">
        <v>0.77999997138977095</v>
      </c>
      <c r="J246">
        <v>0</v>
      </c>
      <c r="K246">
        <v>0</v>
      </c>
      <c r="L246">
        <v>0</v>
      </c>
      <c r="M246">
        <v>84</v>
      </c>
      <c r="N246">
        <v>506</v>
      </c>
      <c r="O246">
        <v>1463</v>
      </c>
      <c r="P246">
        <v>2</v>
      </c>
      <c r="Q246">
        <v>775</v>
      </c>
      <c r="R246">
        <v>843</v>
      </c>
    </row>
    <row r="247" spans="1:18" x14ac:dyDescent="0.2">
      <c r="A247">
        <v>5553957443</v>
      </c>
      <c r="B247" s="1">
        <v>42491</v>
      </c>
      <c r="C247">
        <v>5164</v>
      </c>
      <c r="D247">
        <v>3.3699998855590798</v>
      </c>
      <c r="E247">
        <v>3.3699998855590798</v>
      </c>
      <c r="F247">
        <v>0</v>
      </c>
      <c r="G247">
        <v>0</v>
      </c>
      <c r="H247">
        <v>0</v>
      </c>
      <c r="I247">
        <v>3.3699998855590798</v>
      </c>
      <c r="J247">
        <v>0</v>
      </c>
      <c r="K247">
        <v>0</v>
      </c>
      <c r="L247">
        <v>0</v>
      </c>
      <c r="M247">
        <v>237</v>
      </c>
      <c r="N247">
        <v>436</v>
      </c>
      <c r="O247">
        <v>1747</v>
      </c>
      <c r="P247">
        <v>2</v>
      </c>
      <c r="Q247">
        <v>622</v>
      </c>
      <c r="R247">
        <v>686</v>
      </c>
    </row>
    <row r="248" spans="1:18" x14ac:dyDescent="0.2">
      <c r="A248">
        <v>5553957443</v>
      </c>
      <c r="B248" s="1">
        <v>42492</v>
      </c>
      <c r="C248">
        <v>9769</v>
      </c>
      <c r="D248">
        <v>6.3800001144409197</v>
      </c>
      <c r="E248">
        <v>6.3800001144409197</v>
      </c>
      <c r="F248">
        <v>0</v>
      </c>
      <c r="G248">
        <v>1.0599999427795399</v>
      </c>
      <c r="H248">
        <v>0.40999999642372098</v>
      </c>
      <c r="I248">
        <v>4.9000000953674299</v>
      </c>
      <c r="J248">
        <v>0</v>
      </c>
      <c r="K248">
        <v>23</v>
      </c>
      <c r="L248">
        <v>9</v>
      </c>
      <c r="M248">
        <v>227</v>
      </c>
      <c r="N248">
        <v>724</v>
      </c>
      <c r="O248">
        <v>1996</v>
      </c>
      <c r="P248">
        <v>1</v>
      </c>
      <c r="Q248">
        <v>409</v>
      </c>
      <c r="R248">
        <v>471</v>
      </c>
    </row>
    <row r="249" spans="1:18" x14ac:dyDescent="0.2">
      <c r="A249">
        <v>5553957443</v>
      </c>
      <c r="B249" s="1">
        <v>42493</v>
      </c>
      <c r="C249">
        <v>12848</v>
      </c>
      <c r="D249">
        <v>8.3900003433227504</v>
      </c>
      <c r="E249">
        <v>8.3900003433227504</v>
      </c>
      <c r="F249">
        <v>0</v>
      </c>
      <c r="G249">
        <v>1.5</v>
      </c>
      <c r="H249">
        <v>1.20000004768372</v>
      </c>
      <c r="I249">
        <v>5.6799998283386204</v>
      </c>
      <c r="J249">
        <v>0</v>
      </c>
      <c r="K249">
        <v>26</v>
      </c>
      <c r="L249">
        <v>29</v>
      </c>
      <c r="M249">
        <v>247</v>
      </c>
      <c r="N249">
        <v>812</v>
      </c>
      <c r="O249">
        <v>2116</v>
      </c>
      <c r="P249">
        <v>1</v>
      </c>
      <c r="Q249">
        <v>380</v>
      </c>
      <c r="R249">
        <v>429</v>
      </c>
    </row>
    <row r="250" spans="1:18" x14ac:dyDescent="0.2">
      <c r="A250">
        <v>5553957443</v>
      </c>
      <c r="B250" s="1">
        <v>42494</v>
      </c>
      <c r="C250">
        <v>4249</v>
      </c>
      <c r="D250">
        <v>2.7699999809265101</v>
      </c>
      <c r="E250">
        <v>2.7699999809265101</v>
      </c>
      <c r="F250">
        <v>0</v>
      </c>
      <c r="G250">
        <v>0</v>
      </c>
      <c r="H250">
        <v>0</v>
      </c>
      <c r="I250">
        <v>2.7699999809265101</v>
      </c>
      <c r="J250">
        <v>0</v>
      </c>
      <c r="K250">
        <v>0</v>
      </c>
      <c r="L250">
        <v>0</v>
      </c>
      <c r="M250">
        <v>224</v>
      </c>
      <c r="N250">
        <v>651</v>
      </c>
      <c r="O250">
        <v>1698</v>
      </c>
      <c r="P250">
        <v>1</v>
      </c>
      <c r="Q250">
        <v>447</v>
      </c>
      <c r="R250">
        <v>470</v>
      </c>
    </row>
    <row r="251" spans="1:18" x14ac:dyDescent="0.2">
      <c r="A251">
        <v>5553957443</v>
      </c>
      <c r="B251" s="1">
        <v>42495</v>
      </c>
      <c r="C251">
        <v>14331</v>
      </c>
      <c r="D251">
        <v>9.5100002288818395</v>
      </c>
      <c r="E251">
        <v>9.5100002288818395</v>
      </c>
      <c r="F251">
        <v>0</v>
      </c>
      <c r="G251">
        <v>3.4300000667571999</v>
      </c>
      <c r="H251">
        <v>1.6599999666214</v>
      </c>
      <c r="I251">
        <v>4.4299998283386204</v>
      </c>
      <c r="J251">
        <v>0</v>
      </c>
      <c r="K251">
        <v>44</v>
      </c>
      <c r="L251">
        <v>29</v>
      </c>
      <c r="M251">
        <v>241</v>
      </c>
      <c r="N251">
        <v>692</v>
      </c>
      <c r="O251">
        <v>2156</v>
      </c>
      <c r="P251">
        <v>1</v>
      </c>
      <c r="Q251">
        <v>419</v>
      </c>
      <c r="R251">
        <v>464</v>
      </c>
    </row>
    <row r="252" spans="1:18" x14ac:dyDescent="0.2">
      <c r="A252">
        <v>5553957443</v>
      </c>
      <c r="B252" s="1">
        <v>42496</v>
      </c>
      <c r="C252">
        <v>9632</v>
      </c>
      <c r="D252">
        <v>6.28999996185303</v>
      </c>
      <c r="E252">
        <v>6.28999996185303</v>
      </c>
      <c r="F252">
        <v>0</v>
      </c>
      <c r="G252">
        <v>1.5199999809265099</v>
      </c>
      <c r="H252">
        <v>0.54000002145767201</v>
      </c>
      <c r="I252">
        <v>4.2300000190734899</v>
      </c>
      <c r="J252">
        <v>0</v>
      </c>
      <c r="K252">
        <v>21</v>
      </c>
      <c r="L252">
        <v>9</v>
      </c>
      <c r="M252">
        <v>229</v>
      </c>
      <c r="N252">
        <v>761</v>
      </c>
      <c r="O252">
        <v>1916</v>
      </c>
      <c r="P252">
        <v>1</v>
      </c>
      <c r="Q252">
        <v>400</v>
      </c>
      <c r="R252">
        <v>434</v>
      </c>
    </row>
    <row r="253" spans="1:18" x14ac:dyDescent="0.2">
      <c r="A253">
        <v>5553957443</v>
      </c>
      <c r="B253" s="1">
        <v>42497</v>
      </c>
      <c r="C253">
        <v>1868</v>
      </c>
      <c r="D253">
        <v>1.2200000286102299</v>
      </c>
      <c r="E253">
        <v>1.2200000286102299</v>
      </c>
      <c r="F253">
        <v>0</v>
      </c>
      <c r="G253">
        <v>0</v>
      </c>
      <c r="H253">
        <v>0</v>
      </c>
      <c r="I253">
        <v>1.2200000286102299</v>
      </c>
      <c r="J253">
        <v>0</v>
      </c>
      <c r="K253">
        <v>0</v>
      </c>
      <c r="L253">
        <v>0</v>
      </c>
      <c r="M253">
        <v>96</v>
      </c>
      <c r="N253">
        <v>902</v>
      </c>
      <c r="O253">
        <v>1494</v>
      </c>
      <c r="P253">
        <v>1</v>
      </c>
      <c r="Q253">
        <v>442</v>
      </c>
      <c r="R253">
        <v>470</v>
      </c>
    </row>
    <row r="254" spans="1:18" x14ac:dyDescent="0.2">
      <c r="A254">
        <v>5553957443</v>
      </c>
      <c r="B254" s="1">
        <v>42498</v>
      </c>
      <c r="C254">
        <v>6083</v>
      </c>
      <c r="D254">
        <v>4</v>
      </c>
      <c r="E254">
        <v>4</v>
      </c>
      <c r="F254">
        <v>0</v>
      </c>
      <c r="G254">
        <v>0.21999999880790699</v>
      </c>
      <c r="H254">
        <v>0.46999999880790699</v>
      </c>
      <c r="I254">
        <v>3.2999999523162802</v>
      </c>
      <c r="J254">
        <v>0</v>
      </c>
      <c r="K254">
        <v>3</v>
      </c>
      <c r="L254">
        <v>8</v>
      </c>
      <c r="M254">
        <v>210</v>
      </c>
      <c r="N254">
        <v>505</v>
      </c>
      <c r="O254">
        <v>1762</v>
      </c>
      <c r="P254">
        <v>1</v>
      </c>
      <c r="Q254">
        <v>568</v>
      </c>
      <c r="R254">
        <v>608</v>
      </c>
    </row>
    <row r="255" spans="1:18" x14ac:dyDescent="0.2">
      <c r="A255">
        <v>5553957443</v>
      </c>
      <c r="B255" s="1">
        <v>42499</v>
      </c>
      <c r="C255">
        <v>11611</v>
      </c>
      <c r="D255">
        <v>7.5799999237060502</v>
      </c>
      <c r="E255">
        <v>7.5799999237060502</v>
      </c>
      <c r="F255">
        <v>0</v>
      </c>
      <c r="G255">
        <v>2.1300001144409202</v>
      </c>
      <c r="H255">
        <v>0.88999998569488503</v>
      </c>
      <c r="I255">
        <v>4.5599999427795401</v>
      </c>
      <c r="J255">
        <v>0</v>
      </c>
      <c r="K255">
        <v>59</v>
      </c>
      <c r="L255">
        <v>22</v>
      </c>
      <c r="M255">
        <v>251</v>
      </c>
      <c r="N255">
        <v>667</v>
      </c>
      <c r="O255">
        <v>2272</v>
      </c>
      <c r="P255">
        <v>1</v>
      </c>
      <c r="Q255">
        <v>453</v>
      </c>
      <c r="R255">
        <v>494</v>
      </c>
    </row>
    <row r="256" spans="1:18" x14ac:dyDescent="0.2">
      <c r="A256">
        <v>5553957443</v>
      </c>
      <c r="B256" s="1">
        <v>42500</v>
      </c>
      <c r="C256">
        <v>16358</v>
      </c>
      <c r="D256">
        <v>10.710000038146999</v>
      </c>
      <c r="E256">
        <v>10.710000038146999</v>
      </c>
      <c r="F256">
        <v>0</v>
      </c>
      <c r="G256">
        <v>3.8699998855590798</v>
      </c>
      <c r="H256">
        <v>1.6100000143051101</v>
      </c>
      <c r="I256">
        <v>5.1999998092651403</v>
      </c>
      <c r="J256">
        <v>0</v>
      </c>
      <c r="K256">
        <v>61</v>
      </c>
      <c r="L256">
        <v>40</v>
      </c>
      <c r="M256">
        <v>265</v>
      </c>
      <c r="N256">
        <v>707</v>
      </c>
      <c r="O256">
        <v>2335</v>
      </c>
      <c r="P256">
        <v>1</v>
      </c>
      <c r="Q256">
        <v>418</v>
      </c>
      <c r="R256">
        <v>443</v>
      </c>
    </row>
    <row r="257" spans="1:18" x14ac:dyDescent="0.2">
      <c r="A257">
        <v>5553957443</v>
      </c>
      <c r="B257" s="1">
        <v>42501</v>
      </c>
      <c r="C257">
        <v>4926</v>
      </c>
      <c r="D257">
        <v>3.2200000286102299</v>
      </c>
      <c r="E257">
        <v>3.2200000286102299</v>
      </c>
      <c r="F257">
        <v>0</v>
      </c>
      <c r="G257">
        <v>0</v>
      </c>
      <c r="H257">
        <v>0</v>
      </c>
      <c r="I257">
        <v>3.2200000286102299</v>
      </c>
      <c r="J257">
        <v>0</v>
      </c>
      <c r="K257">
        <v>0</v>
      </c>
      <c r="L257">
        <v>0</v>
      </c>
      <c r="M257">
        <v>195</v>
      </c>
      <c r="N257">
        <v>628</v>
      </c>
      <c r="O257">
        <v>1693</v>
      </c>
      <c r="P257">
        <v>1</v>
      </c>
      <c r="Q257">
        <v>463</v>
      </c>
      <c r="R257">
        <v>486</v>
      </c>
    </row>
    <row r="258" spans="1:18" x14ac:dyDescent="0.2">
      <c r="A258">
        <v>5553957443</v>
      </c>
      <c r="B258" s="1">
        <v>42502</v>
      </c>
      <c r="C258">
        <v>3121</v>
      </c>
      <c r="D258">
        <v>2.03999996185303</v>
      </c>
      <c r="E258">
        <v>2.03999996185303</v>
      </c>
      <c r="F258">
        <v>0</v>
      </c>
      <c r="G258">
        <v>0.57999998331069902</v>
      </c>
      <c r="H258">
        <v>0.40000000596046398</v>
      </c>
      <c r="I258">
        <v>1.0599999427795399</v>
      </c>
      <c r="J258">
        <v>0</v>
      </c>
      <c r="K258">
        <v>8</v>
      </c>
      <c r="L258">
        <v>6</v>
      </c>
      <c r="M258">
        <v>48</v>
      </c>
      <c r="N258">
        <v>222</v>
      </c>
      <c r="O258">
        <v>741</v>
      </c>
      <c r="P258">
        <v>1</v>
      </c>
      <c r="Q258">
        <v>438</v>
      </c>
      <c r="R258">
        <v>475</v>
      </c>
    </row>
    <row r="259" spans="1:18" x14ac:dyDescent="0.2">
      <c r="A259">
        <v>5577150313</v>
      </c>
      <c r="B259" s="1">
        <v>42472</v>
      </c>
      <c r="C259">
        <v>8135</v>
      </c>
      <c r="D259">
        <v>6.0799999237060502</v>
      </c>
      <c r="E259">
        <v>6.0799999237060502</v>
      </c>
      <c r="F259">
        <v>0</v>
      </c>
      <c r="G259">
        <v>3.5999999046325701</v>
      </c>
      <c r="H259">
        <v>0.37999999523162797</v>
      </c>
      <c r="I259">
        <v>2.0999999046325701</v>
      </c>
      <c r="J259">
        <v>0</v>
      </c>
      <c r="K259">
        <v>86</v>
      </c>
      <c r="L259">
        <v>16</v>
      </c>
      <c r="M259">
        <v>140</v>
      </c>
      <c r="N259">
        <v>728</v>
      </c>
      <c r="O259">
        <v>3405</v>
      </c>
      <c r="P259">
        <v>1</v>
      </c>
      <c r="Q259">
        <v>419</v>
      </c>
      <c r="R259">
        <v>438</v>
      </c>
    </row>
    <row r="260" spans="1:18" x14ac:dyDescent="0.2">
      <c r="A260">
        <v>5577150313</v>
      </c>
      <c r="B260" s="1">
        <v>42473</v>
      </c>
      <c r="C260">
        <v>5077</v>
      </c>
      <c r="D260">
        <v>3.78999996185303</v>
      </c>
      <c r="E260">
        <v>3.78999996185303</v>
      </c>
      <c r="F260">
        <v>0</v>
      </c>
      <c r="G260">
        <v>0.31999999284744302</v>
      </c>
      <c r="H260">
        <v>0.21999999880790699</v>
      </c>
      <c r="I260">
        <v>3.25</v>
      </c>
      <c r="J260">
        <v>0</v>
      </c>
      <c r="K260">
        <v>15</v>
      </c>
      <c r="L260">
        <v>11</v>
      </c>
      <c r="M260">
        <v>144</v>
      </c>
      <c r="N260">
        <v>776</v>
      </c>
      <c r="O260">
        <v>2551</v>
      </c>
      <c r="P260">
        <v>1</v>
      </c>
      <c r="Q260">
        <v>432</v>
      </c>
      <c r="R260">
        <v>458</v>
      </c>
    </row>
    <row r="261" spans="1:18" x14ac:dyDescent="0.2">
      <c r="A261">
        <v>5577150313</v>
      </c>
      <c r="B261" s="1">
        <v>42474</v>
      </c>
      <c r="C261">
        <v>8596</v>
      </c>
      <c r="D261">
        <v>6.4200000762939498</v>
      </c>
      <c r="E261">
        <v>6.4200000762939498</v>
      </c>
      <c r="F261">
        <v>0</v>
      </c>
      <c r="G261">
        <v>3.3299999237060498</v>
      </c>
      <c r="H261">
        <v>0.31000000238418601</v>
      </c>
      <c r="I261">
        <v>2.7799999713897701</v>
      </c>
      <c r="J261">
        <v>0</v>
      </c>
      <c r="K261">
        <v>118</v>
      </c>
      <c r="L261">
        <v>30</v>
      </c>
      <c r="M261">
        <v>176</v>
      </c>
      <c r="N261">
        <v>662</v>
      </c>
      <c r="O261">
        <v>4022</v>
      </c>
      <c r="P261">
        <v>1</v>
      </c>
      <c r="Q261">
        <v>477</v>
      </c>
      <c r="R261">
        <v>497</v>
      </c>
    </row>
    <row r="262" spans="1:18" x14ac:dyDescent="0.2">
      <c r="A262">
        <v>5577150313</v>
      </c>
      <c r="B262" s="1">
        <v>42475</v>
      </c>
      <c r="C262">
        <v>12087</v>
      </c>
      <c r="D262">
        <v>9.0799999237060494</v>
      </c>
      <c r="E262">
        <v>9.0799999237060494</v>
      </c>
      <c r="F262">
        <v>0</v>
      </c>
      <c r="G262">
        <v>3.9200000762939502</v>
      </c>
      <c r="H262">
        <v>1.6000000238418599</v>
      </c>
      <c r="I262">
        <v>3.5599999427795401</v>
      </c>
      <c r="J262">
        <v>0</v>
      </c>
      <c r="K262">
        <v>115</v>
      </c>
      <c r="L262">
        <v>54</v>
      </c>
      <c r="M262">
        <v>199</v>
      </c>
      <c r="N262">
        <v>695</v>
      </c>
      <c r="O262">
        <v>4005</v>
      </c>
      <c r="P262">
        <v>1</v>
      </c>
      <c r="Q262">
        <v>392</v>
      </c>
      <c r="R262">
        <v>413</v>
      </c>
    </row>
    <row r="263" spans="1:18" x14ac:dyDescent="0.2">
      <c r="A263">
        <v>5577150313</v>
      </c>
      <c r="B263" s="1">
        <v>42476</v>
      </c>
      <c r="C263">
        <v>14269</v>
      </c>
      <c r="D263">
        <v>10.6599998474121</v>
      </c>
      <c r="E263">
        <v>10.6599998474121</v>
      </c>
      <c r="F263">
        <v>0</v>
      </c>
      <c r="G263">
        <v>6.6399998664856001</v>
      </c>
      <c r="H263">
        <v>1.2799999713897701</v>
      </c>
      <c r="I263">
        <v>2.7300000190734899</v>
      </c>
      <c r="J263">
        <v>0</v>
      </c>
      <c r="K263">
        <v>184</v>
      </c>
      <c r="L263">
        <v>56</v>
      </c>
      <c r="M263">
        <v>158</v>
      </c>
      <c r="N263">
        <v>472</v>
      </c>
      <c r="O263">
        <v>4274</v>
      </c>
      <c r="P263">
        <v>1</v>
      </c>
      <c r="Q263">
        <v>406</v>
      </c>
      <c r="R263">
        <v>445</v>
      </c>
    </row>
    <row r="264" spans="1:18" x14ac:dyDescent="0.2">
      <c r="A264">
        <v>5577150313</v>
      </c>
      <c r="B264" s="1">
        <v>42477</v>
      </c>
      <c r="C264">
        <v>12231</v>
      </c>
      <c r="D264">
        <v>9.1400003433227504</v>
      </c>
      <c r="E264">
        <v>9.1400003433227504</v>
      </c>
      <c r="F264">
        <v>0</v>
      </c>
      <c r="G264">
        <v>5.9800000190734899</v>
      </c>
      <c r="H264">
        <v>0.82999998331069902</v>
      </c>
      <c r="I264">
        <v>2.3199999332428001</v>
      </c>
      <c r="J264">
        <v>0</v>
      </c>
      <c r="K264">
        <v>200</v>
      </c>
      <c r="L264">
        <v>37</v>
      </c>
      <c r="M264">
        <v>159</v>
      </c>
      <c r="N264">
        <v>525</v>
      </c>
      <c r="O264">
        <v>4552</v>
      </c>
      <c r="P264">
        <v>1</v>
      </c>
      <c r="Q264">
        <v>549</v>
      </c>
      <c r="R264">
        <v>583</v>
      </c>
    </row>
    <row r="265" spans="1:18" x14ac:dyDescent="0.2">
      <c r="A265">
        <v>5577150313</v>
      </c>
      <c r="B265" s="1">
        <v>42478</v>
      </c>
      <c r="C265">
        <v>9893</v>
      </c>
      <c r="D265">
        <v>7.3899998664856001</v>
      </c>
      <c r="E265">
        <v>7.3899998664856001</v>
      </c>
      <c r="F265">
        <v>0</v>
      </c>
      <c r="G265">
        <v>4.8600001335143999</v>
      </c>
      <c r="H265">
        <v>0.72000002861022905</v>
      </c>
      <c r="I265">
        <v>1.8200000524520901</v>
      </c>
      <c r="J265">
        <v>0</v>
      </c>
      <c r="K265">
        <v>114</v>
      </c>
      <c r="L265">
        <v>32</v>
      </c>
      <c r="M265">
        <v>130</v>
      </c>
      <c r="N265">
        <v>623</v>
      </c>
      <c r="O265">
        <v>3625</v>
      </c>
      <c r="P265">
        <v>1</v>
      </c>
      <c r="Q265">
        <v>527</v>
      </c>
      <c r="R265">
        <v>553</v>
      </c>
    </row>
    <row r="266" spans="1:18" x14ac:dyDescent="0.2">
      <c r="A266">
        <v>5577150313</v>
      </c>
      <c r="B266" s="1">
        <v>42479</v>
      </c>
      <c r="C266">
        <v>12574</v>
      </c>
      <c r="D266">
        <v>9.4200000762939506</v>
      </c>
      <c r="E266">
        <v>9.4200000762939506</v>
      </c>
      <c r="F266">
        <v>0</v>
      </c>
      <c r="G266">
        <v>7.0199999809265101</v>
      </c>
      <c r="H266">
        <v>0.63999998569488503</v>
      </c>
      <c r="I266">
        <v>1.7599999904632599</v>
      </c>
      <c r="J266">
        <v>0</v>
      </c>
      <c r="K266">
        <v>108</v>
      </c>
      <c r="L266">
        <v>23</v>
      </c>
      <c r="M266">
        <v>111</v>
      </c>
      <c r="N266">
        <v>733</v>
      </c>
      <c r="O266">
        <v>3501</v>
      </c>
      <c r="P266">
        <v>1</v>
      </c>
      <c r="Q266">
        <v>449</v>
      </c>
      <c r="R266">
        <v>465</v>
      </c>
    </row>
    <row r="267" spans="1:18" x14ac:dyDescent="0.2">
      <c r="A267">
        <v>5577150313</v>
      </c>
      <c r="B267" s="1">
        <v>42480</v>
      </c>
      <c r="C267">
        <v>8330</v>
      </c>
      <c r="D267">
        <v>6.2199997901916504</v>
      </c>
      <c r="E267">
        <v>6.2199997901916504</v>
      </c>
      <c r="F267">
        <v>0</v>
      </c>
      <c r="G267">
        <v>4.1199998855590803</v>
      </c>
      <c r="H267">
        <v>0.34000000357627902</v>
      </c>
      <c r="I267">
        <v>1.7599999904632599</v>
      </c>
      <c r="J267">
        <v>0</v>
      </c>
      <c r="K267">
        <v>87</v>
      </c>
      <c r="L267">
        <v>16</v>
      </c>
      <c r="M267">
        <v>113</v>
      </c>
      <c r="N267">
        <v>773</v>
      </c>
      <c r="O267">
        <v>3192</v>
      </c>
      <c r="P267">
        <v>1</v>
      </c>
      <c r="Q267">
        <v>447</v>
      </c>
      <c r="R267">
        <v>480</v>
      </c>
    </row>
    <row r="268" spans="1:18" x14ac:dyDescent="0.2">
      <c r="A268">
        <v>5577150313</v>
      </c>
      <c r="B268" s="1">
        <v>42481</v>
      </c>
      <c r="C268">
        <v>10830</v>
      </c>
      <c r="D268">
        <v>8.0900001525878906</v>
      </c>
      <c r="E268">
        <v>8.0900001525878906</v>
      </c>
      <c r="F268">
        <v>0</v>
      </c>
      <c r="G268">
        <v>3.6500000953674299</v>
      </c>
      <c r="H268">
        <v>1.6599999666214</v>
      </c>
      <c r="I268">
        <v>2.7799999713897701</v>
      </c>
      <c r="J268">
        <v>0</v>
      </c>
      <c r="K268">
        <v>110</v>
      </c>
      <c r="L268">
        <v>74</v>
      </c>
      <c r="M268">
        <v>175</v>
      </c>
      <c r="N268">
        <v>670</v>
      </c>
      <c r="O268">
        <v>4018</v>
      </c>
      <c r="P268">
        <v>1</v>
      </c>
      <c r="Q268">
        <v>414</v>
      </c>
      <c r="R268">
        <v>437</v>
      </c>
    </row>
    <row r="269" spans="1:18" x14ac:dyDescent="0.2">
      <c r="A269">
        <v>5577150313</v>
      </c>
      <c r="B269" s="1">
        <v>42482</v>
      </c>
      <c r="C269">
        <v>9172</v>
      </c>
      <c r="D269">
        <v>6.8499999046325701</v>
      </c>
      <c r="E269">
        <v>6.8499999046325701</v>
      </c>
      <c r="F269">
        <v>0</v>
      </c>
      <c r="G269">
        <v>2.4200000762939502</v>
      </c>
      <c r="H269">
        <v>0.79000002145767201</v>
      </c>
      <c r="I269">
        <v>3.2999999523162802</v>
      </c>
      <c r="J269">
        <v>0</v>
      </c>
      <c r="K269">
        <v>62</v>
      </c>
      <c r="L269">
        <v>30</v>
      </c>
      <c r="M269">
        <v>200</v>
      </c>
      <c r="N269">
        <v>823</v>
      </c>
      <c r="O269">
        <v>3329</v>
      </c>
      <c r="P269">
        <v>1</v>
      </c>
      <c r="Q269">
        <v>338</v>
      </c>
      <c r="R269">
        <v>366</v>
      </c>
    </row>
    <row r="270" spans="1:18" x14ac:dyDescent="0.2">
      <c r="A270">
        <v>5577150313</v>
      </c>
      <c r="B270" s="1">
        <v>42483</v>
      </c>
      <c r="C270">
        <v>7638</v>
      </c>
      <c r="D270">
        <v>5.71000003814697</v>
      </c>
      <c r="E270">
        <v>5.71000003814697</v>
      </c>
      <c r="F270">
        <v>0</v>
      </c>
      <c r="G270">
        <v>1.21000003814697</v>
      </c>
      <c r="H270">
        <v>0.36000001430511502</v>
      </c>
      <c r="I270">
        <v>4.1399998664856001</v>
      </c>
      <c r="J270">
        <v>0</v>
      </c>
      <c r="K270">
        <v>24</v>
      </c>
      <c r="L270">
        <v>24</v>
      </c>
      <c r="M270">
        <v>223</v>
      </c>
      <c r="N270">
        <v>627</v>
      </c>
      <c r="O270">
        <v>3152</v>
      </c>
      <c r="P270">
        <v>1</v>
      </c>
      <c r="Q270">
        <v>384</v>
      </c>
      <c r="R270">
        <v>402</v>
      </c>
    </row>
    <row r="271" spans="1:18" x14ac:dyDescent="0.2">
      <c r="A271">
        <v>5577150313</v>
      </c>
      <c r="B271" s="1">
        <v>42484</v>
      </c>
      <c r="C271">
        <v>15764</v>
      </c>
      <c r="D271">
        <v>11.7799997329712</v>
      </c>
      <c r="E271">
        <v>11.7799997329712</v>
      </c>
      <c r="F271">
        <v>0</v>
      </c>
      <c r="G271">
        <v>7.6500000953674299</v>
      </c>
      <c r="H271">
        <v>2.1500000953674299</v>
      </c>
      <c r="I271">
        <v>1.9800000190734901</v>
      </c>
      <c r="J271">
        <v>0</v>
      </c>
      <c r="K271">
        <v>210</v>
      </c>
      <c r="L271">
        <v>65</v>
      </c>
      <c r="M271">
        <v>141</v>
      </c>
      <c r="N271">
        <v>425</v>
      </c>
      <c r="O271">
        <v>4392</v>
      </c>
      <c r="P271">
        <v>1</v>
      </c>
      <c r="Q271">
        <v>543</v>
      </c>
      <c r="R271">
        <v>615</v>
      </c>
    </row>
    <row r="272" spans="1:18" x14ac:dyDescent="0.2">
      <c r="A272">
        <v>5577150313</v>
      </c>
      <c r="B272" s="1">
        <v>42485</v>
      </c>
      <c r="C272">
        <v>6393</v>
      </c>
      <c r="D272">
        <v>4.7800002098083496</v>
      </c>
      <c r="E272">
        <v>4.7800002098083496</v>
      </c>
      <c r="F272">
        <v>0</v>
      </c>
      <c r="G272">
        <v>1.3500000238418599</v>
      </c>
      <c r="H272">
        <v>0.67000001668930098</v>
      </c>
      <c r="I272">
        <v>2.7599999904632599</v>
      </c>
      <c r="J272">
        <v>0</v>
      </c>
      <c r="K272">
        <v>61</v>
      </c>
      <c r="L272">
        <v>38</v>
      </c>
      <c r="M272">
        <v>214</v>
      </c>
      <c r="N272">
        <v>743</v>
      </c>
      <c r="O272">
        <v>3374</v>
      </c>
      <c r="P272">
        <v>1</v>
      </c>
      <c r="Q272">
        <v>421</v>
      </c>
      <c r="R272">
        <v>461</v>
      </c>
    </row>
    <row r="273" spans="1:18" x14ac:dyDescent="0.2">
      <c r="A273">
        <v>5577150313</v>
      </c>
      <c r="B273" s="1">
        <v>42486</v>
      </c>
      <c r="C273">
        <v>5325</v>
      </c>
      <c r="D273">
        <v>3.9800000190734899</v>
      </c>
      <c r="E273">
        <v>3.9800000190734899</v>
      </c>
      <c r="F273">
        <v>0</v>
      </c>
      <c r="G273">
        <v>0.85000002384185802</v>
      </c>
      <c r="H273">
        <v>0.64999997615814198</v>
      </c>
      <c r="I273">
        <v>2.4700000286102299</v>
      </c>
      <c r="J273">
        <v>0</v>
      </c>
      <c r="K273">
        <v>38</v>
      </c>
      <c r="L273">
        <v>32</v>
      </c>
      <c r="M273">
        <v>181</v>
      </c>
      <c r="N273">
        <v>759</v>
      </c>
      <c r="O273">
        <v>3088</v>
      </c>
      <c r="P273">
        <v>1</v>
      </c>
      <c r="Q273">
        <v>354</v>
      </c>
      <c r="R273">
        <v>377</v>
      </c>
    </row>
    <row r="274" spans="1:18" x14ac:dyDescent="0.2">
      <c r="A274">
        <v>5577150313</v>
      </c>
      <c r="B274" s="1">
        <v>42487</v>
      </c>
      <c r="C274">
        <v>6805</v>
      </c>
      <c r="D274">
        <v>5.1399998664856001</v>
      </c>
      <c r="E274">
        <v>5.1399998664856001</v>
      </c>
      <c r="F274">
        <v>0</v>
      </c>
      <c r="G274">
        <v>1.8099999427795399</v>
      </c>
      <c r="H274">
        <v>0.40000000596046398</v>
      </c>
      <c r="I274">
        <v>2.9300000667571999</v>
      </c>
      <c r="J274">
        <v>0</v>
      </c>
      <c r="K274">
        <v>63</v>
      </c>
      <c r="L274">
        <v>16</v>
      </c>
      <c r="M274">
        <v>190</v>
      </c>
      <c r="N274">
        <v>773</v>
      </c>
      <c r="O274">
        <v>3294</v>
      </c>
      <c r="P274">
        <v>1</v>
      </c>
      <c r="Q274">
        <v>424</v>
      </c>
      <c r="R274">
        <v>452</v>
      </c>
    </row>
    <row r="275" spans="1:18" x14ac:dyDescent="0.2">
      <c r="A275">
        <v>5577150313</v>
      </c>
      <c r="B275" s="1">
        <v>42488</v>
      </c>
      <c r="C275">
        <v>9841</v>
      </c>
      <c r="D275">
        <v>7.4299998283386204</v>
      </c>
      <c r="E275">
        <v>7.4299998283386204</v>
      </c>
      <c r="F275">
        <v>0</v>
      </c>
      <c r="G275">
        <v>3.25</v>
      </c>
      <c r="H275">
        <v>1.16999995708466</v>
      </c>
      <c r="I275">
        <v>3.0099999904632599</v>
      </c>
      <c r="J275">
        <v>0</v>
      </c>
      <c r="K275">
        <v>99</v>
      </c>
      <c r="L275">
        <v>51</v>
      </c>
      <c r="M275">
        <v>141</v>
      </c>
      <c r="N275">
        <v>692</v>
      </c>
      <c r="O275">
        <v>3580</v>
      </c>
      <c r="P275">
        <v>1</v>
      </c>
      <c r="Q275">
        <v>361</v>
      </c>
      <c r="R275">
        <v>372</v>
      </c>
    </row>
    <row r="276" spans="1:18" x14ac:dyDescent="0.2">
      <c r="A276">
        <v>5577150313</v>
      </c>
      <c r="B276" s="1">
        <v>42489</v>
      </c>
      <c r="C276">
        <v>7924</v>
      </c>
      <c r="D276">
        <v>5.9200000762939498</v>
      </c>
      <c r="E276">
        <v>5.9200000762939498</v>
      </c>
      <c r="F276">
        <v>0</v>
      </c>
      <c r="G276">
        <v>2.8399999141693102</v>
      </c>
      <c r="H276">
        <v>0.61000001430511497</v>
      </c>
      <c r="I276">
        <v>2.4700000286102299</v>
      </c>
      <c r="J276">
        <v>0</v>
      </c>
      <c r="K276">
        <v>97</v>
      </c>
      <c r="L276">
        <v>36</v>
      </c>
      <c r="M276">
        <v>165</v>
      </c>
      <c r="N276">
        <v>739</v>
      </c>
      <c r="O276">
        <v>3544</v>
      </c>
      <c r="P276">
        <v>1</v>
      </c>
      <c r="Q276">
        <v>459</v>
      </c>
      <c r="R276">
        <v>485</v>
      </c>
    </row>
    <row r="277" spans="1:18" x14ac:dyDescent="0.2">
      <c r="A277">
        <v>5577150313</v>
      </c>
      <c r="B277" s="1">
        <v>42490</v>
      </c>
      <c r="C277">
        <v>12363</v>
      </c>
      <c r="D277">
        <v>9.2399997711181605</v>
      </c>
      <c r="E277">
        <v>9.2399997711181605</v>
      </c>
      <c r="F277">
        <v>0</v>
      </c>
      <c r="G277">
        <v>5.8299999237060502</v>
      </c>
      <c r="H277">
        <v>0.79000002145767201</v>
      </c>
      <c r="I277">
        <v>2.6099998950958301</v>
      </c>
      <c r="J277">
        <v>0</v>
      </c>
      <c r="K277">
        <v>207</v>
      </c>
      <c r="L277">
        <v>45</v>
      </c>
      <c r="M277">
        <v>163</v>
      </c>
      <c r="N277">
        <v>621</v>
      </c>
      <c r="O277">
        <v>4501</v>
      </c>
      <c r="P277">
        <v>1</v>
      </c>
      <c r="Q277">
        <v>412</v>
      </c>
      <c r="R277">
        <v>433</v>
      </c>
    </row>
    <row r="278" spans="1:18" x14ac:dyDescent="0.2">
      <c r="A278">
        <v>5577150313</v>
      </c>
      <c r="B278" s="1">
        <v>42491</v>
      </c>
      <c r="C278">
        <v>13368</v>
      </c>
      <c r="D278">
        <v>9.9899997711181605</v>
      </c>
      <c r="E278">
        <v>9.9899997711181605</v>
      </c>
      <c r="F278">
        <v>0</v>
      </c>
      <c r="G278">
        <v>5.3099999427795401</v>
      </c>
      <c r="H278">
        <v>1.4400000572204601</v>
      </c>
      <c r="I278">
        <v>3.2400000095367401</v>
      </c>
      <c r="J278">
        <v>0</v>
      </c>
      <c r="K278">
        <v>194</v>
      </c>
      <c r="L278">
        <v>72</v>
      </c>
      <c r="M278">
        <v>178</v>
      </c>
      <c r="N278">
        <v>499</v>
      </c>
      <c r="O278">
        <v>4546</v>
      </c>
      <c r="P278">
        <v>1</v>
      </c>
      <c r="Q278">
        <v>379</v>
      </c>
      <c r="R278">
        <v>398</v>
      </c>
    </row>
    <row r="279" spans="1:18" x14ac:dyDescent="0.2">
      <c r="A279">
        <v>5577150313</v>
      </c>
      <c r="B279" s="1">
        <v>42492</v>
      </c>
      <c r="C279">
        <v>7439</v>
      </c>
      <c r="D279">
        <v>5.5599999427795401</v>
      </c>
      <c r="E279">
        <v>5.5599999427795401</v>
      </c>
      <c r="F279">
        <v>0</v>
      </c>
      <c r="G279">
        <v>1.12000000476837</v>
      </c>
      <c r="H279">
        <v>0.34999999403953602</v>
      </c>
      <c r="I279">
        <v>4.0700001716613796</v>
      </c>
      <c r="J279">
        <v>0</v>
      </c>
      <c r="K279">
        <v>37</v>
      </c>
      <c r="L279">
        <v>20</v>
      </c>
      <c r="M279">
        <v>235</v>
      </c>
      <c r="N279">
        <v>732</v>
      </c>
      <c r="O279">
        <v>3014</v>
      </c>
      <c r="P279">
        <v>2</v>
      </c>
      <c r="Q279">
        <v>525</v>
      </c>
      <c r="R279">
        <v>553</v>
      </c>
    </row>
    <row r="280" spans="1:18" x14ac:dyDescent="0.2">
      <c r="A280">
        <v>5577150313</v>
      </c>
      <c r="B280" s="1">
        <v>42493</v>
      </c>
      <c r="C280">
        <v>11045</v>
      </c>
      <c r="D280">
        <v>8.25</v>
      </c>
      <c r="E280">
        <v>8.25</v>
      </c>
      <c r="F280">
        <v>0</v>
      </c>
      <c r="G280">
        <v>4.5199999809265101</v>
      </c>
      <c r="H280">
        <v>0.15000000596046401</v>
      </c>
      <c r="I280">
        <v>3.5699999332428001</v>
      </c>
      <c r="J280">
        <v>0</v>
      </c>
      <c r="K280">
        <v>97</v>
      </c>
      <c r="L280">
        <v>8</v>
      </c>
      <c r="M280">
        <v>212</v>
      </c>
      <c r="N280">
        <v>580</v>
      </c>
      <c r="O280">
        <v>3795</v>
      </c>
      <c r="P280">
        <v>1</v>
      </c>
      <c r="Q280">
        <v>508</v>
      </c>
      <c r="R280">
        <v>543</v>
      </c>
    </row>
    <row r="281" spans="1:18" x14ac:dyDescent="0.2">
      <c r="A281">
        <v>5577150313</v>
      </c>
      <c r="B281" s="1">
        <v>42494</v>
      </c>
      <c r="C281">
        <v>5206</v>
      </c>
      <c r="D281">
        <v>3.8900001049041699</v>
      </c>
      <c r="E281">
        <v>3.8900001049041699</v>
      </c>
      <c r="F281">
        <v>0</v>
      </c>
      <c r="G281">
        <v>1.5599999427795399</v>
      </c>
      <c r="H281">
        <v>0.25</v>
      </c>
      <c r="I281">
        <v>2.0799999237060498</v>
      </c>
      <c r="J281">
        <v>0</v>
      </c>
      <c r="K281">
        <v>25</v>
      </c>
      <c r="L281">
        <v>9</v>
      </c>
      <c r="M281">
        <v>141</v>
      </c>
      <c r="N281">
        <v>631</v>
      </c>
      <c r="O281">
        <v>2755</v>
      </c>
      <c r="P281">
        <v>1</v>
      </c>
      <c r="Q281">
        <v>603</v>
      </c>
      <c r="R281">
        <v>634</v>
      </c>
    </row>
    <row r="282" spans="1:18" x14ac:dyDescent="0.2">
      <c r="A282">
        <v>5577150313</v>
      </c>
      <c r="B282" s="1">
        <v>42495</v>
      </c>
      <c r="C282">
        <v>7550</v>
      </c>
      <c r="D282">
        <v>5.6399998664856001</v>
      </c>
      <c r="E282">
        <v>5.6399998664856001</v>
      </c>
      <c r="F282">
        <v>0</v>
      </c>
      <c r="G282">
        <v>2.5</v>
      </c>
      <c r="H282">
        <v>0.46999999880790699</v>
      </c>
      <c r="I282">
        <v>2.6700000762939502</v>
      </c>
      <c r="J282">
        <v>0</v>
      </c>
      <c r="K282">
        <v>45</v>
      </c>
      <c r="L282">
        <v>21</v>
      </c>
      <c r="M282">
        <v>143</v>
      </c>
      <c r="N282">
        <v>1153</v>
      </c>
      <c r="O282">
        <v>3004</v>
      </c>
      <c r="P282">
        <v>1</v>
      </c>
      <c r="Q282">
        <v>74</v>
      </c>
      <c r="R282">
        <v>78</v>
      </c>
    </row>
    <row r="283" spans="1:18" x14ac:dyDescent="0.2">
      <c r="A283">
        <v>5577150313</v>
      </c>
      <c r="B283" s="1">
        <v>42500</v>
      </c>
      <c r="C283">
        <v>8869</v>
      </c>
      <c r="D283">
        <v>6.6500000953674299</v>
      </c>
      <c r="E283">
        <v>6.6500000953674299</v>
      </c>
      <c r="F283">
        <v>0</v>
      </c>
      <c r="G283">
        <v>2.5599999427795401</v>
      </c>
      <c r="H283">
        <v>0.75</v>
      </c>
      <c r="I283">
        <v>3.3499999046325701</v>
      </c>
      <c r="J283">
        <v>0</v>
      </c>
      <c r="K283">
        <v>104</v>
      </c>
      <c r="L283">
        <v>37</v>
      </c>
      <c r="M283">
        <v>194</v>
      </c>
      <c r="N283">
        <v>639</v>
      </c>
      <c r="O283">
        <v>3841</v>
      </c>
      <c r="P283">
        <v>1</v>
      </c>
      <c r="Q283">
        <v>504</v>
      </c>
      <c r="R283">
        <v>562</v>
      </c>
    </row>
    <row r="284" spans="1:18" x14ac:dyDescent="0.2">
      <c r="A284">
        <v>5577150313</v>
      </c>
      <c r="B284" s="1">
        <v>42501</v>
      </c>
      <c r="C284">
        <v>4038</v>
      </c>
      <c r="D284">
        <v>3.03999996185303</v>
      </c>
      <c r="E284">
        <v>3.03999996185303</v>
      </c>
      <c r="F284">
        <v>0</v>
      </c>
      <c r="G284">
        <v>1.83000004291534</v>
      </c>
      <c r="H284">
        <v>0.30000001192092901</v>
      </c>
      <c r="I284">
        <v>0.88999998569488503</v>
      </c>
      <c r="J284">
        <v>0</v>
      </c>
      <c r="K284">
        <v>45</v>
      </c>
      <c r="L284">
        <v>15</v>
      </c>
      <c r="M284">
        <v>63</v>
      </c>
      <c r="N284">
        <v>257</v>
      </c>
      <c r="O284">
        <v>1665</v>
      </c>
      <c r="P284">
        <v>1</v>
      </c>
      <c r="Q284">
        <v>431</v>
      </c>
      <c r="R284">
        <v>476</v>
      </c>
    </row>
    <row r="285" spans="1:18" x14ac:dyDescent="0.2">
      <c r="A285">
        <v>6117666160</v>
      </c>
      <c r="B285" s="1">
        <v>42476</v>
      </c>
      <c r="C285">
        <v>14450</v>
      </c>
      <c r="D285">
        <v>10.9099998474121</v>
      </c>
      <c r="E285">
        <v>10.9099998474121</v>
      </c>
      <c r="F285">
        <v>0</v>
      </c>
      <c r="G285">
        <v>0.57999998331069902</v>
      </c>
      <c r="H285">
        <v>0.85000002384185802</v>
      </c>
      <c r="I285">
        <v>9.4799995422363299</v>
      </c>
      <c r="J285">
        <v>0</v>
      </c>
      <c r="K285">
        <v>7</v>
      </c>
      <c r="L285">
        <v>15</v>
      </c>
      <c r="M285">
        <v>518</v>
      </c>
      <c r="N285">
        <v>502</v>
      </c>
      <c r="O285">
        <v>2828</v>
      </c>
      <c r="P285">
        <v>1</v>
      </c>
      <c r="Q285">
        <v>380</v>
      </c>
      <c r="R285">
        <v>398</v>
      </c>
    </row>
    <row r="286" spans="1:18" x14ac:dyDescent="0.2">
      <c r="A286">
        <v>6117666160</v>
      </c>
      <c r="B286" s="1">
        <v>42477</v>
      </c>
      <c r="C286">
        <v>7150</v>
      </c>
      <c r="D286">
        <v>5.4000000953674299</v>
      </c>
      <c r="E286">
        <v>5.4000000953674299</v>
      </c>
      <c r="F286">
        <v>0</v>
      </c>
      <c r="G286">
        <v>0</v>
      </c>
      <c r="H286">
        <v>0</v>
      </c>
      <c r="I286">
        <v>5.4000000953674299</v>
      </c>
      <c r="J286">
        <v>0</v>
      </c>
      <c r="K286">
        <v>0</v>
      </c>
      <c r="L286">
        <v>0</v>
      </c>
      <c r="M286">
        <v>312</v>
      </c>
      <c r="N286">
        <v>702</v>
      </c>
      <c r="O286">
        <v>2225</v>
      </c>
      <c r="P286">
        <v>2</v>
      </c>
      <c r="Q286">
        <v>336</v>
      </c>
      <c r="R286">
        <v>350</v>
      </c>
    </row>
    <row r="287" spans="1:18" x14ac:dyDescent="0.2">
      <c r="A287">
        <v>6117666160</v>
      </c>
      <c r="B287" s="1">
        <v>42478</v>
      </c>
      <c r="C287">
        <v>5153</v>
      </c>
      <c r="D287">
        <v>3.9100000858306898</v>
      </c>
      <c r="E287">
        <v>3.9100000858306898</v>
      </c>
      <c r="F287">
        <v>0</v>
      </c>
      <c r="G287">
        <v>0</v>
      </c>
      <c r="H287">
        <v>0</v>
      </c>
      <c r="I287">
        <v>3.8900001049041699</v>
      </c>
      <c r="J287">
        <v>0</v>
      </c>
      <c r="K287">
        <v>0</v>
      </c>
      <c r="L287">
        <v>0</v>
      </c>
      <c r="M287">
        <v>241</v>
      </c>
      <c r="N287">
        <v>759</v>
      </c>
      <c r="O287">
        <v>2018</v>
      </c>
      <c r="P287">
        <v>2</v>
      </c>
      <c r="Q287">
        <v>493</v>
      </c>
      <c r="R287">
        <v>510</v>
      </c>
    </row>
    <row r="288" spans="1:18" x14ac:dyDescent="0.2">
      <c r="A288">
        <v>6117666160</v>
      </c>
      <c r="B288" s="1">
        <v>42479</v>
      </c>
      <c r="C288">
        <v>11135</v>
      </c>
      <c r="D288">
        <v>8.4099998474121094</v>
      </c>
      <c r="E288">
        <v>8.4099998474121094</v>
      </c>
      <c r="F288">
        <v>0</v>
      </c>
      <c r="G288">
        <v>0</v>
      </c>
      <c r="H288">
        <v>0</v>
      </c>
      <c r="I288">
        <v>8.4099998474121094</v>
      </c>
      <c r="J288">
        <v>0</v>
      </c>
      <c r="K288">
        <v>0</v>
      </c>
      <c r="L288">
        <v>0</v>
      </c>
      <c r="M288">
        <v>480</v>
      </c>
      <c r="N288">
        <v>425</v>
      </c>
      <c r="O288">
        <v>2606</v>
      </c>
      <c r="P288">
        <v>1</v>
      </c>
      <c r="Q288">
        <v>465</v>
      </c>
      <c r="R288">
        <v>492</v>
      </c>
    </row>
    <row r="289" spans="1:18" x14ac:dyDescent="0.2">
      <c r="A289">
        <v>6117666160</v>
      </c>
      <c r="B289" s="1">
        <v>42480</v>
      </c>
      <c r="C289">
        <v>10449</v>
      </c>
      <c r="D289">
        <v>8.0200004577636701</v>
      </c>
      <c r="E289">
        <v>8.0200004577636701</v>
      </c>
      <c r="F289">
        <v>0</v>
      </c>
      <c r="G289">
        <v>2.0299999713897701</v>
      </c>
      <c r="H289">
        <v>0.479999989271164</v>
      </c>
      <c r="I289">
        <v>5.5199999809265101</v>
      </c>
      <c r="J289">
        <v>0</v>
      </c>
      <c r="K289">
        <v>26</v>
      </c>
      <c r="L289">
        <v>10</v>
      </c>
      <c r="M289">
        <v>349</v>
      </c>
      <c r="N289">
        <v>587</v>
      </c>
      <c r="O289">
        <v>2536</v>
      </c>
      <c r="P289">
        <v>1</v>
      </c>
      <c r="Q289">
        <v>474</v>
      </c>
      <c r="R289">
        <v>502</v>
      </c>
    </row>
    <row r="290" spans="1:18" x14ac:dyDescent="0.2">
      <c r="A290">
        <v>6117666160</v>
      </c>
      <c r="B290" s="1">
        <v>42481</v>
      </c>
      <c r="C290">
        <v>19542</v>
      </c>
      <c r="D290">
        <v>15.0100002288818</v>
      </c>
      <c r="E290">
        <v>15.0100002288818</v>
      </c>
      <c r="F290">
        <v>0</v>
      </c>
      <c r="G290">
        <v>0.980000019073486</v>
      </c>
      <c r="H290">
        <v>0.40000000596046398</v>
      </c>
      <c r="I290">
        <v>5.6199998855590803</v>
      </c>
      <c r="J290">
        <v>0</v>
      </c>
      <c r="K290">
        <v>11</v>
      </c>
      <c r="L290">
        <v>19</v>
      </c>
      <c r="M290">
        <v>294</v>
      </c>
      <c r="N290">
        <v>579</v>
      </c>
      <c r="O290">
        <v>4900</v>
      </c>
      <c r="P290">
        <v>1</v>
      </c>
      <c r="Q290">
        <v>508</v>
      </c>
      <c r="R290">
        <v>550</v>
      </c>
    </row>
    <row r="291" spans="1:18" x14ac:dyDescent="0.2">
      <c r="A291">
        <v>6117666160</v>
      </c>
      <c r="B291" s="1">
        <v>42482</v>
      </c>
      <c r="C291">
        <v>8206</v>
      </c>
      <c r="D291">
        <v>6.1999998092651403</v>
      </c>
      <c r="E291">
        <v>6.1999998092651403</v>
      </c>
      <c r="F291">
        <v>0</v>
      </c>
      <c r="G291">
        <v>0</v>
      </c>
      <c r="H291">
        <v>0</v>
      </c>
      <c r="I291">
        <v>6.1999998092651403</v>
      </c>
      <c r="J291">
        <v>0</v>
      </c>
      <c r="K291">
        <v>0</v>
      </c>
      <c r="L291">
        <v>0</v>
      </c>
      <c r="M291">
        <v>402</v>
      </c>
      <c r="N291">
        <v>413</v>
      </c>
      <c r="O291">
        <v>2409</v>
      </c>
      <c r="P291">
        <v>1</v>
      </c>
      <c r="Q291">
        <v>480</v>
      </c>
      <c r="R291">
        <v>546</v>
      </c>
    </row>
    <row r="292" spans="1:18" x14ac:dyDescent="0.2">
      <c r="A292">
        <v>6117666160</v>
      </c>
      <c r="B292" s="1">
        <v>42483</v>
      </c>
      <c r="C292">
        <v>11495</v>
      </c>
      <c r="D292">
        <v>8.6800003051757795</v>
      </c>
      <c r="E292">
        <v>8.6800003051757795</v>
      </c>
      <c r="F292">
        <v>0</v>
      </c>
      <c r="G292">
        <v>0</v>
      </c>
      <c r="H292">
        <v>0</v>
      </c>
      <c r="I292">
        <v>8.6800003051757795</v>
      </c>
      <c r="J292">
        <v>0</v>
      </c>
      <c r="K292">
        <v>0</v>
      </c>
      <c r="L292">
        <v>0</v>
      </c>
      <c r="M292">
        <v>512</v>
      </c>
      <c r="N292">
        <v>468</v>
      </c>
      <c r="O292">
        <v>2651</v>
      </c>
      <c r="P292">
        <v>1</v>
      </c>
      <c r="Q292">
        <v>492</v>
      </c>
      <c r="R292">
        <v>539</v>
      </c>
    </row>
    <row r="293" spans="1:18" x14ac:dyDescent="0.2">
      <c r="A293">
        <v>6117666160</v>
      </c>
      <c r="B293" s="1">
        <v>42484</v>
      </c>
      <c r="C293">
        <v>7623</v>
      </c>
      <c r="D293">
        <v>5.7600002288818404</v>
      </c>
      <c r="E293">
        <v>5.7600002288818404</v>
      </c>
      <c r="F293">
        <v>0</v>
      </c>
      <c r="G293">
        <v>0</v>
      </c>
      <c r="H293">
        <v>0</v>
      </c>
      <c r="I293">
        <v>5.7600002288818404</v>
      </c>
      <c r="J293">
        <v>0</v>
      </c>
      <c r="K293">
        <v>0</v>
      </c>
      <c r="L293">
        <v>0</v>
      </c>
      <c r="M293">
        <v>362</v>
      </c>
      <c r="N293">
        <v>711</v>
      </c>
      <c r="O293">
        <v>2305</v>
      </c>
      <c r="P293">
        <v>1</v>
      </c>
      <c r="Q293">
        <v>353</v>
      </c>
      <c r="R293">
        <v>367</v>
      </c>
    </row>
    <row r="294" spans="1:18" x14ac:dyDescent="0.2">
      <c r="A294">
        <v>6117666160</v>
      </c>
      <c r="B294" s="1">
        <v>42487</v>
      </c>
      <c r="C294">
        <v>9411</v>
      </c>
      <c r="D294">
        <v>7.1100001335143999</v>
      </c>
      <c r="E294">
        <v>7.1100001335143999</v>
      </c>
      <c r="F294">
        <v>0</v>
      </c>
      <c r="G294">
        <v>0</v>
      </c>
      <c r="H294">
        <v>0</v>
      </c>
      <c r="I294">
        <v>7.1100001335143999</v>
      </c>
      <c r="J294">
        <v>0</v>
      </c>
      <c r="K294">
        <v>0</v>
      </c>
      <c r="L294">
        <v>0</v>
      </c>
      <c r="M294">
        <v>458</v>
      </c>
      <c r="N294">
        <v>417</v>
      </c>
      <c r="O294">
        <v>2576</v>
      </c>
      <c r="P294">
        <v>1</v>
      </c>
      <c r="Q294">
        <v>542</v>
      </c>
      <c r="R294">
        <v>557</v>
      </c>
    </row>
    <row r="295" spans="1:18" x14ac:dyDescent="0.2">
      <c r="A295">
        <v>6117666160</v>
      </c>
      <c r="B295" s="1">
        <v>42488</v>
      </c>
      <c r="C295">
        <v>3403</v>
      </c>
      <c r="D295">
        <v>2.5999999046325701</v>
      </c>
      <c r="E295">
        <v>2.5999999046325701</v>
      </c>
      <c r="F295">
        <v>0</v>
      </c>
      <c r="G295">
        <v>0</v>
      </c>
      <c r="H295">
        <v>0</v>
      </c>
      <c r="I295">
        <v>2.5999999046325701</v>
      </c>
      <c r="J295">
        <v>0</v>
      </c>
      <c r="K295">
        <v>0</v>
      </c>
      <c r="L295">
        <v>0</v>
      </c>
      <c r="M295">
        <v>141</v>
      </c>
      <c r="N295">
        <v>758</v>
      </c>
      <c r="O295">
        <v>1879</v>
      </c>
      <c r="P295">
        <v>1</v>
      </c>
      <c r="Q295">
        <v>393</v>
      </c>
      <c r="R295">
        <v>416</v>
      </c>
    </row>
    <row r="296" spans="1:18" x14ac:dyDescent="0.2">
      <c r="A296">
        <v>6117666160</v>
      </c>
      <c r="B296" s="1">
        <v>42489</v>
      </c>
      <c r="C296">
        <v>9592</v>
      </c>
      <c r="D296">
        <v>7.2399997711181596</v>
      </c>
      <c r="E296">
        <v>7.2399997711181596</v>
      </c>
      <c r="F296">
        <v>0</v>
      </c>
      <c r="G296">
        <v>0</v>
      </c>
      <c r="H296">
        <v>0</v>
      </c>
      <c r="I296">
        <v>7.2399997711181596</v>
      </c>
      <c r="J296">
        <v>0</v>
      </c>
      <c r="K296">
        <v>0</v>
      </c>
      <c r="L296">
        <v>0</v>
      </c>
      <c r="M296">
        <v>461</v>
      </c>
      <c r="N296">
        <v>479</v>
      </c>
      <c r="O296">
        <v>2560</v>
      </c>
      <c r="P296">
        <v>1</v>
      </c>
      <c r="Q296">
        <v>600</v>
      </c>
      <c r="R296">
        <v>636</v>
      </c>
    </row>
    <row r="297" spans="1:18" x14ac:dyDescent="0.2">
      <c r="A297">
        <v>6117666160</v>
      </c>
      <c r="B297" s="1">
        <v>42491</v>
      </c>
      <c r="C297">
        <v>8915</v>
      </c>
      <c r="D297">
        <v>6.7300000190734899</v>
      </c>
      <c r="E297">
        <v>6.7300000190734899</v>
      </c>
      <c r="F297">
        <v>0</v>
      </c>
      <c r="G297">
        <v>0</v>
      </c>
      <c r="H297">
        <v>0</v>
      </c>
      <c r="I297">
        <v>6.7300000190734899</v>
      </c>
      <c r="J297">
        <v>0</v>
      </c>
      <c r="K297">
        <v>0</v>
      </c>
      <c r="L297">
        <v>0</v>
      </c>
      <c r="M297">
        <v>397</v>
      </c>
      <c r="N297">
        <v>525</v>
      </c>
      <c r="O297">
        <v>2361</v>
      </c>
      <c r="P297">
        <v>1</v>
      </c>
      <c r="Q297">
        <v>507</v>
      </c>
      <c r="R297">
        <v>575</v>
      </c>
    </row>
    <row r="298" spans="1:18" x14ac:dyDescent="0.2">
      <c r="A298">
        <v>6117666160</v>
      </c>
      <c r="B298" s="1">
        <v>42495</v>
      </c>
      <c r="C298">
        <v>9799</v>
      </c>
      <c r="D298">
        <v>7.4000000953674299</v>
      </c>
      <c r="E298">
        <v>7.4000000953674299</v>
      </c>
      <c r="F298">
        <v>0</v>
      </c>
      <c r="G298">
        <v>0</v>
      </c>
      <c r="H298">
        <v>0</v>
      </c>
      <c r="I298">
        <v>7.4000000953674299</v>
      </c>
      <c r="J298">
        <v>0</v>
      </c>
      <c r="K298">
        <v>0</v>
      </c>
      <c r="L298">
        <v>0</v>
      </c>
      <c r="M298">
        <v>487</v>
      </c>
      <c r="N298">
        <v>479</v>
      </c>
      <c r="O298">
        <v>2636</v>
      </c>
      <c r="P298">
        <v>1</v>
      </c>
      <c r="Q298">
        <v>392</v>
      </c>
      <c r="R298">
        <v>415</v>
      </c>
    </row>
    <row r="299" spans="1:18" x14ac:dyDescent="0.2">
      <c r="A299">
        <v>6117666160</v>
      </c>
      <c r="B299" s="1">
        <v>42496</v>
      </c>
      <c r="C299">
        <v>3365</v>
      </c>
      <c r="D299">
        <v>2.6800000667571999</v>
      </c>
      <c r="E299">
        <v>2.6800000667571999</v>
      </c>
      <c r="F299">
        <v>0</v>
      </c>
      <c r="G299">
        <v>0</v>
      </c>
      <c r="H299">
        <v>0</v>
      </c>
      <c r="I299">
        <v>2.6800000667571999</v>
      </c>
      <c r="J299">
        <v>0</v>
      </c>
      <c r="K299">
        <v>0</v>
      </c>
      <c r="L299">
        <v>0</v>
      </c>
      <c r="M299">
        <v>133</v>
      </c>
      <c r="N299">
        <v>673</v>
      </c>
      <c r="O299">
        <v>1838</v>
      </c>
      <c r="P299">
        <v>2</v>
      </c>
      <c r="Q299">
        <v>658</v>
      </c>
      <c r="R299">
        <v>698</v>
      </c>
    </row>
    <row r="300" spans="1:18" x14ac:dyDescent="0.2">
      <c r="A300">
        <v>6117666160</v>
      </c>
      <c r="B300" s="1">
        <v>42497</v>
      </c>
      <c r="C300">
        <v>7336</v>
      </c>
      <c r="D300">
        <v>5.53999996185303</v>
      </c>
      <c r="E300">
        <v>5.53999996185303</v>
      </c>
      <c r="F300">
        <v>0</v>
      </c>
      <c r="G300">
        <v>0</v>
      </c>
      <c r="H300">
        <v>0</v>
      </c>
      <c r="I300">
        <v>5.53999996185303</v>
      </c>
      <c r="J300">
        <v>0</v>
      </c>
      <c r="K300">
        <v>0</v>
      </c>
      <c r="L300">
        <v>0</v>
      </c>
      <c r="M300">
        <v>412</v>
      </c>
      <c r="N300">
        <v>456</v>
      </c>
      <c r="O300">
        <v>2469</v>
      </c>
      <c r="P300">
        <v>2</v>
      </c>
      <c r="Q300">
        <v>498</v>
      </c>
      <c r="R300">
        <v>507</v>
      </c>
    </row>
    <row r="301" spans="1:18" x14ac:dyDescent="0.2">
      <c r="A301">
        <v>6117666160</v>
      </c>
      <c r="B301" s="1">
        <v>42498</v>
      </c>
      <c r="C301">
        <v>7328</v>
      </c>
      <c r="D301">
        <v>5.5300002098083496</v>
      </c>
      <c r="E301">
        <v>5.5300002098083496</v>
      </c>
      <c r="F301">
        <v>0</v>
      </c>
      <c r="G301">
        <v>0</v>
      </c>
      <c r="H301">
        <v>0</v>
      </c>
      <c r="I301">
        <v>5.5300002098083496</v>
      </c>
      <c r="J301">
        <v>0</v>
      </c>
      <c r="K301">
        <v>0</v>
      </c>
      <c r="L301">
        <v>0</v>
      </c>
      <c r="M301">
        <v>318</v>
      </c>
      <c r="N301">
        <v>517</v>
      </c>
      <c r="O301">
        <v>2250</v>
      </c>
      <c r="P301">
        <v>1</v>
      </c>
      <c r="Q301">
        <v>555</v>
      </c>
      <c r="R301">
        <v>603</v>
      </c>
    </row>
    <row r="302" spans="1:18" x14ac:dyDescent="0.2">
      <c r="A302">
        <v>6117666160</v>
      </c>
      <c r="B302" s="1">
        <v>42499</v>
      </c>
      <c r="C302">
        <v>4477</v>
      </c>
      <c r="D302">
        <v>3.3800001144409202</v>
      </c>
      <c r="E302">
        <v>3.3800001144409202</v>
      </c>
      <c r="F302">
        <v>0</v>
      </c>
      <c r="G302">
        <v>0</v>
      </c>
      <c r="H302">
        <v>0</v>
      </c>
      <c r="I302">
        <v>3.3800001144409202</v>
      </c>
      <c r="J302">
        <v>0</v>
      </c>
      <c r="K302">
        <v>0</v>
      </c>
      <c r="L302">
        <v>0</v>
      </c>
      <c r="M302">
        <v>197</v>
      </c>
      <c r="N302">
        <v>125</v>
      </c>
      <c r="O302">
        <v>1248</v>
      </c>
      <c r="P302">
        <v>1</v>
      </c>
      <c r="Q302">
        <v>492</v>
      </c>
      <c r="R302">
        <v>522</v>
      </c>
    </row>
    <row r="303" spans="1:18" x14ac:dyDescent="0.2">
      <c r="A303">
        <v>6775888955</v>
      </c>
      <c r="B303" s="1">
        <v>42473</v>
      </c>
      <c r="C303">
        <v>4053</v>
      </c>
      <c r="D303">
        <v>2.9100000858306898</v>
      </c>
      <c r="E303">
        <v>2.9100000858306898</v>
      </c>
      <c r="F303">
        <v>0</v>
      </c>
      <c r="G303">
        <v>1.1100000143051101</v>
      </c>
      <c r="H303">
        <v>0.57999998331069902</v>
      </c>
      <c r="I303">
        <v>1.2200000286102299</v>
      </c>
      <c r="J303">
        <v>0</v>
      </c>
      <c r="K303">
        <v>17</v>
      </c>
      <c r="L303">
        <v>18</v>
      </c>
      <c r="M303">
        <v>85</v>
      </c>
      <c r="N303">
        <v>1053</v>
      </c>
      <c r="O303">
        <v>2400</v>
      </c>
      <c r="P303">
        <v>1</v>
      </c>
      <c r="Q303">
        <v>235</v>
      </c>
      <c r="R303">
        <v>260</v>
      </c>
    </row>
    <row r="304" spans="1:18" x14ac:dyDescent="0.2">
      <c r="A304">
        <v>6775888955</v>
      </c>
      <c r="B304" s="1">
        <v>42474</v>
      </c>
      <c r="C304">
        <v>5162</v>
      </c>
      <c r="D304">
        <v>3.7000000476837198</v>
      </c>
      <c r="E304">
        <v>3.7000000476837198</v>
      </c>
      <c r="F304">
        <v>0</v>
      </c>
      <c r="G304">
        <v>0.87000000476837203</v>
      </c>
      <c r="H304">
        <v>0.86000001430511497</v>
      </c>
      <c r="I304">
        <v>1.9700000286102299</v>
      </c>
      <c r="J304">
        <v>0</v>
      </c>
      <c r="K304">
        <v>14</v>
      </c>
      <c r="L304">
        <v>24</v>
      </c>
      <c r="M304">
        <v>105</v>
      </c>
      <c r="N304">
        <v>863</v>
      </c>
      <c r="O304">
        <v>2507</v>
      </c>
      <c r="P304">
        <v>1</v>
      </c>
      <c r="Q304">
        <v>423</v>
      </c>
      <c r="R304">
        <v>441</v>
      </c>
    </row>
    <row r="305" spans="1:18" x14ac:dyDescent="0.2">
      <c r="A305">
        <v>6775888955</v>
      </c>
      <c r="B305" s="1">
        <v>42475</v>
      </c>
      <c r="C305">
        <v>1282</v>
      </c>
      <c r="D305">
        <v>0.92000001668930098</v>
      </c>
      <c r="E305">
        <v>0.92000001668930098</v>
      </c>
      <c r="F305">
        <v>0</v>
      </c>
      <c r="G305">
        <v>0</v>
      </c>
      <c r="H305">
        <v>0</v>
      </c>
      <c r="I305">
        <v>0.92000001668930098</v>
      </c>
      <c r="J305">
        <v>0</v>
      </c>
      <c r="K305">
        <v>0</v>
      </c>
      <c r="L305">
        <v>0</v>
      </c>
      <c r="M305">
        <v>58</v>
      </c>
      <c r="N305">
        <v>976</v>
      </c>
      <c r="O305">
        <v>2127</v>
      </c>
      <c r="P305">
        <v>1</v>
      </c>
      <c r="Q305">
        <v>391</v>
      </c>
      <c r="R305">
        <v>406</v>
      </c>
    </row>
    <row r="306" spans="1:18" x14ac:dyDescent="0.2">
      <c r="A306">
        <v>6962181067</v>
      </c>
      <c r="B306" s="1">
        <v>42472</v>
      </c>
      <c r="C306">
        <v>10199</v>
      </c>
      <c r="D306">
        <v>6.7399997711181596</v>
      </c>
      <c r="E306">
        <v>6.7399997711181596</v>
      </c>
      <c r="F306">
        <v>0</v>
      </c>
      <c r="G306">
        <v>3.4000000953674299</v>
      </c>
      <c r="H306">
        <v>0.82999998331069902</v>
      </c>
      <c r="I306">
        <v>2.5099999904632599</v>
      </c>
      <c r="J306">
        <v>0</v>
      </c>
      <c r="K306">
        <v>50</v>
      </c>
      <c r="L306">
        <v>14</v>
      </c>
      <c r="M306">
        <v>189</v>
      </c>
      <c r="N306">
        <v>796</v>
      </c>
      <c r="O306">
        <v>1994</v>
      </c>
      <c r="P306">
        <v>1</v>
      </c>
      <c r="Q306">
        <v>366</v>
      </c>
      <c r="R306">
        <v>387</v>
      </c>
    </row>
    <row r="307" spans="1:18" x14ac:dyDescent="0.2">
      <c r="A307">
        <v>6962181067</v>
      </c>
      <c r="B307" s="1">
        <v>42473</v>
      </c>
      <c r="C307">
        <v>5652</v>
      </c>
      <c r="D307">
        <v>3.7400000095367401</v>
      </c>
      <c r="E307">
        <v>3.7400000095367401</v>
      </c>
      <c r="F307">
        <v>0</v>
      </c>
      <c r="G307">
        <v>0.56999999284744296</v>
      </c>
      <c r="H307">
        <v>1.21000003814697</v>
      </c>
      <c r="I307">
        <v>1.96000003814697</v>
      </c>
      <c r="J307">
        <v>0</v>
      </c>
      <c r="K307">
        <v>8</v>
      </c>
      <c r="L307">
        <v>24</v>
      </c>
      <c r="M307">
        <v>142</v>
      </c>
      <c r="N307">
        <v>548</v>
      </c>
      <c r="O307">
        <v>1718</v>
      </c>
      <c r="P307">
        <v>3</v>
      </c>
      <c r="Q307">
        <v>630</v>
      </c>
      <c r="R307">
        <v>679</v>
      </c>
    </row>
    <row r="308" spans="1:18" x14ac:dyDescent="0.2">
      <c r="A308">
        <v>6962181067</v>
      </c>
      <c r="B308" s="1">
        <v>42474</v>
      </c>
      <c r="C308">
        <v>1551</v>
      </c>
      <c r="D308">
        <v>1.0299999713897701</v>
      </c>
      <c r="E308">
        <v>1.0299999713897701</v>
      </c>
      <c r="F308">
        <v>0</v>
      </c>
      <c r="G308">
        <v>0</v>
      </c>
      <c r="H308">
        <v>0</v>
      </c>
      <c r="I308">
        <v>1.0299999713897701</v>
      </c>
      <c r="J308">
        <v>0</v>
      </c>
      <c r="K308">
        <v>0</v>
      </c>
      <c r="L308">
        <v>0</v>
      </c>
      <c r="M308">
        <v>86</v>
      </c>
      <c r="N308">
        <v>862</v>
      </c>
      <c r="O308">
        <v>1466</v>
      </c>
      <c r="P308">
        <v>2</v>
      </c>
      <c r="Q308">
        <v>508</v>
      </c>
      <c r="R308">
        <v>535</v>
      </c>
    </row>
    <row r="309" spans="1:18" x14ac:dyDescent="0.2">
      <c r="A309">
        <v>6962181067</v>
      </c>
      <c r="B309" s="1">
        <v>42475</v>
      </c>
      <c r="C309">
        <v>5563</v>
      </c>
      <c r="D309">
        <v>3.6800000667571999</v>
      </c>
      <c r="E309">
        <v>3.6800000667571999</v>
      </c>
      <c r="F309">
        <v>0</v>
      </c>
      <c r="G309">
        <v>0</v>
      </c>
      <c r="H309">
        <v>0</v>
      </c>
      <c r="I309">
        <v>3.6800000667571999</v>
      </c>
      <c r="J309">
        <v>0</v>
      </c>
      <c r="K309">
        <v>0</v>
      </c>
      <c r="L309">
        <v>0</v>
      </c>
      <c r="M309">
        <v>217</v>
      </c>
      <c r="N309">
        <v>837</v>
      </c>
      <c r="O309">
        <v>1756</v>
      </c>
      <c r="P309">
        <v>1</v>
      </c>
      <c r="Q309">
        <v>370</v>
      </c>
      <c r="R309">
        <v>386</v>
      </c>
    </row>
    <row r="310" spans="1:18" x14ac:dyDescent="0.2">
      <c r="A310">
        <v>6962181067</v>
      </c>
      <c r="B310" s="1">
        <v>42476</v>
      </c>
      <c r="C310">
        <v>13217</v>
      </c>
      <c r="D310">
        <v>8.7399997711181605</v>
      </c>
      <c r="E310">
        <v>8.7399997711181605</v>
      </c>
      <c r="F310">
        <v>0</v>
      </c>
      <c r="G310">
        <v>3.6600000858306898</v>
      </c>
      <c r="H310">
        <v>0.18999999761581399</v>
      </c>
      <c r="I310">
        <v>4.8800001144409197</v>
      </c>
      <c r="J310">
        <v>0</v>
      </c>
      <c r="K310">
        <v>50</v>
      </c>
      <c r="L310">
        <v>3</v>
      </c>
      <c r="M310">
        <v>280</v>
      </c>
      <c r="N310">
        <v>741</v>
      </c>
      <c r="O310">
        <v>2173</v>
      </c>
      <c r="P310">
        <v>1</v>
      </c>
      <c r="Q310">
        <v>357</v>
      </c>
      <c r="R310">
        <v>366</v>
      </c>
    </row>
    <row r="311" spans="1:18" x14ac:dyDescent="0.2">
      <c r="A311">
        <v>6962181067</v>
      </c>
      <c r="B311" s="1">
        <v>42477</v>
      </c>
      <c r="C311">
        <v>10145</v>
      </c>
      <c r="D311">
        <v>6.71000003814697</v>
      </c>
      <c r="E311">
        <v>6.71000003814697</v>
      </c>
      <c r="F311">
        <v>0</v>
      </c>
      <c r="G311">
        <v>0.33000001311302202</v>
      </c>
      <c r="H311">
        <v>0.68000000715255704</v>
      </c>
      <c r="I311">
        <v>5.6900000572204599</v>
      </c>
      <c r="J311">
        <v>0</v>
      </c>
      <c r="K311">
        <v>5</v>
      </c>
      <c r="L311">
        <v>13</v>
      </c>
      <c r="M311">
        <v>295</v>
      </c>
      <c r="N311">
        <v>634</v>
      </c>
      <c r="O311">
        <v>2027</v>
      </c>
      <c r="P311">
        <v>1</v>
      </c>
      <c r="Q311">
        <v>427</v>
      </c>
      <c r="R311">
        <v>446</v>
      </c>
    </row>
    <row r="312" spans="1:18" x14ac:dyDescent="0.2">
      <c r="A312">
        <v>6962181067</v>
      </c>
      <c r="B312" s="1">
        <v>42478</v>
      </c>
      <c r="C312">
        <v>11404</v>
      </c>
      <c r="D312">
        <v>7.53999996185303</v>
      </c>
      <c r="E312">
        <v>7.53999996185303</v>
      </c>
      <c r="F312">
        <v>0</v>
      </c>
      <c r="G312">
        <v>0.82999998331069902</v>
      </c>
      <c r="H312">
        <v>2.3900001049041699</v>
      </c>
      <c r="I312">
        <v>4.3200001716613796</v>
      </c>
      <c r="J312">
        <v>0</v>
      </c>
      <c r="K312">
        <v>13</v>
      </c>
      <c r="L312">
        <v>42</v>
      </c>
      <c r="M312">
        <v>238</v>
      </c>
      <c r="N312">
        <v>689</v>
      </c>
      <c r="O312">
        <v>2039</v>
      </c>
      <c r="P312">
        <v>1</v>
      </c>
      <c r="Q312">
        <v>442</v>
      </c>
      <c r="R312">
        <v>458</v>
      </c>
    </row>
    <row r="313" spans="1:18" x14ac:dyDescent="0.2">
      <c r="A313">
        <v>6962181067</v>
      </c>
      <c r="B313" s="1">
        <v>42479</v>
      </c>
      <c r="C313">
        <v>10742</v>
      </c>
      <c r="D313">
        <v>7.0999999046325701</v>
      </c>
      <c r="E313">
        <v>7.0999999046325701</v>
      </c>
      <c r="F313">
        <v>0</v>
      </c>
      <c r="G313">
        <v>2.0999999046325701</v>
      </c>
      <c r="H313">
        <v>2.1300001144409202</v>
      </c>
      <c r="I313">
        <v>2.8699998855590798</v>
      </c>
      <c r="J313">
        <v>0</v>
      </c>
      <c r="K313">
        <v>35</v>
      </c>
      <c r="L313">
        <v>41</v>
      </c>
      <c r="M313">
        <v>195</v>
      </c>
      <c r="N313">
        <v>659</v>
      </c>
      <c r="O313">
        <v>2046</v>
      </c>
      <c r="P313">
        <v>1</v>
      </c>
      <c r="Q313">
        <v>476</v>
      </c>
      <c r="R313">
        <v>535</v>
      </c>
    </row>
    <row r="314" spans="1:18" x14ac:dyDescent="0.2">
      <c r="A314">
        <v>6962181067</v>
      </c>
      <c r="B314" s="1">
        <v>42480</v>
      </c>
      <c r="C314">
        <v>13928</v>
      </c>
      <c r="D314">
        <v>9.5500001907348597</v>
      </c>
      <c r="E314">
        <v>9.5500001907348597</v>
      </c>
      <c r="F314">
        <v>0</v>
      </c>
      <c r="G314">
        <v>4.2800002098083496</v>
      </c>
      <c r="H314">
        <v>0.18999999761581399</v>
      </c>
      <c r="I314">
        <v>5.0900001525878897</v>
      </c>
      <c r="J314">
        <v>0</v>
      </c>
      <c r="K314">
        <v>48</v>
      </c>
      <c r="L314">
        <v>4</v>
      </c>
      <c r="M314">
        <v>297</v>
      </c>
      <c r="N314">
        <v>639</v>
      </c>
      <c r="O314">
        <v>2174</v>
      </c>
      <c r="P314">
        <v>1</v>
      </c>
      <c r="Q314">
        <v>418</v>
      </c>
      <c r="R314">
        <v>424</v>
      </c>
    </row>
    <row r="315" spans="1:18" x14ac:dyDescent="0.2">
      <c r="A315">
        <v>6962181067</v>
      </c>
      <c r="B315" s="1">
        <v>42481</v>
      </c>
      <c r="C315">
        <v>11835</v>
      </c>
      <c r="D315">
        <v>9.7100000381469709</v>
      </c>
      <c r="E315">
        <v>7.8800001144409197</v>
      </c>
      <c r="F315">
        <v>4.0816922187805202</v>
      </c>
      <c r="G315">
        <v>3.9900000095367401</v>
      </c>
      <c r="H315">
        <v>2.0999999046325701</v>
      </c>
      <c r="I315">
        <v>3.5099999904632599</v>
      </c>
      <c r="J315">
        <v>0.109999999403954</v>
      </c>
      <c r="K315">
        <v>53</v>
      </c>
      <c r="L315">
        <v>27</v>
      </c>
      <c r="M315">
        <v>214</v>
      </c>
      <c r="N315">
        <v>708</v>
      </c>
      <c r="O315">
        <v>2179</v>
      </c>
      <c r="P315">
        <v>1</v>
      </c>
      <c r="Q315">
        <v>451</v>
      </c>
      <c r="R315">
        <v>457</v>
      </c>
    </row>
    <row r="316" spans="1:18" x14ac:dyDescent="0.2">
      <c r="A316">
        <v>6962181067</v>
      </c>
      <c r="B316" s="1">
        <v>42482</v>
      </c>
      <c r="C316">
        <v>10725</v>
      </c>
      <c r="D316">
        <v>7.0900001525878897</v>
      </c>
      <c r="E316">
        <v>7.0900001525878897</v>
      </c>
      <c r="F316">
        <v>0</v>
      </c>
      <c r="G316">
        <v>1.7699999809265099</v>
      </c>
      <c r="H316">
        <v>1.54999995231628</v>
      </c>
      <c r="I316">
        <v>3.7699999809265101</v>
      </c>
      <c r="J316">
        <v>0</v>
      </c>
      <c r="K316">
        <v>30</v>
      </c>
      <c r="L316">
        <v>33</v>
      </c>
      <c r="M316">
        <v>240</v>
      </c>
      <c r="N316">
        <v>659</v>
      </c>
      <c r="O316">
        <v>2086</v>
      </c>
      <c r="P316">
        <v>1</v>
      </c>
      <c r="Q316">
        <v>425</v>
      </c>
      <c r="R316">
        <v>435</v>
      </c>
    </row>
    <row r="317" spans="1:18" x14ac:dyDescent="0.2">
      <c r="A317">
        <v>6962181067</v>
      </c>
      <c r="B317" s="1">
        <v>42483</v>
      </c>
      <c r="C317">
        <v>20031</v>
      </c>
      <c r="D317">
        <v>13.2399997711182</v>
      </c>
      <c r="E317">
        <v>13.2399997711182</v>
      </c>
      <c r="F317">
        <v>0</v>
      </c>
      <c r="G317">
        <v>4.1999998092651403</v>
      </c>
      <c r="H317">
        <v>2</v>
      </c>
      <c r="I317">
        <v>7.03999996185303</v>
      </c>
      <c r="J317">
        <v>0</v>
      </c>
      <c r="K317">
        <v>58</v>
      </c>
      <c r="L317">
        <v>41</v>
      </c>
      <c r="M317">
        <v>347</v>
      </c>
      <c r="N317">
        <v>484</v>
      </c>
      <c r="O317">
        <v>2571</v>
      </c>
      <c r="P317">
        <v>1</v>
      </c>
      <c r="Q317">
        <v>528</v>
      </c>
      <c r="R317">
        <v>546</v>
      </c>
    </row>
    <row r="318" spans="1:18" x14ac:dyDescent="0.2">
      <c r="A318">
        <v>6962181067</v>
      </c>
      <c r="B318" s="1">
        <v>42484</v>
      </c>
      <c r="C318">
        <v>5029</v>
      </c>
      <c r="D318">
        <v>3.3199999332428001</v>
      </c>
      <c r="E318">
        <v>3.3199999332428001</v>
      </c>
      <c r="F318">
        <v>0</v>
      </c>
      <c r="G318">
        <v>0</v>
      </c>
      <c r="H318">
        <v>0</v>
      </c>
      <c r="I318">
        <v>3.3199999332428001</v>
      </c>
      <c r="J318">
        <v>0</v>
      </c>
      <c r="K318">
        <v>0</v>
      </c>
      <c r="L318">
        <v>0</v>
      </c>
      <c r="M318">
        <v>199</v>
      </c>
      <c r="N318">
        <v>720</v>
      </c>
      <c r="O318">
        <v>1705</v>
      </c>
      <c r="P318">
        <v>1</v>
      </c>
      <c r="Q318">
        <v>511</v>
      </c>
      <c r="R318">
        <v>514</v>
      </c>
    </row>
    <row r="319" spans="1:18" x14ac:dyDescent="0.2">
      <c r="A319">
        <v>6962181067</v>
      </c>
      <c r="B319" s="1">
        <v>42485</v>
      </c>
      <c r="C319">
        <v>13239</v>
      </c>
      <c r="D319">
        <v>9.2700004577636701</v>
      </c>
      <c r="E319">
        <v>9.0799999237060494</v>
      </c>
      <c r="F319">
        <v>2.7851750850677499</v>
      </c>
      <c r="G319">
        <v>3.0199999809265101</v>
      </c>
      <c r="H319">
        <v>1.6799999475479099</v>
      </c>
      <c r="I319">
        <v>4.46000003814697</v>
      </c>
      <c r="J319">
        <v>0.10000000149011599</v>
      </c>
      <c r="K319">
        <v>35</v>
      </c>
      <c r="L319">
        <v>31</v>
      </c>
      <c r="M319">
        <v>282</v>
      </c>
      <c r="N319">
        <v>637</v>
      </c>
      <c r="O319">
        <v>2194</v>
      </c>
      <c r="P319">
        <v>1</v>
      </c>
      <c r="Q319">
        <v>400</v>
      </c>
      <c r="R319">
        <v>415</v>
      </c>
    </row>
    <row r="320" spans="1:18" x14ac:dyDescent="0.2">
      <c r="A320">
        <v>6962181067</v>
      </c>
      <c r="B320" s="1">
        <v>42486</v>
      </c>
      <c r="C320">
        <v>10433</v>
      </c>
      <c r="D320">
        <v>6.9000000953674299</v>
      </c>
      <c r="E320">
        <v>6.9000000953674299</v>
      </c>
      <c r="F320">
        <v>0</v>
      </c>
      <c r="G320">
        <v>2.5799999237060498</v>
      </c>
      <c r="H320">
        <v>0.41999998688697798</v>
      </c>
      <c r="I320">
        <v>3.9000000953674299</v>
      </c>
      <c r="J320">
        <v>0</v>
      </c>
      <c r="K320">
        <v>36</v>
      </c>
      <c r="L320">
        <v>7</v>
      </c>
      <c r="M320">
        <v>254</v>
      </c>
      <c r="N320">
        <v>680</v>
      </c>
      <c r="O320">
        <v>2012</v>
      </c>
      <c r="P320">
        <v>1</v>
      </c>
      <c r="Q320">
        <v>441</v>
      </c>
      <c r="R320">
        <v>446</v>
      </c>
    </row>
    <row r="321" spans="1:18" x14ac:dyDescent="0.2">
      <c r="A321">
        <v>6962181067</v>
      </c>
      <c r="B321" s="1">
        <v>42487</v>
      </c>
      <c r="C321">
        <v>10320</v>
      </c>
      <c r="D321">
        <v>6.8200001716613796</v>
      </c>
      <c r="E321">
        <v>6.8200001716613796</v>
      </c>
      <c r="F321">
        <v>0</v>
      </c>
      <c r="G321">
        <v>0.55000001192092896</v>
      </c>
      <c r="H321">
        <v>2.0199999809265101</v>
      </c>
      <c r="I321">
        <v>4.25</v>
      </c>
      <c r="J321">
        <v>0</v>
      </c>
      <c r="K321">
        <v>7</v>
      </c>
      <c r="L321">
        <v>38</v>
      </c>
      <c r="M321">
        <v>279</v>
      </c>
      <c r="N321">
        <v>697</v>
      </c>
      <c r="O321">
        <v>2034</v>
      </c>
      <c r="P321">
        <v>1</v>
      </c>
      <c r="Q321">
        <v>455</v>
      </c>
      <c r="R321">
        <v>467</v>
      </c>
    </row>
    <row r="322" spans="1:18" x14ac:dyDescent="0.2">
      <c r="A322">
        <v>6962181067</v>
      </c>
      <c r="B322" s="1">
        <v>42488</v>
      </c>
      <c r="C322">
        <v>12627</v>
      </c>
      <c r="D322">
        <v>8.3500003814697301</v>
      </c>
      <c r="E322">
        <v>8.3500003814697301</v>
      </c>
      <c r="F322">
        <v>0</v>
      </c>
      <c r="G322">
        <v>2.5099999904632599</v>
      </c>
      <c r="H322">
        <v>0.239999994635582</v>
      </c>
      <c r="I322">
        <v>5.5900001525878897</v>
      </c>
      <c r="J322">
        <v>0</v>
      </c>
      <c r="K322">
        <v>38</v>
      </c>
      <c r="L322">
        <v>8</v>
      </c>
      <c r="M322">
        <v>288</v>
      </c>
      <c r="N322">
        <v>621</v>
      </c>
      <c r="O322">
        <v>2182</v>
      </c>
      <c r="P322">
        <v>1</v>
      </c>
      <c r="Q322">
        <v>440</v>
      </c>
      <c r="R322">
        <v>453</v>
      </c>
    </row>
    <row r="323" spans="1:18" x14ac:dyDescent="0.2">
      <c r="A323">
        <v>6962181067</v>
      </c>
      <c r="B323" s="1">
        <v>42489</v>
      </c>
      <c r="C323">
        <v>10762</v>
      </c>
      <c r="D323">
        <v>7.1100001335143999</v>
      </c>
      <c r="E323">
        <v>7.1100001335143999</v>
      </c>
      <c r="F323">
        <v>0</v>
      </c>
      <c r="G323">
        <v>0.81999999284744296</v>
      </c>
      <c r="H323">
        <v>0.479999989271164</v>
      </c>
      <c r="I323">
        <v>5.8099999427795401</v>
      </c>
      <c r="J323">
        <v>0</v>
      </c>
      <c r="K323">
        <v>12</v>
      </c>
      <c r="L323">
        <v>15</v>
      </c>
      <c r="M323">
        <v>369</v>
      </c>
      <c r="N323">
        <v>645</v>
      </c>
      <c r="O323">
        <v>2254</v>
      </c>
      <c r="P323">
        <v>1</v>
      </c>
      <c r="Q323">
        <v>433</v>
      </c>
      <c r="R323">
        <v>447</v>
      </c>
    </row>
    <row r="324" spans="1:18" x14ac:dyDescent="0.2">
      <c r="A324">
        <v>6962181067</v>
      </c>
      <c r="B324" s="1">
        <v>42490</v>
      </c>
      <c r="C324">
        <v>10081</v>
      </c>
      <c r="D324">
        <v>6.6599998474121103</v>
      </c>
      <c r="E324">
        <v>6.6599998474121103</v>
      </c>
      <c r="F324">
        <v>0</v>
      </c>
      <c r="G324">
        <v>2.2400000095367401</v>
      </c>
      <c r="H324">
        <v>0.75999999046325695</v>
      </c>
      <c r="I324">
        <v>3.6700000762939502</v>
      </c>
      <c r="J324">
        <v>0</v>
      </c>
      <c r="K324">
        <v>32</v>
      </c>
      <c r="L324">
        <v>16</v>
      </c>
      <c r="M324">
        <v>237</v>
      </c>
      <c r="N324">
        <v>731</v>
      </c>
      <c r="O324">
        <v>2002</v>
      </c>
      <c r="P324">
        <v>1</v>
      </c>
      <c r="Q324">
        <v>422</v>
      </c>
      <c r="R324">
        <v>424</v>
      </c>
    </row>
    <row r="325" spans="1:18" x14ac:dyDescent="0.2">
      <c r="A325">
        <v>6962181067</v>
      </c>
      <c r="B325" s="1">
        <v>42491</v>
      </c>
      <c r="C325">
        <v>5454</v>
      </c>
      <c r="D325">
        <v>3.6099998950958301</v>
      </c>
      <c r="E325">
        <v>3.6099998950958301</v>
      </c>
      <c r="F325">
        <v>0</v>
      </c>
      <c r="G325">
        <v>0</v>
      </c>
      <c r="H325">
        <v>0</v>
      </c>
      <c r="I325">
        <v>3.6099998950958301</v>
      </c>
      <c r="J325">
        <v>0</v>
      </c>
      <c r="K325">
        <v>0</v>
      </c>
      <c r="L325">
        <v>0</v>
      </c>
      <c r="M325">
        <v>215</v>
      </c>
      <c r="N325">
        <v>722</v>
      </c>
      <c r="O325">
        <v>1740</v>
      </c>
      <c r="P325">
        <v>1</v>
      </c>
      <c r="Q325">
        <v>411</v>
      </c>
      <c r="R325">
        <v>426</v>
      </c>
    </row>
    <row r="326" spans="1:18" x14ac:dyDescent="0.2">
      <c r="A326">
        <v>6962181067</v>
      </c>
      <c r="B326" s="1">
        <v>42492</v>
      </c>
      <c r="C326">
        <v>12912</v>
      </c>
      <c r="D326">
        <v>8.5399999618530291</v>
      </c>
      <c r="E326">
        <v>8.5399999618530291</v>
      </c>
      <c r="F326">
        <v>0</v>
      </c>
      <c r="G326">
        <v>1.20000004768372</v>
      </c>
      <c r="H326">
        <v>2</v>
      </c>
      <c r="I326">
        <v>5.3400001525878897</v>
      </c>
      <c r="J326">
        <v>0</v>
      </c>
      <c r="K326">
        <v>18</v>
      </c>
      <c r="L326">
        <v>39</v>
      </c>
      <c r="M326">
        <v>313</v>
      </c>
      <c r="N326">
        <v>655</v>
      </c>
      <c r="O326">
        <v>2162</v>
      </c>
      <c r="P326">
        <v>1</v>
      </c>
      <c r="Q326">
        <v>466</v>
      </c>
      <c r="R326">
        <v>482</v>
      </c>
    </row>
    <row r="327" spans="1:18" x14ac:dyDescent="0.2">
      <c r="A327">
        <v>6962181067</v>
      </c>
      <c r="B327" s="1">
        <v>42493</v>
      </c>
      <c r="C327">
        <v>12109</v>
      </c>
      <c r="D327">
        <v>8.1199998855590803</v>
      </c>
      <c r="E327">
        <v>8.1199998855590803</v>
      </c>
      <c r="F327">
        <v>0</v>
      </c>
      <c r="G327">
        <v>1.7400000095367401</v>
      </c>
      <c r="H327">
        <v>2.03999996185303</v>
      </c>
      <c r="I327">
        <v>4.3299999237060502</v>
      </c>
      <c r="J327">
        <v>0</v>
      </c>
      <c r="K327">
        <v>21</v>
      </c>
      <c r="L327">
        <v>36</v>
      </c>
      <c r="M327">
        <v>267</v>
      </c>
      <c r="N327">
        <v>654</v>
      </c>
      <c r="O327">
        <v>2072</v>
      </c>
      <c r="P327">
        <v>1</v>
      </c>
      <c r="Q327">
        <v>394</v>
      </c>
      <c r="R327">
        <v>418</v>
      </c>
    </row>
    <row r="328" spans="1:18" x14ac:dyDescent="0.2">
      <c r="A328">
        <v>6962181067</v>
      </c>
      <c r="B328" s="1">
        <v>42494</v>
      </c>
      <c r="C328">
        <v>10147</v>
      </c>
      <c r="D328">
        <v>6.71000003814697</v>
      </c>
      <c r="E328">
        <v>6.71000003814697</v>
      </c>
      <c r="F328">
        <v>0</v>
      </c>
      <c r="G328">
        <v>0.46999999880790699</v>
      </c>
      <c r="H328">
        <v>1.6799999475479099</v>
      </c>
      <c r="I328">
        <v>4.5500001907348597</v>
      </c>
      <c r="J328">
        <v>0</v>
      </c>
      <c r="K328">
        <v>15</v>
      </c>
      <c r="L328">
        <v>36</v>
      </c>
      <c r="M328">
        <v>284</v>
      </c>
      <c r="N328">
        <v>683</v>
      </c>
      <c r="O328">
        <v>2086</v>
      </c>
      <c r="P328">
        <v>1</v>
      </c>
      <c r="Q328">
        <v>442</v>
      </c>
      <c r="R328">
        <v>455</v>
      </c>
    </row>
    <row r="329" spans="1:18" x14ac:dyDescent="0.2">
      <c r="A329">
        <v>6962181067</v>
      </c>
      <c r="B329" s="1">
        <v>42495</v>
      </c>
      <c r="C329">
        <v>10524</v>
      </c>
      <c r="D329">
        <v>6.96000003814697</v>
      </c>
      <c r="E329">
        <v>6.96000003814697</v>
      </c>
      <c r="F329">
        <v>0</v>
      </c>
      <c r="G329">
        <v>0.99000000953674305</v>
      </c>
      <c r="H329">
        <v>1.1599999666214</v>
      </c>
      <c r="I329">
        <v>4.8099999427795401</v>
      </c>
      <c r="J329">
        <v>0</v>
      </c>
      <c r="K329">
        <v>14</v>
      </c>
      <c r="L329">
        <v>22</v>
      </c>
      <c r="M329">
        <v>305</v>
      </c>
      <c r="N329">
        <v>591</v>
      </c>
      <c r="O329">
        <v>2066</v>
      </c>
      <c r="P329">
        <v>1</v>
      </c>
      <c r="Q329">
        <v>467</v>
      </c>
      <c r="R329">
        <v>491</v>
      </c>
    </row>
    <row r="330" spans="1:18" x14ac:dyDescent="0.2">
      <c r="A330">
        <v>6962181067</v>
      </c>
      <c r="B330" s="1">
        <v>42496</v>
      </c>
      <c r="C330">
        <v>5908</v>
      </c>
      <c r="D330">
        <v>3.9100000858306898</v>
      </c>
      <c r="E330">
        <v>3.9100000858306898</v>
      </c>
      <c r="F330">
        <v>0</v>
      </c>
      <c r="G330">
        <v>0</v>
      </c>
      <c r="H330">
        <v>0</v>
      </c>
      <c r="I330">
        <v>3.9100000858306898</v>
      </c>
      <c r="J330">
        <v>0</v>
      </c>
      <c r="K330">
        <v>0</v>
      </c>
      <c r="L330">
        <v>0</v>
      </c>
      <c r="M330">
        <v>299</v>
      </c>
      <c r="N330">
        <v>717</v>
      </c>
      <c r="O330">
        <v>1850</v>
      </c>
      <c r="P330">
        <v>1</v>
      </c>
      <c r="Q330">
        <v>443</v>
      </c>
      <c r="R330">
        <v>462</v>
      </c>
    </row>
    <row r="331" spans="1:18" x14ac:dyDescent="0.2">
      <c r="A331">
        <v>6962181067</v>
      </c>
      <c r="B331" s="1">
        <v>42497</v>
      </c>
      <c r="C331">
        <v>6815</v>
      </c>
      <c r="D331">
        <v>4.5</v>
      </c>
      <c r="E331">
        <v>4.5</v>
      </c>
      <c r="F331">
        <v>0</v>
      </c>
      <c r="G331">
        <v>0</v>
      </c>
      <c r="H331">
        <v>0</v>
      </c>
      <c r="I331">
        <v>4.5</v>
      </c>
      <c r="J331">
        <v>0</v>
      </c>
      <c r="K331">
        <v>0</v>
      </c>
      <c r="L331">
        <v>0</v>
      </c>
      <c r="M331">
        <v>328</v>
      </c>
      <c r="N331">
        <v>745</v>
      </c>
      <c r="O331">
        <v>1947</v>
      </c>
      <c r="P331">
        <v>1</v>
      </c>
      <c r="Q331">
        <v>298</v>
      </c>
      <c r="R331">
        <v>334</v>
      </c>
    </row>
    <row r="332" spans="1:18" x14ac:dyDescent="0.2">
      <c r="A332">
        <v>6962181067</v>
      </c>
      <c r="B332" s="1">
        <v>42498</v>
      </c>
      <c r="C332">
        <v>4188</v>
      </c>
      <c r="D332">
        <v>2.7699999809265101</v>
      </c>
      <c r="E332">
        <v>2.7699999809265101</v>
      </c>
      <c r="F332">
        <v>0</v>
      </c>
      <c r="G332">
        <v>0</v>
      </c>
      <c r="H332">
        <v>0.519999980926514</v>
      </c>
      <c r="I332">
        <v>2.25</v>
      </c>
      <c r="J332">
        <v>0</v>
      </c>
      <c r="K332">
        <v>0</v>
      </c>
      <c r="L332">
        <v>14</v>
      </c>
      <c r="M332">
        <v>151</v>
      </c>
      <c r="N332">
        <v>709</v>
      </c>
      <c r="O332">
        <v>1659</v>
      </c>
      <c r="P332">
        <v>1</v>
      </c>
      <c r="Q332">
        <v>541</v>
      </c>
      <c r="R332">
        <v>569</v>
      </c>
    </row>
    <row r="333" spans="1:18" x14ac:dyDescent="0.2">
      <c r="A333">
        <v>6962181067</v>
      </c>
      <c r="B333" s="1">
        <v>42499</v>
      </c>
      <c r="C333">
        <v>12342</v>
      </c>
      <c r="D333">
        <v>8.7200002670288104</v>
      </c>
      <c r="E333">
        <v>8.6800003051757795</v>
      </c>
      <c r="F333">
        <v>3.1678218841552699</v>
      </c>
      <c r="G333">
        <v>3.9000000953674299</v>
      </c>
      <c r="H333">
        <v>1.1799999475479099</v>
      </c>
      <c r="I333">
        <v>3.6500000953674299</v>
      </c>
      <c r="J333">
        <v>0</v>
      </c>
      <c r="K333">
        <v>43</v>
      </c>
      <c r="L333">
        <v>21</v>
      </c>
      <c r="M333">
        <v>231</v>
      </c>
      <c r="N333">
        <v>607</v>
      </c>
      <c r="O333">
        <v>2105</v>
      </c>
      <c r="P333">
        <v>1</v>
      </c>
      <c r="Q333">
        <v>489</v>
      </c>
      <c r="R333">
        <v>497</v>
      </c>
    </row>
    <row r="334" spans="1:18" x14ac:dyDescent="0.2">
      <c r="A334">
        <v>6962181067</v>
      </c>
      <c r="B334" s="1">
        <v>42500</v>
      </c>
      <c r="C334">
        <v>15448</v>
      </c>
      <c r="D334">
        <v>10.210000038146999</v>
      </c>
      <c r="E334">
        <v>10.210000038146999</v>
      </c>
      <c r="F334">
        <v>0</v>
      </c>
      <c r="G334">
        <v>3.4700000286102299</v>
      </c>
      <c r="H334">
        <v>1.75</v>
      </c>
      <c r="I334">
        <v>4.9899997711181596</v>
      </c>
      <c r="J334">
        <v>0</v>
      </c>
      <c r="K334">
        <v>62</v>
      </c>
      <c r="L334">
        <v>34</v>
      </c>
      <c r="M334">
        <v>275</v>
      </c>
      <c r="N334">
        <v>626</v>
      </c>
      <c r="O334">
        <v>2361</v>
      </c>
      <c r="P334">
        <v>1</v>
      </c>
      <c r="Q334">
        <v>469</v>
      </c>
      <c r="R334">
        <v>481</v>
      </c>
    </row>
    <row r="335" spans="1:18" x14ac:dyDescent="0.2">
      <c r="A335">
        <v>6962181067</v>
      </c>
      <c r="B335" s="1">
        <v>42501</v>
      </c>
      <c r="C335">
        <v>6722</v>
      </c>
      <c r="D335">
        <v>4.4400000572204599</v>
      </c>
      <c r="E335">
        <v>4.4400000572204599</v>
      </c>
      <c r="F335">
        <v>0</v>
      </c>
      <c r="G335">
        <v>1.4900000095367401</v>
      </c>
      <c r="H335">
        <v>0.31000000238418601</v>
      </c>
      <c r="I335">
        <v>2.6500000953674299</v>
      </c>
      <c r="J335">
        <v>0</v>
      </c>
      <c r="K335">
        <v>24</v>
      </c>
      <c r="L335">
        <v>7</v>
      </c>
      <c r="M335">
        <v>199</v>
      </c>
      <c r="N335">
        <v>709</v>
      </c>
      <c r="O335">
        <v>1855</v>
      </c>
      <c r="P335">
        <v>1</v>
      </c>
      <c r="Q335">
        <v>452</v>
      </c>
      <c r="R335">
        <v>480</v>
      </c>
    </row>
    <row r="336" spans="1:18" x14ac:dyDescent="0.2">
      <c r="A336">
        <v>6962181067</v>
      </c>
      <c r="B336" s="1">
        <v>42502</v>
      </c>
      <c r="C336">
        <v>3587</v>
      </c>
      <c r="D336">
        <v>2.3699998855590798</v>
      </c>
      <c r="E336">
        <v>2.3699998855590798</v>
      </c>
      <c r="F336">
        <v>0</v>
      </c>
      <c r="G336">
        <v>0</v>
      </c>
      <c r="H336">
        <v>0.25</v>
      </c>
      <c r="I336">
        <v>2.1099998950958301</v>
      </c>
      <c r="J336">
        <v>0</v>
      </c>
      <c r="K336">
        <v>0</v>
      </c>
      <c r="L336">
        <v>8</v>
      </c>
      <c r="M336">
        <v>105</v>
      </c>
      <c r="N336">
        <v>127</v>
      </c>
      <c r="O336">
        <v>928</v>
      </c>
      <c r="P336">
        <v>1</v>
      </c>
      <c r="Q336">
        <v>516</v>
      </c>
      <c r="R336">
        <v>535</v>
      </c>
    </row>
    <row r="337" spans="1:18" x14ac:dyDescent="0.2">
      <c r="A337">
        <v>7007744171</v>
      </c>
      <c r="B337" s="1">
        <v>42476</v>
      </c>
      <c r="C337">
        <v>4631</v>
      </c>
      <c r="D337">
        <v>3.0999999046325701</v>
      </c>
      <c r="E337">
        <v>3.0999999046325701</v>
      </c>
      <c r="F337">
        <v>0</v>
      </c>
      <c r="G337">
        <v>0</v>
      </c>
      <c r="H337">
        <v>0</v>
      </c>
      <c r="I337">
        <v>3.0999999046325701</v>
      </c>
      <c r="J337">
        <v>0</v>
      </c>
      <c r="K337">
        <v>0</v>
      </c>
      <c r="L337">
        <v>0</v>
      </c>
      <c r="M337">
        <v>203</v>
      </c>
      <c r="N337">
        <v>1155</v>
      </c>
      <c r="O337">
        <v>2076</v>
      </c>
      <c r="P337">
        <v>1</v>
      </c>
      <c r="Q337">
        <v>79</v>
      </c>
      <c r="R337">
        <v>82</v>
      </c>
    </row>
    <row r="338" spans="1:18" x14ac:dyDescent="0.2">
      <c r="A338">
        <v>7007744171</v>
      </c>
      <c r="B338" s="1">
        <v>42491</v>
      </c>
      <c r="C338">
        <v>5600</v>
      </c>
      <c r="D338">
        <v>3.75</v>
      </c>
      <c r="E338">
        <v>3.75</v>
      </c>
      <c r="F338">
        <v>0</v>
      </c>
      <c r="G338">
        <v>0</v>
      </c>
      <c r="H338">
        <v>0</v>
      </c>
      <c r="I338">
        <v>3.75</v>
      </c>
      <c r="J338">
        <v>0</v>
      </c>
      <c r="K338">
        <v>0</v>
      </c>
      <c r="L338">
        <v>0</v>
      </c>
      <c r="M338">
        <v>237</v>
      </c>
      <c r="N338">
        <v>1142</v>
      </c>
      <c r="O338">
        <v>2225</v>
      </c>
      <c r="P338">
        <v>1</v>
      </c>
      <c r="Q338">
        <v>58</v>
      </c>
      <c r="R338">
        <v>61</v>
      </c>
    </row>
    <row r="339" spans="1:18" x14ac:dyDescent="0.2">
      <c r="A339">
        <v>7086361926</v>
      </c>
      <c r="B339" s="1">
        <v>42472</v>
      </c>
      <c r="C339">
        <v>11317</v>
      </c>
      <c r="D339">
        <v>8.4099998474121094</v>
      </c>
      <c r="E339">
        <v>8.4099998474121094</v>
      </c>
      <c r="F339">
        <v>0</v>
      </c>
      <c r="G339">
        <v>5.2699999809265101</v>
      </c>
      <c r="H339">
        <v>0.15000000596046401</v>
      </c>
      <c r="I339">
        <v>2.9700000286102299</v>
      </c>
      <c r="J339">
        <v>0</v>
      </c>
      <c r="K339">
        <v>59</v>
      </c>
      <c r="L339">
        <v>6</v>
      </c>
      <c r="M339">
        <v>153</v>
      </c>
      <c r="N339">
        <v>745</v>
      </c>
      <c r="O339">
        <v>2772</v>
      </c>
      <c r="P339">
        <v>1</v>
      </c>
      <c r="Q339">
        <v>514</v>
      </c>
      <c r="R339">
        <v>525</v>
      </c>
    </row>
    <row r="340" spans="1:18" x14ac:dyDescent="0.2">
      <c r="A340">
        <v>7086361926</v>
      </c>
      <c r="B340" s="1">
        <v>42473</v>
      </c>
      <c r="C340">
        <v>5813</v>
      </c>
      <c r="D340">
        <v>3.6199998855590798</v>
      </c>
      <c r="E340">
        <v>3.6199998855590798</v>
      </c>
      <c r="F340">
        <v>0</v>
      </c>
      <c r="G340">
        <v>0.56000000238418601</v>
      </c>
      <c r="H340">
        <v>0.20999999344348899</v>
      </c>
      <c r="I340">
        <v>2.8399999141693102</v>
      </c>
      <c r="J340">
        <v>0</v>
      </c>
      <c r="K340">
        <v>31</v>
      </c>
      <c r="L340">
        <v>26</v>
      </c>
      <c r="M340">
        <v>155</v>
      </c>
      <c r="N340">
        <v>744</v>
      </c>
      <c r="O340">
        <v>2516</v>
      </c>
      <c r="P340">
        <v>1</v>
      </c>
      <c r="Q340">
        <v>451</v>
      </c>
      <c r="R340">
        <v>465</v>
      </c>
    </row>
    <row r="341" spans="1:18" x14ac:dyDescent="0.2">
      <c r="A341">
        <v>7086361926</v>
      </c>
      <c r="B341" s="1">
        <v>42474</v>
      </c>
      <c r="C341">
        <v>9123</v>
      </c>
      <c r="D341">
        <v>6.1199998855590803</v>
      </c>
      <c r="E341">
        <v>6.1199998855590803</v>
      </c>
      <c r="F341">
        <v>0</v>
      </c>
      <c r="G341">
        <v>2.0299999713897701</v>
      </c>
      <c r="H341">
        <v>0.33000001311302202</v>
      </c>
      <c r="I341">
        <v>3.6600000858306898</v>
      </c>
      <c r="J341">
        <v>0</v>
      </c>
      <c r="K341">
        <v>35</v>
      </c>
      <c r="L341">
        <v>32</v>
      </c>
      <c r="M341">
        <v>189</v>
      </c>
      <c r="N341">
        <v>787</v>
      </c>
      <c r="O341">
        <v>2734</v>
      </c>
      <c r="P341">
        <v>1</v>
      </c>
      <c r="Q341">
        <v>472</v>
      </c>
      <c r="R341">
        <v>476</v>
      </c>
    </row>
    <row r="342" spans="1:18" x14ac:dyDescent="0.2">
      <c r="A342">
        <v>7086361926</v>
      </c>
      <c r="B342" s="1">
        <v>42475</v>
      </c>
      <c r="C342">
        <v>8585</v>
      </c>
      <c r="D342">
        <v>5.6700000762939498</v>
      </c>
      <c r="E342">
        <v>5.6700000762939498</v>
      </c>
      <c r="F342">
        <v>0</v>
      </c>
      <c r="G342">
        <v>2.03999996185303</v>
      </c>
      <c r="H342">
        <v>1.1100000143051101</v>
      </c>
      <c r="I342">
        <v>2.5299999713897701</v>
      </c>
      <c r="J342">
        <v>0</v>
      </c>
      <c r="K342">
        <v>30</v>
      </c>
      <c r="L342">
        <v>21</v>
      </c>
      <c r="M342">
        <v>139</v>
      </c>
      <c r="N342">
        <v>864</v>
      </c>
      <c r="O342">
        <v>2395</v>
      </c>
      <c r="P342">
        <v>1</v>
      </c>
      <c r="Q342">
        <v>377</v>
      </c>
      <c r="R342">
        <v>386</v>
      </c>
    </row>
    <row r="343" spans="1:18" x14ac:dyDescent="0.2">
      <c r="A343">
        <v>7086361926</v>
      </c>
      <c r="B343" s="1">
        <v>42479</v>
      </c>
      <c r="C343">
        <v>10688</v>
      </c>
      <c r="D343">
        <v>7.28999996185303</v>
      </c>
      <c r="E343">
        <v>7.28999996185303</v>
      </c>
      <c r="F343">
        <v>0</v>
      </c>
      <c r="G343">
        <v>3.5299999713897701</v>
      </c>
      <c r="H343">
        <v>1.2300000190734901</v>
      </c>
      <c r="I343">
        <v>2.5099999904632599</v>
      </c>
      <c r="J343">
        <v>0</v>
      </c>
      <c r="K343">
        <v>67</v>
      </c>
      <c r="L343">
        <v>69</v>
      </c>
      <c r="M343">
        <v>124</v>
      </c>
      <c r="N343">
        <v>671</v>
      </c>
      <c r="O343">
        <v>2944</v>
      </c>
      <c r="P343">
        <v>1</v>
      </c>
      <c r="Q343">
        <v>472</v>
      </c>
      <c r="R343">
        <v>483</v>
      </c>
    </row>
    <row r="344" spans="1:18" x14ac:dyDescent="0.2">
      <c r="A344">
        <v>7086361926</v>
      </c>
      <c r="B344" s="1">
        <v>42480</v>
      </c>
      <c r="C344">
        <v>14365</v>
      </c>
      <c r="D344">
        <v>10.6400003433228</v>
      </c>
      <c r="E344">
        <v>10.6400003433228</v>
      </c>
      <c r="F344">
        <v>0</v>
      </c>
      <c r="G344">
        <v>7.6399998664856001</v>
      </c>
      <c r="H344">
        <v>0.44999998807907099</v>
      </c>
      <c r="I344">
        <v>2.53999996185303</v>
      </c>
      <c r="J344">
        <v>0</v>
      </c>
      <c r="K344">
        <v>87</v>
      </c>
      <c r="L344">
        <v>13</v>
      </c>
      <c r="M344">
        <v>145</v>
      </c>
      <c r="N344">
        <v>797</v>
      </c>
      <c r="O344">
        <v>2997</v>
      </c>
      <c r="P344">
        <v>1</v>
      </c>
      <c r="Q344">
        <v>492</v>
      </c>
      <c r="R344">
        <v>502</v>
      </c>
    </row>
    <row r="345" spans="1:18" x14ac:dyDescent="0.2">
      <c r="A345">
        <v>7086361926</v>
      </c>
      <c r="B345" s="1">
        <v>42481</v>
      </c>
      <c r="C345">
        <v>9469</v>
      </c>
      <c r="D345">
        <v>6.1799998283386204</v>
      </c>
      <c r="E345">
        <v>6.1799998283386204</v>
      </c>
      <c r="F345">
        <v>0</v>
      </c>
      <c r="G345">
        <v>1.3600000143051101</v>
      </c>
      <c r="H345">
        <v>0.30000001192092901</v>
      </c>
      <c r="I345">
        <v>4.5100002288818404</v>
      </c>
      <c r="J345">
        <v>0</v>
      </c>
      <c r="K345">
        <v>19</v>
      </c>
      <c r="L345">
        <v>6</v>
      </c>
      <c r="M345">
        <v>206</v>
      </c>
      <c r="N345">
        <v>758</v>
      </c>
      <c r="O345">
        <v>2463</v>
      </c>
      <c r="P345">
        <v>1</v>
      </c>
      <c r="Q345">
        <v>390</v>
      </c>
      <c r="R345">
        <v>411</v>
      </c>
    </row>
    <row r="346" spans="1:18" x14ac:dyDescent="0.2">
      <c r="A346">
        <v>7086361926</v>
      </c>
      <c r="B346" s="1">
        <v>42482</v>
      </c>
      <c r="C346">
        <v>9753</v>
      </c>
      <c r="D346">
        <v>6.5300002098083496</v>
      </c>
      <c r="E346">
        <v>6.5300002098083496</v>
      </c>
      <c r="F346">
        <v>0</v>
      </c>
      <c r="G346">
        <v>2.8699998855590798</v>
      </c>
      <c r="H346">
        <v>0.97000002861022905</v>
      </c>
      <c r="I346">
        <v>2.6700000762939502</v>
      </c>
      <c r="J346">
        <v>0</v>
      </c>
      <c r="K346">
        <v>58</v>
      </c>
      <c r="L346">
        <v>59</v>
      </c>
      <c r="M346">
        <v>153</v>
      </c>
      <c r="N346">
        <v>762</v>
      </c>
      <c r="O346">
        <v>2846</v>
      </c>
      <c r="P346">
        <v>1</v>
      </c>
      <c r="Q346">
        <v>428</v>
      </c>
      <c r="R346">
        <v>448</v>
      </c>
    </row>
    <row r="347" spans="1:18" x14ac:dyDescent="0.2">
      <c r="A347">
        <v>7086361926</v>
      </c>
      <c r="B347" s="1">
        <v>42484</v>
      </c>
      <c r="C347">
        <v>3520</v>
      </c>
      <c r="D347">
        <v>2.1600000858306898</v>
      </c>
      <c r="E347">
        <v>2.1600000858306898</v>
      </c>
      <c r="F347">
        <v>0</v>
      </c>
      <c r="G347">
        <v>0</v>
      </c>
      <c r="H347">
        <v>0</v>
      </c>
      <c r="I347">
        <v>2.1500000953674299</v>
      </c>
      <c r="J347">
        <v>0</v>
      </c>
      <c r="K347">
        <v>0</v>
      </c>
      <c r="L347">
        <v>0</v>
      </c>
      <c r="M347">
        <v>125</v>
      </c>
      <c r="N347">
        <v>566</v>
      </c>
      <c r="O347">
        <v>2049</v>
      </c>
      <c r="P347">
        <v>1</v>
      </c>
      <c r="Q347">
        <v>681</v>
      </c>
      <c r="R347">
        <v>704</v>
      </c>
    </row>
    <row r="348" spans="1:18" x14ac:dyDescent="0.2">
      <c r="A348">
        <v>7086361926</v>
      </c>
      <c r="B348" s="1">
        <v>42485</v>
      </c>
      <c r="C348">
        <v>10091</v>
      </c>
      <c r="D348">
        <v>6.8200001716613796</v>
      </c>
      <c r="E348">
        <v>6.8200001716613796</v>
      </c>
      <c r="F348">
        <v>0</v>
      </c>
      <c r="G348">
        <v>3.75</v>
      </c>
      <c r="H348">
        <v>0.69999998807907104</v>
      </c>
      <c r="I348">
        <v>2.3699998855590798</v>
      </c>
      <c r="J348">
        <v>0</v>
      </c>
      <c r="K348">
        <v>69</v>
      </c>
      <c r="L348">
        <v>39</v>
      </c>
      <c r="M348">
        <v>129</v>
      </c>
      <c r="N348">
        <v>706</v>
      </c>
      <c r="O348">
        <v>2752</v>
      </c>
      <c r="P348">
        <v>1</v>
      </c>
      <c r="Q348">
        <v>446</v>
      </c>
      <c r="R348">
        <v>447</v>
      </c>
    </row>
    <row r="349" spans="1:18" x14ac:dyDescent="0.2">
      <c r="A349">
        <v>7086361926</v>
      </c>
      <c r="B349" s="1">
        <v>42486</v>
      </c>
      <c r="C349">
        <v>10387</v>
      </c>
      <c r="D349">
        <v>7.0700001716613796</v>
      </c>
      <c r="E349">
        <v>7.0700001716613796</v>
      </c>
      <c r="F349">
        <v>0</v>
      </c>
      <c r="G349">
        <v>4.1599998474121103</v>
      </c>
      <c r="H349">
        <v>0.769999980926514</v>
      </c>
      <c r="I349">
        <v>2.1199998855590798</v>
      </c>
      <c r="J349">
        <v>0</v>
      </c>
      <c r="K349">
        <v>70</v>
      </c>
      <c r="L349">
        <v>33</v>
      </c>
      <c r="M349">
        <v>132</v>
      </c>
      <c r="N349">
        <v>726</v>
      </c>
      <c r="O349">
        <v>2781</v>
      </c>
      <c r="P349">
        <v>1</v>
      </c>
      <c r="Q349">
        <v>485</v>
      </c>
      <c r="R349">
        <v>500</v>
      </c>
    </row>
    <row r="350" spans="1:18" x14ac:dyDescent="0.2">
      <c r="A350">
        <v>7086361926</v>
      </c>
      <c r="B350" s="1">
        <v>42487</v>
      </c>
      <c r="C350">
        <v>11107</v>
      </c>
      <c r="D350">
        <v>8.3400001525878906</v>
      </c>
      <c r="E350">
        <v>8.3400001525878906</v>
      </c>
      <c r="F350">
        <v>0</v>
      </c>
      <c r="G350">
        <v>5.6300001144409197</v>
      </c>
      <c r="H350">
        <v>0.18000000715255701</v>
      </c>
      <c r="I350">
        <v>2.5299999713897701</v>
      </c>
      <c r="J350">
        <v>0</v>
      </c>
      <c r="K350">
        <v>55</v>
      </c>
      <c r="L350">
        <v>6</v>
      </c>
      <c r="M350">
        <v>145</v>
      </c>
      <c r="N350">
        <v>829</v>
      </c>
      <c r="O350">
        <v>2693</v>
      </c>
      <c r="P350">
        <v>1</v>
      </c>
      <c r="Q350">
        <v>469</v>
      </c>
      <c r="R350">
        <v>479</v>
      </c>
    </row>
    <row r="351" spans="1:18" x14ac:dyDescent="0.2">
      <c r="A351">
        <v>7086361926</v>
      </c>
      <c r="B351" s="1">
        <v>42488</v>
      </c>
      <c r="C351">
        <v>11584</v>
      </c>
      <c r="D351">
        <v>7.8000001907348597</v>
      </c>
      <c r="E351">
        <v>7.8000001907348597</v>
      </c>
      <c r="F351">
        <v>0</v>
      </c>
      <c r="G351">
        <v>2.78999996185303</v>
      </c>
      <c r="H351">
        <v>1.6399999856948899</v>
      </c>
      <c r="I351">
        <v>3.3599998950958301</v>
      </c>
      <c r="J351">
        <v>0</v>
      </c>
      <c r="K351">
        <v>54</v>
      </c>
      <c r="L351">
        <v>48</v>
      </c>
      <c r="M351">
        <v>161</v>
      </c>
      <c r="N351">
        <v>810</v>
      </c>
      <c r="O351">
        <v>2862</v>
      </c>
      <c r="P351">
        <v>1</v>
      </c>
      <c r="Q351">
        <v>354</v>
      </c>
      <c r="R351">
        <v>367</v>
      </c>
    </row>
    <row r="352" spans="1:18" x14ac:dyDescent="0.2">
      <c r="A352">
        <v>7086361926</v>
      </c>
      <c r="B352" s="1">
        <v>42490</v>
      </c>
      <c r="C352">
        <v>14560</v>
      </c>
      <c r="D352">
        <v>9.4099998474121094</v>
      </c>
      <c r="E352">
        <v>9.4099998474121094</v>
      </c>
      <c r="F352">
        <v>0</v>
      </c>
      <c r="G352">
        <v>3.1199998855590798</v>
      </c>
      <c r="H352">
        <v>1.03999996185303</v>
      </c>
      <c r="I352">
        <v>5.2399997711181596</v>
      </c>
      <c r="J352">
        <v>0</v>
      </c>
      <c r="K352">
        <v>42</v>
      </c>
      <c r="L352">
        <v>17</v>
      </c>
      <c r="M352">
        <v>308</v>
      </c>
      <c r="N352">
        <v>584</v>
      </c>
      <c r="O352">
        <v>2995</v>
      </c>
      <c r="P352">
        <v>1</v>
      </c>
      <c r="Q352">
        <v>485</v>
      </c>
      <c r="R352">
        <v>489</v>
      </c>
    </row>
    <row r="353" spans="1:18" x14ac:dyDescent="0.2">
      <c r="A353">
        <v>7086361926</v>
      </c>
      <c r="B353" s="1">
        <v>42491</v>
      </c>
      <c r="C353">
        <v>12390</v>
      </c>
      <c r="D353">
        <v>8.0699996948242205</v>
      </c>
      <c r="E353">
        <v>8.0699996948242205</v>
      </c>
      <c r="F353">
        <v>0</v>
      </c>
      <c r="G353">
        <v>2.2999999523162802</v>
      </c>
      <c r="H353">
        <v>0.89999997615814198</v>
      </c>
      <c r="I353">
        <v>4.8499999046325701</v>
      </c>
      <c r="J353">
        <v>0</v>
      </c>
      <c r="K353">
        <v>30</v>
      </c>
      <c r="L353">
        <v>15</v>
      </c>
      <c r="M353">
        <v>258</v>
      </c>
      <c r="N353">
        <v>685</v>
      </c>
      <c r="O353">
        <v>2730</v>
      </c>
      <c r="P353">
        <v>1</v>
      </c>
      <c r="Q353">
        <v>388</v>
      </c>
      <c r="R353">
        <v>407</v>
      </c>
    </row>
    <row r="354" spans="1:18" x14ac:dyDescent="0.2">
      <c r="A354">
        <v>7086361926</v>
      </c>
      <c r="B354" s="1">
        <v>42492</v>
      </c>
      <c r="C354">
        <v>10052</v>
      </c>
      <c r="D354">
        <v>6.8099999427795401</v>
      </c>
      <c r="E354">
        <v>6.8099999427795401</v>
      </c>
      <c r="F354">
        <v>0</v>
      </c>
      <c r="G354">
        <v>3.4800000190734899</v>
      </c>
      <c r="H354">
        <v>0.66000002622604403</v>
      </c>
      <c r="I354">
        <v>2.6600000858306898</v>
      </c>
      <c r="J354">
        <v>0</v>
      </c>
      <c r="K354">
        <v>66</v>
      </c>
      <c r="L354">
        <v>26</v>
      </c>
      <c r="M354">
        <v>139</v>
      </c>
      <c r="N354">
        <v>737</v>
      </c>
      <c r="O354">
        <v>2754</v>
      </c>
      <c r="P354">
        <v>1</v>
      </c>
      <c r="Q354">
        <v>440</v>
      </c>
      <c r="R354">
        <v>459</v>
      </c>
    </row>
    <row r="355" spans="1:18" x14ac:dyDescent="0.2">
      <c r="A355">
        <v>7086361926</v>
      </c>
      <c r="B355" s="1">
        <v>42493</v>
      </c>
      <c r="C355">
        <v>10288</v>
      </c>
      <c r="D355">
        <v>6.7600002288818404</v>
      </c>
      <c r="E355">
        <v>6.7600002288818404</v>
      </c>
      <c r="F355">
        <v>0</v>
      </c>
      <c r="G355">
        <v>2.7400000095367401</v>
      </c>
      <c r="H355">
        <v>0.85000002384185802</v>
      </c>
      <c r="I355">
        <v>3.1600000858306898</v>
      </c>
      <c r="J355">
        <v>0</v>
      </c>
      <c r="K355">
        <v>57</v>
      </c>
      <c r="L355">
        <v>36</v>
      </c>
      <c r="M355">
        <v>152</v>
      </c>
      <c r="N355">
        <v>761</v>
      </c>
      <c r="O355">
        <v>2754</v>
      </c>
      <c r="P355">
        <v>1</v>
      </c>
      <c r="Q355">
        <v>456</v>
      </c>
      <c r="R355">
        <v>461</v>
      </c>
    </row>
    <row r="356" spans="1:18" x14ac:dyDescent="0.2">
      <c r="A356">
        <v>7086361926</v>
      </c>
      <c r="B356" s="1">
        <v>42494</v>
      </c>
      <c r="C356">
        <v>10988</v>
      </c>
      <c r="D356">
        <v>8.3100004196166992</v>
      </c>
      <c r="E356">
        <v>8.3100004196166992</v>
      </c>
      <c r="F356">
        <v>0</v>
      </c>
      <c r="G356">
        <v>5.2800002098083496</v>
      </c>
      <c r="H356">
        <v>0.119999997317791</v>
      </c>
      <c r="I356">
        <v>2.9000000953674299</v>
      </c>
      <c r="J356">
        <v>0</v>
      </c>
      <c r="K356">
        <v>45</v>
      </c>
      <c r="L356">
        <v>12</v>
      </c>
      <c r="M356">
        <v>135</v>
      </c>
      <c r="N356">
        <v>843</v>
      </c>
      <c r="O356">
        <v>2655</v>
      </c>
      <c r="P356">
        <v>1</v>
      </c>
      <c r="Q356">
        <v>420</v>
      </c>
      <c r="R356">
        <v>436</v>
      </c>
    </row>
    <row r="357" spans="1:18" x14ac:dyDescent="0.2">
      <c r="A357">
        <v>7086361926</v>
      </c>
      <c r="B357" s="1">
        <v>42496</v>
      </c>
      <c r="C357">
        <v>12461</v>
      </c>
      <c r="D357">
        <v>8.3800001144409197</v>
      </c>
      <c r="E357">
        <v>8.3800001144409197</v>
      </c>
      <c r="F357">
        <v>0</v>
      </c>
      <c r="G357">
        <v>3.8199999332428001</v>
      </c>
      <c r="H357">
        <v>1.4299999475479099</v>
      </c>
      <c r="I357">
        <v>3.1199998855590798</v>
      </c>
      <c r="J357">
        <v>0</v>
      </c>
      <c r="K357">
        <v>84</v>
      </c>
      <c r="L357">
        <v>35</v>
      </c>
      <c r="M357">
        <v>154</v>
      </c>
      <c r="N357">
        <v>834</v>
      </c>
      <c r="O357">
        <v>2924</v>
      </c>
      <c r="P357">
        <v>1</v>
      </c>
      <c r="Q357">
        <v>322</v>
      </c>
      <c r="R357">
        <v>333</v>
      </c>
    </row>
    <row r="358" spans="1:18" x14ac:dyDescent="0.2">
      <c r="A358">
        <v>7086361926</v>
      </c>
      <c r="B358" s="1">
        <v>42497</v>
      </c>
      <c r="C358">
        <v>12827</v>
      </c>
      <c r="D358">
        <v>8.4799995422363299</v>
      </c>
      <c r="E358">
        <v>8.4799995422363299</v>
      </c>
      <c r="F358">
        <v>0</v>
      </c>
      <c r="G358">
        <v>1.46000003814697</v>
      </c>
      <c r="H358">
        <v>2.3299999237060498</v>
      </c>
      <c r="I358">
        <v>4.6799998283386204</v>
      </c>
      <c r="J358">
        <v>0</v>
      </c>
      <c r="K358">
        <v>20</v>
      </c>
      <c r="L358">
        <v>42</v>
      </c>
      <c r="M358">
        <v>209</v>
      </c>
      <c r="N358">
        <v>621</v>
      </c>
      <c r="O358">
        <v>2739</v>
      </c>
      <c r="P358">
        <v>1</v>
      </c>
      <c r="Q358">
        <v>530</v>
      </c>
      <c r="R358">
        <v>548</v>
      </c>
    </row>
    <row r="359" spans="1:18" x14ac:dyDescent="0.2">
      <c r="A359">
        <v>7086361926</v>
      </c>
      <c r="B359" s="1">
        <v>42498</v>
      </c>
      <c r="C359">
        <v>10677</v>
      </c>
      <c r="D359">
        <v>7.0999999046325701</v>
      </c>
      <c r="E359">
        <v>7.0999999046325701</v>
      </c>
      <c r="F359">
        <v>0</v>
      </c>
      <c r="G359">
        <v>2.3099999427795401</v>
      </c>
      <c r="H359">
        <v>1.5299999713897701</v>
      </c>
      <c r="I359">
        <v>3.25</v>
      </c>
      <c r="J359">
        <v>0</v>
      </c>
      <c r="K359">
        <v>32</v>
      </c>
      <c r="L359">
        <v>27</v>
      </c>
      <c r="M359">
        <v>147</v>
      </c>
      <c r="N359">
        <v>695</v>
      </c>
      <c r="O359">
        <v>2534</v>
      </c>
      <c r="P359">
        <v>1</v>
      </c>
      <c r="Q359">
        <v>481</v>
      </c>
      <c r="R359">
        <v>510</v>
      </c>
    </row>
    <row r="360" spans="1:18" x14ac:dyDescent="0.2">
      <c r="A360">
        <v>7086361926</v>
      </c>
      <c r="B360" s="1">
        <v>42499</v>
      </c>
      <c r="C360">
        <v>13566</v>
      </c>
      <c r="D360">
        <v>9.1099996566772496</v>
      </c>
      <c r="E360">
        <v>9.1099996566772496</v>
      </c>
      <c r="F360">
        <v>0</v>
      </c>
      <c r="G360">
        <v>4.2600002288818404</v>
      </c>
      <c r="H360">
        <v>1.71000003814697</v>
      </c>
      <c r="I360">
        <v>3.1199998855590798</v>
      </c>
      <c r="J360">
        <v>0</v>
      </c>
      <c r="K360">
        <v>67</v>
      </c>
      <c r="L360">
        <v>50</v>
      </c>
      <c r="M360">
        <v>171</v>
      </c>
      <c r="N360">
        <v>743</v>
      </c>
      <c r="O360">
        <v>2960</v>
      </c>
      <c r="P360">
        <v>1</v>
      </c>
      <c r="Q360">
        <v>427</v>
      </c>
      <c r="R360">
        <v>438</v>
      </c>
    </row>
    <row r="361" spans="1:18" x14ac:dyDescent="0.2">
      <c r="A361">
        <v>7086361926</v>
      </c>
      <c r="B361" s="1">
        <v>42501</v>
      </c>
      <c r="C361">
        <v>9572</v>
      </c>
      <c r="D361">
        <v>6.5199999809265101</v>
      </c>
      <c r="E361">
        <v>6.5199999809265101</v>
      </c>
      <c r="F361">
        <v>0</v>
      </c>
      <c r="G361">
        <v>2.8900001049041699</v>
      </c>
      <c r="H361">
        <v>1.3899999856948899</v>
      </c>
      <c r="I361">
        <v>2.2300000190734899</v>
      </c>
      <c r="J361">
        <v>0</v>
      </c>
      <c r="K361">
        <v>57</v>
      </c>
      <c r="L361">
        <v>40</v>
      </c>
      <c r="M361">
        <v>128</v>
      </c>
      <c r="N361">
        <v>757</v>
      </c>
      <c r="O361">
        <v>2735</v>
      </c>
      <c r="P361">
        <v>1</v>
      </c>
      <c r="Q361">
        <v>451</v>
      </c>
      <c r="R361">
        <v>463</v>
      </c>
    </row>
    <row r="362" spans="1:18" x14ac:dyDescent="0.2">
      <c r="A362">
        <v>7086361926</v>
      </c>
      <c r="B362" s="1">
        <v>42502</v>
      </c>
      <c r="C362">
        <v>3789</v>
      </c>
      <c r="D362">
        <v>2.5599999427795401</v>
      </c>
      <c r="E362">
        <v>2.5599999427795401</v>
      </c>
      <c r="F362">
        <v>0</v>
      </c>
      <c r="G362">
        <v>0.37999999523162797</v>
      </c>
      <c r="H362">
        <v>0.270000010728836</v>
      </c>
      <c r="I362">
        <v>1.8899999856948899</v>
      </c>
      <c r="J362">
        <v>0</v>
      </c>
      <c r="K362">
        <v>5</v>
      </c>
      <c r="L362">
        <v>4</v>
      </c>
      <c r="M362">
        <v>58</v>
      </c>
      <c r="N362">
        <v>343</v>
      </c>
      <c r="O362">
        <v>1199</v>
      </c>
      <c r="P362">
        <v>1</v>
      </c>
      <c r="Q362">
        <v>444</v>
      </c>
      <c r="R362">
        <v>457</v>
      </c>
    </row>
    <row r="363" spans="1:18" x14ac:dyDescent="0.2">
      <c r="A363">
        <v>8053475328</v>
      </c>
      <c r="B363" s="1">
        <v>42480</v>
      </c>
      <c r="C363">
        <v>15108</v>
      </c>
      <c r="D363">
        <v>12.189999580383301</v>
      </c>
      <c r="E363">
        <v>12.189999580383301</v>
      </c>
      <c r="F363">
        <v>0</v>
      </c>
      <c r="G363">
        <v>9.5799999237060494</v>
      </c>
      <c r="H363">
        <v>0.230000004172325</v>
      </c>
      <c r="I363">
        <v>2.3800001144409202</v>
      </c>
      <c r="J363">
        <v>0</v>
      </c>
      <c r="K363">
        <v>89</v>
      </c>
      <c r="L363">
        <v>5</v>
      </c>
      <c r="M363">
        <v>158</v>
      </c>
      <c r="N363">
        <v>695</v>
      </c>
      <c r="O363">
        <v>3043</v>
      </c>
      <c r="P363">
        <v>1</v>
      </c>
      <c r="Q363">
        <v>486</v>
      </c>
      <c r="R363">
        <v>493</v>
      </c>
    </row>
    <row r="364" spans="1:18" x14ac:dyDescent="0.2">
      <c r="A364">
        <v>8053475328</v>
      </c>
      <c r="B364" s="1">
        <v>42483</v>
      </c>
      <c r="C364">
        <v>22359</v>
      </c>
      <c r="D364">
        <v>17.190000534057599</v>
      </c>
      <c r="E364">
        <v>17.190000534057599</v>
      </c>
      <c r="F364">
        <v>0</v>
      </c>
      <c r="G364">
        <v>12.539999961853001</v>
      </c>
      <c r="H364">
        <v>0.62999999523162797</v>
      </c>
      <c r="I364">
        <v>4.0199999809265101</v>
      </c>
      <c r="J364">
        <v>0</v>
      </c>
      <c r="K364">
        <v>125</v>
      </c>
      <c r="L364">
        <v>14</v>
      </c>
      <c r="M364">
        <v>223</v>
      </c>
      <c r="N364">
        <v>741</v>
      </c>
      <c r="O364">
        <v>3554</v>
      </c>
      <c r="P364">
        <v>1</v>
      </c>
      <c r="Q364">
        <v>331</v>
      </c>
      <c r="R364">
        <v>337</v>
      </c>
    </row>
    <row r="365" spans="1:18" x14ac:dyDescent="0.2">
      <c r="A365">
        <v>8053475328</v>
      </c>
      <c r="B365" s="1">
        <v>42497</v>
      </c>
      <c r="C365">
        <v>19769</v>
      </c>
      <c r="D365">
        <v>15.670000076293899</v>
      </c>
      <c r="E365">
        <v>15.670000076293899</v>
      </c>
      <c r="F365">
        <v>0</v>
      </c>
      <c r="G365">
        <v>12.439999580383301</v>
      </c>
      <c r="H365">
        <v>0.87999999523162797</v>
      </c>
      <c r="I365">
        <v>2.3499999046325701</v>
      </c>
      <c r="J365">
        <v>0</v>
      </c>
      <c r="K365">
        <v>121</v>
      </c>
      <c r="L365">
        <v>20</v>
      </c>
      <c r="M365">
        <v>148</v>
      </c>
      <c r="N365">
        <v>1076</v>
      </c>
      <c r="O365">
        <v>3331</v>
      </c>
      <c r="P365">
        <v>1</v>
      </c>
      <c r="Q365">
        <v>74</v>
      </c>
      <c r="R365">
        <v>75</v>
      </c>
    </row>
    <row r="366" spans="1:18" x14ac:dyDescent="0.2">
      <c r="A366">
        <v>8378563200</v>
      </c>
      <c r="B366" s="1">
        <v>42472</v>
      </c>
      <c r="C366">
        <v>7626</v>
      </c>
      <c r="D366">
        <v>6.0500001907348597</v>
      </c>
      <c r="E366">
        <v>6.0500001907348597</v>
      </c>
      <c r="F366">
        <v>2.2530810832977299</v>
      </c>
      <c r="G366">
        <v>0.82999998331069902</v>
      </c>
      <c r="H366">
        <v>0.70999997854232799</v>
      </c>
      <c r="I366">
        <v>4.5</v>
      </c>
      <c r="J366">
        <v>0</v>
      </c>
      <c r="K366">
        <v>65</v>
      </c>
      <c r="L366">
        <v>15</v>
      </c>
      <c r="M366">
        <v>156</v>
      </c>
      <c r="N366">
        <v>723</v>
      </c>
      <c r="O366">
        <v>3635</v>
      </c>
      <c r="P366">
        <v>1</v>
      </c>
      <c r="Q366">
        <v>338</v>
      </c>
      <c r="R366">
        <v>356</v>
      </c>
    </row>
    <row r="367" spans="1:18" x14ac:dyDescent="0.2">
      <c r="A367">
        <v>8378563200</v>
      </c>
      <c r="B367" s="1">
        <v>42473</v>
      </c>
      <c r="C367">
        <v>12386</v>
      </c>
      <c r="D367">
        <v>9.8199996948242205</v>
      </c>
      <c r="E367">
        <v>9.8199996948242205</v>
      </c>
      <c r="F367">
        <v>2.0921471118927002</v>
      </c>
      <c r="G367">
        <v>4.96000003814697</v>
      </c>
      <c r="H367">
        <v>0.64999997615814198</v>
      </c>
      <c r="I367">
        <v>4.21000003814697</v>
      </c>
      <c r="J367">
        <v>0</v>
      </c>
      <c r="K367">
        <v>116</v>
      </c>
      <c r="L367">
        <v>14</v>
      </c>
      <c r="M367">
        <v>169</v>
      </c>
      <c r="N367">
        <v>680</v>
      </c>
      <c r="O367">
        <v>4079</v>
      </c>
      <c r="P367">
        <v>2</v>
      </c>
      <c r="Q367">
        <v>447</v>
      </c>
      <c r="R367">
        <v>487</v>
      </c>
    </row>
    <row r="368" spans="1:18" x14ac:dyDescent="0.2">
      <c r="A368">
        <v>8378563200</v>
      </c>
      <c r="B368" s="1">
        <v>42474</v>
      </c>
      <c r="C368">
        <v>13318</v>
      </c>
      <c r="D368">
        <v>10.560000419616699</v>
      </c>
      <c r="E368">
        <v>10.560000419616699</v>
      </c>
      <c r="F368">
        <v>2.2530810832977299</v>
      </c>
      <c r="G368">
        <v>5.6199998855590803</v>
      </c>
      <c r="H368">
        <v>1.0299999713897701</v>
      </c>
      <c r="I368">
        <v>3.9100000858306898</v>
      </c>
      <c r="J368">
        <v>0</v>
      </c>
      <c r="K368">
        <v>123</v>
      </c>
      <c r="L368">
        <v>21</v>
      </c>
      <c r="M368">
        <v>174</v>
      </c>
      <c r="N368">
        <v>699</v>
      </c>
      <c r="O368">
        <v>4163</v>
      </c>
      <c r="P368">
        <v>1</v>
      </c>
      <c r="Q368">
        <v>424</v>
      </c>
      <c r="R368">
        <v>455</v>
      </c>
    </row>
    <row r="369" spans="1:18" x14ac:dyDescent="0.2">
      <c r="A369">
        <v>8378563200</v>
      </c>
      <c r="B369" s="1">
        <v>42475</v>
      </c>
      <c r="C369">
        <v>14461</v>
      </c>
      <c r="D369">
        <v>11.4700002670288</v>
      </c>
      <c r="E369">
        <v>11.4700002670288</v>
      </c>
      <c r="F369">
        <v>0</v>
      </c>
      <c r="G369">
        <v>4.9099998474121103</v>
      </c>
      <c r="H369">
        <v>1.1499999761581401</v>
      </c>
      <c r="I369">
        <v>5.4099998474121103</v>
      </c>
      <c r="J369">
        <v>0</v>
      </c>
      <c r="K369">
        <v>60</v>
      </c>
      <c r="L369">
        <v>23</v>
      </c>
      <c r="M369">
        <v>190</v>
      </c>
      <c r="N369">
        <v>729</v>
      </c>
      <c r="O369">
        <v>3666</v>
      </c>
      <c r="P369">
        <v>1</v>
      </c>
      <c r="Q369">
        <v>513</v>
      </c>
      <c r="R369">
        <v>533</v>
      </c>
    </row>
    <row r="370" spans="1:18" x14ac:dyDescent="0.2">
      <c r="A370">
        <v>8378563200</v>
      </c>
      <c r="B370" s="1">
        <v>42476</v>
      </c>
      <c r="C370">
        <v>11207</v>
      </c>
      <c r="D370">
        <v>8.8900003433227504</v>
      </c>
      <c r="E370">
        <v>8.8900003433227504</v>
      </c>
      <c r="F370">
        <v>0</v>
      </c>
      <c r="G370">
        <v>5.3699998855590803</v>
      </c>
      <c r="H370">
        <v>1.0700000524520901</v>
      </c>
      <c r="I370">
        <v>2.4400000572204599</v>
      </c>
      <c r="J370">
        <v>0</v>
      </c>
      <c r="K370">
        <v>64</v>
      </c>
      <c r="L370">
        <v>21</v>
      </c>
      <c r="M370">
        <v>142</v>
      </c>
      <c r="N370">
        <v>563</v>
      </c>
      <c r="O370">
        <v>3363</v>
      </c>
      <c r="P370">
        <v>2</v>
      </c>
      <c r="Q370">
        <v>611</v>
      </c>
      <c r="R370">
        <v>689</v>
      </c>
    </row>
    <row r="371" spans="1:18" x14ac:dyDescent="0.2">
      <c r="A371">
        <v>8378563200</v>
      </c>
      <c r="B371" s="1">
        <v>42477</v>
      </c>
      <c r="C371">
        <v>2132</v>
      </c>
      <c r="D371">
        <v>1.6900000572204601</v>
      </c>
      <c r="E371">
        <v>1.6900000572204601</v>
      </c>
      <c r="F371">
        <v>0</v>
      </c>
      <c r="G371">
        <v>0</v>
      </c>
      <c r="H371">
        <v>0</v>
      </c>
      <c r="I371">
        <v>1.6900000572204601</v>
      </c>
      <c r="J371">
        <v>0</v>
      </c>
      <c r="K371">
        <v>0</v>
      </c>
      <c r="L371">
        <v>0</v>
      </c>
      <c r="M371">
        <v>93</v>
      </c>
      <c r="N371">
        <v>599</v>
      </c>
      <c r="O371">
        <v>2572</v>
      </c>
      <c r="P371">
        <v>2</v>
      </c>
      <c r="Q371">
        <v>525</v>
      </c>
      <c r="R371">
        <v>591</v>
      </c>
    </row>
    <row r="372" spans="1:18" x14ac:dyDescent="0.2">
      <c r="A372">
        <v>8378563200</v>
      </c>
      <c r="B372" s="1">
        <v>42478</v>
      </c>
      <c r="C372">
        <v>13630</v>
      </c>
      <c r="D372">
        <v>10.810000419616699</v>
      </c>
      <c r="E372">
        <v>10.810000419616699</v>
      </c>
      <c r="F372">
        <v>2.0921471118927002</v>
      </c>
      <c r="G372">
        <v>5.0500001907348597</v>
      </c>
      <c r="H372">
        <v>0.56000000238418601</v>
      </c>
      <c r="I372">
        <v>5.1999998092651403</v>
      </c>
      <c r="J372">
        <v>0</v>
      </c>
      <c r="K372">
        <v>117</v>
      </c>
      <c r="L372">
        <v>10</v>
      </c>
      <c r="M372">
        <v>174</v>
      </c>
      <c r="N372">
        <v>720</v>
      </c>
      <c r="O372">
        <v>4157</v>
      </c>
      <c r="P372">
        <v>1</v>
      </c>
      <c r="Q372">
        <v>398</v>
      </c>
      <c r="R372">
        <v>451</v>
      </c>
    </row>
    <row r="373" spans="1:18" x14ac:dyDescent="0.2">
      <c r="A373">
        <v>8378563200</v>
      </c>
      <c r="B373" s="1">
        <v>42479</v>
      </c>
      <c r="C373">
        <v>13070</v>
      </c>
      <c r="D373">
        <v>10.3599996566772</v>
      </c>
      <c r="E373">
        <v>10.3599996566772</v>
      </c>
      <c r="F373">
        <v>2.2530810832977299</v>
      </c>
      <c r="G373">
        <v>5.3000001907348597</v>
      </c>
      <c r="H373">
        <v>0.87999999523162797</v>
      </c>
      <c r="I373">
        <v>4.1799998283386204</v>
      </c>
      <c r="J373">
        <v>0</v>
      </c>
      <c r="K373">
        <v>120</v>
      </c>
      <c r="L373">
        <v>19</v>
      </c>
      <c r="M373">
        <v>154</v>
      </c>
      <c r="N373">
        <v>737</v>
      </c>
      <c r="O373">
        <v>4092</v>
      </c>
      <c r="P373">
        <v>1</v>
      </c>
      <c r="Q373">
        <v>387</v>
      </c>
      <c r="R373">
        <v>421</v>
      </c>
    </row>
    <row r="374" spans="1:18" x14ac:dyDescent="0.2">
      <c r="A374">
        <v>8378563200</v>
      </c>
      <c r="B374" s="1">
        <v>42480</v>
      </c>
      <c r="C374">
        <v>9388</v>
      </c>
      <c r="D374">
        <v>7.4400000572204599</v>
      </c>
      <c r="E374">
        <v>7.4400000572204599</v>
      </c>
      <c r="F374">
        <v>2.0921471118927002</v>
      </c>
      <c r="G374">
        <v>2.2300000190734899</v>
      </c>
      <c r="H374">
        <v>0.43999999761581399</v>
      </c>
      <c r="I374">
        <v>4.7800002098083496</v>
      </c>
      <c r="J374">
        <v>0</v>
      </c>
      <c r="K374">
        <v>82</v>
      </c>
      <c r="L374">
        <v>8</v>
      </c>
      <c r="M374">
        <v>169</v>
      </c>
      <c r="N374">
        <v>763</v>
      </c>
      <c r="O374">
        <v>3787</v>
      </c>
      <c r="P374">
        <v>1</v>
      </c>
      <c r="Q374">
        <v>381</v>
      </c>
      <c r="R374">
        <v>409</v>
      </c>
    </row>
    <row r="375" spans="1:18" x14ac:dyDescent="0.2">
      <c r="A375">
        <v>8378563200</v>
      </c>
      <c r="B375" s="1">
        <v>42481</v>
      </c>
      <c r="C375">
        <v>15148</v>
      </c>
      <c r="D375">
        <v>12.0100002288818</v>
      </c>
      <c r="E375">
        <v>12.0100002288818</v>
      </c>
      <c r="F375">
        <v>2.2530810832977299</v>
      </c>
      <c r="G375">
        <v>6.9000000953674299</v>
      </c>
      <c r="H375">
        <v>0.81999999284744296</v>
      </c>
      <c r="I375">
        <v>4.28999996185303</v>
      </c>
      <c r="J375">
        <v>0</v>
      </c>
      <c r="K375">
        <v>137</v>
      </c>
      <c r="L375">
        <v>16</v>
      </c>
      <c r="M375">
        <v>145</v>
      </c>
      <c r="N375">
        <v>677</v>
      </c>
      <c r="O375">
        <v>4236</v>
      </c>
      <c r="P375">
        <v>1</v>
      </c>
      <c r="Q375">
        <v>396</v>
      </c>
      <c r="R375">
        <v>417</v>
      </c>
    </row>
    <row r="376" spans="1:18" x14ac:dyDescent="0.2">
      <c r="A376">
        <v>8378563200</v>
      </c>
      <c r="B376" s="1">
        <v>42482</v>
      </c>
      <c r="C376">
        <v>12200</v>
      </c>
      <c r="D376">
        <v>9.6700000762939506</v>
      </c>
      <c r="E376">
        <v>9.6700000762939506</v>
      </c>
      <c r="F376">
        <v>2.0921471118927002</v>
      </c>
      <c r="G376">
        <v>4.9099998474121103</v>
      </c>
      <c r="H376">
        <v>0.58999997377395597</v>
      </c>
      <c r="I376">
        <v>4.1799998283386204</v>
      </c>
      <c r="J376">
        <v>0</v>
      </c>
      <c r="K376">
        <v>113</v>
      </c>
      <c r="L376">
        <v>12</v>
      </c>
      <c r="M376">
        <v>159</v>
      </c>
      <c r="N376">
        <v>769</v>
      </c>
      <c r="O376">
        <v>4044</v>
      </c>
      <c r="P376">
        <v>1</v>
      </c>
      <c r="Q376">
        <v>441</v>
      </c>
      <c r="R376">
        <v>469</v>
      </c>
    </row>
    <row r="377" spans="1:18" x14ac:dyDescent="0.2">
      <c r="A377">
        <v>8378563200</v>
      </c>
      <c r="B377" s="1">
        <v>42483</v>
      </c>
      <c r="C377">
        <v>5709</v>
      </c>
      <c r="D377">
        <v>4.5300002098083496</v>
      </c>
      <c r="E377">
        <v>4.5300002098083496</v>
      </c>
      <c r="F377">
        <v>0</v>
      </c>
      <c r="G377">
        <v>1.5199999809265099</v>
      </c>
      <c r="H377">
        <v>0.519999980926514</v>
      </c>
      <c r="I377">
        <v>2.4800000190734899</v>
      </c>
      <c r="J377">
        <v>0</v>
      </c>
      <c r="K377">
        <v>19</v>
      </c>
      <c r="L377">
        <v>10</v>
      </c>
      <c r="M377">
        <v>136</v>
      </c>
      <c r="N377">
        <v>740</v>
      </c>
      <c r="O377">
        <v>2908</v>
      </c>
      <c r="P377">
        <v>1</v>
      </c>
      <c r="Q377">
        <v>565</v>
      </c>
      <c r="R377">
        <v>591</v>
      </c>
    </row>
    <row r="378" spans="1:18" x14ac:dyDescent="0.2">
      <c r="A378">
        <v>8378563200</v>
      </c>
      <c r="B378" s="1">
        <v>42484</v>
      </c>
      <c r="C378">
        <v>3703</v>
      </c>
      <c r="D378">
        <v>2.9400000572204599</v>
      </c>
      <c r="E378">
        <v>2.9400000572204599</v>
      </c>
      <c r="F378">
        <v>0</v>
      </c>
      <c r="G378">
        <v>0</v>
      </c>
      <c r="H378">
        <v>0</v>
      </c>
      <c r="I378">
        <v>2.9400000572204599</v>
      </c>
      <c r="J378">
        <v>0</v>
      </c>
      <c r="K378">
        <v>0</v>
      </c>
      <c r="L378">
        <v>0</v>
      </c>
      <c r="M378">
        <v>135</v>
      </c>
      <c r="N378">
        <v>734</v>
      </c>
      <c r="O378">
        <v>2741</v>
      </c>
      <c r="P378">
        <v>1</v>
      </c>
      <c r="Q378">
        <v>458</v>
      </c>
      <c r="R378">
        <v>492</v>
      </c>
    </row>
    <row r="379" spans="1:18" x14ac:dyDescent="0.2">
      <c r="A379">
        <v>8378563200</v>
      </c>
      <c r="B379" s="1">
        <v>42485</v>
      </c>
      <c r="C379">
        <v>12405</v>
      </c>
      <c r="D379">
        <v>9.8400001525878906</v>
      </c>
      <c r="E379">
        <v>9.8400001525878906</v>
      </c>
      <c r="F379">
        <v>2.0921471118927002</v>
      </c>
      <c r="G379">
        <v>5.0500001907348597</v>
      </c>
      <c r="H379">
        <v>0.87000000476837203</v>
      </c>
      <c r="I379">
        <v>3.9200000762939502</v>
      </c>
      <c r="J379">
        <v>0</v>
      </c>
      <c r="K379">
        <v>117</v>
      </c>
      <c r="L379">
        <v>16</v>
      </c>
      <c r="M379">
        <v>141</v>
      </c>
      <c r="N379">
        <v>692</v>
      </c>
      <c r="O379">
        <v>4005</v>
      </c>
      <c r="P379">
        <v>1</v>
      </c>
      <c r="Q379">
        <v>388</v>
      </c>
      <c r="R379">
        <v>402</v>
      </c>
    </row>
    <row r="380" spans="1:18" x14ac:dyDescent="0.2">
      <c r="A380">
        <v>8378563200</v>
      </c>
      <c r="B380" s="1">
        <v>42486</v>
      </c>
      <c r="C380">
        <v>16208</v>
      </c>
      <c r="D380">
        <v>12.8500003814697</v>
      </c>
      <c r="E380">
        <v>12.8500003814697</v>
      </c>
      <c r="F380">
        <v>0</v>
      </c>
      <c r="G380">
        <v>7.5100002288818404</v>
      </c>
      <c r="H380">
        <v>0.92000001668930098</v>
      </c>
      <c r="I380">
        <v>4.4200000762939498</v>
      </c>
      <c r="J380">
        <v>0</v>
      </c>
      <c r="K380">
        <v>90</v>
      </c>
      <c r="L380">
        <v>18</v>
      </c>
      <c r="M380">
        <v>161</v>
      </c>
      <c r="N380">
        <v>593</v>
      </c>
      <c r="O380">
        <v>3763</v>
      </c>
      <c r="P380">
        <v>1</v>
      </c>
      <c r="Q380">
        <v>550</v>
      </c>
      <c r="R380">
        <v>584</v>
      </c>
    </row>
    <row r="381" spans="1:18" x14ac:dyDescent="0.2">
      <c r="A381">
        <v>8378563200</v>
      </c>
      <c r="B381" s="1">
        <v>42487</v>
      </c>
      <c r="C381">
        <v>7359</v>
      </c>
      <c r="D381">
        <v>5.8400001525878897</v>
      </c>
      <c r="E381">
        <v>5.8400001525878897</v>
      </c>
      <c r="F381">
        <v>0</v>
      </c>
      <c r="G381">
        <v>0.33000001311302202</v>
      </c>
      <c r="H381">
        <v>0.18000000715255701</v>
      </c>
      <c r="I381">
        <v>5.3299999237060502</v>
      </c>
      <c r="J381">
        <v>0</v>
      </c>
      <c r="K381">
        <v>4</v>
      </c>
      <c r="L381">
        <v>4</v>
      </c>
      <c r="M381">
        <v>192</v>
      </c>
      <c r="N381">
        <v>676</v>
      </c>
      <c r="O381">
        <v>3061</v>
      </c>
      <c r="P381">
        <v>1</v>
      </c>
      <c r="Q381">
        <v>531</v>
      </c>
      <c r="R381">
        <v>600</v>
      </c>
    </row>
    <row r="382" spans="1:18" x14ac:dyDescent="0.2">
      <c r="A382">
        <v>8378563200</v>
      </c>
      <c r="B382" s="1">
        <v>42488</v>
      </c>
      <c r="C382">
        <v>5417</v>
      </c>
      <c r="D382">
        <v>4.3000001907348597</v>
      </c>
      <c r="E382">
        <v>4.3000001907348597</v>
      </c>
      <c r="F382">
        <v>0</v>
      </c>
      <c r="G382">
        <v>0.89999997615814198</v>
      </c>
      <c r="H382">
        <v>0.490000009536743</v>
      </c>
      <c r="I382">
        <v>2.9100000858306898</v>
      </c>
      <c r="J382">
        <v>0</v>
      </c>
      <c r="K382">
        <v>11</v>
      </c>
      <c r="L382">
        <v>10</v>
      </c>
      <c r="M382">
        <v>139</v>
      </c>
      <c r="N382">
        <v>711</v>
      </c>
      <c r="O382">
        <v>2884</v>
      </c>
      <c r="P382">
        <v>1</v>
      </c>
      <c r="Q382">
        <v>506</v>
      </c>
      <c r="R382">
        <v>556</v>
      </c>
    </row>
    <row r="383" spans="1:18" x14ac:dyDescent="0.2">
      <c r="A383">
        <v>8378563200</v>
      </c>
      <c r="B383" s="1">
        <v>42489</v>
      </c>
      <c r="C383">
        <v>6175</v>
      </c>
      <c r="D383">
        <v>4.9000000953674299</v>
      </c>
      <c r="E383">
        <v>4.9000000953674299</v>
      </c>
      <c r="F383">
        <v>0</v>
      </c>
      <c r="G383">
        <v>0.25</v>
      </c>
      <c r="H383">
        <v>0.36000001430511502</v>
      </c>
      <c r="I383">
        <v>4.2699999809265101</v>
      </c>
      <c r="J383">
        <v>0</v>
      </c>
      <c r="K383">
        <v>3</v>
      </c>
      <c r="L383">
        <v>7</v>
      </c>
      <c r="M383">
        <v>172</v>
      </c>
      <c r="N383">
        <v>767</v>
      </c>
      <c r="O383">
        <v>2982</v>
      </c>
      <c r="P383">
        <v>1</v>
      </c>
      <c r="Q383">
        <v>527</v>
      </c>
      <c r="R383">
        <v>562</v>
      </c>
    </row>
    <row r="384" spans="1:18" x14ac:dyDescent="0.2">
      <c r="A384">
        <v>8378563200</v>
      </c>
      <c r="B384" s="1">
        <v>42490</v>
      </c>
      <c r="C384">
        <v>2946</v>
      </c>
      <c r="D384">
        <v>2.3399999141693102</v>
      </c>
      <c r="E384">
        <v>2.3399999141693102</v>
      </c>
      <c r="F384">
        <v>0</v>
      </c>
      <c r="G384">
        <v>0</v>
      </c>
      <c r="H384">
        <v>0</v>
      </c>
      <c r="I384">
        <v>2.3399999141693102</v>
      </c>
      <c r="J384">
        <v>0</v>
      </c>
      <c r="K384">
        <v>0</v>
      </c>
      <c r="L384">
        <v>0</v>
      </c>
      <c r="M384">
        <v>121</v>
      </c>
      <c r="N384">
        <v>780</v>
      </c>
      <c r="O384">
        <v>2660</v>
      </c>
      <c r="P384">
        <v>1</v>
      </c>
      <c r="Q384">
        <v>468</v>
      </c>
      <c r="R384">
        <v>555</v>
      </c>
    </row>
    <row r="385" spans="1:18" x14ac:dyDescent="0.2">
      <c r="A385">
        <v>8378563200</v>
      </c>
      <c r="B385" s="1">
        <v>42491</v>
      </c>
      <c r="C385">
        <v>11419</v>
      </c>
      <c r="D385">
        <v>9.0600004196166992</v>
      </c>
      <c r="E385">
        <v>9.0600004196166992</v>
      </c>
      <c r="F385">
        <v>0</v>
      </c>
      <c r="G385">
        <v>6.0300002098083496</v>
      </c>
      <c r="H385">
        <v>0.56000000238418601</v>
      </c>
      <c r="I385">
        <v>2.4700000286102299</v>
      </c>
      <c r="J385">
        <v>0</v>
      </c>
      <c r="K385">
        <v>71</v>
      </c>
      <c r="L385">
        <v>10</v>
      </c>
      <c r="M385">
        <v>127</v>
      </c>
      <c r="N385">
        <v>669</v>
      </c>
      <c r="O385">
        <v>3369</v>
      </c>
      <c r="P385">
        <v>1</v>
      </c>
      <c r="Q385">
        <v>475</v>
      </c>
      <c r="R385">
        <v>539</v>
      </c>
    </row>
    <row r="386" spans="1:18" x14ac:dyDescent="0.2">
      <c r="A386">
        <v>8378563200</v>
      </c>
      <c r="B386" s="1">
        <v>42492</v>
      </c>
      <c r="C386">
        <v>6064</v>
      </c>
      <c r="D386">
        <v>4.8099999427795401</v>
      </c>
      <c r="E386">
        <v>4.8099999427795401</v>
      </c>
      <c r="F386">
        <v>2.0921471118927002</v>
      </c>
      <c r="G386">
        <v>0.62999999523162797</v>
      </c>
      <c r="H386">
        <v>0.17000000178813901</v>
      </c>
      <c r="I386">
        <v>4.0100002288818404</v>
      </c>
      <c r="J386">
        <v>0</v>
      </c>
      <c r="K386">
        <v>63</v>
      </c>
      <c r="L386">
        <v>4</v>
      </c>
      <c r="M386">
        <v>142</v>
      </c>
      <c r="N386">
        <v>802</v>
      </c>
      <c r="O386">
        <v>3491</v>
      </c>
      <c r="P386">
        <v>1</v>
      </c>
      <c r="Q386">
        <v>351</v>
      </c>
      <c r="R386">
        <v>385</v>
      </c>
    </row>
    <row r="387" spans="1:18" x14ac:dyDescent="0.2">
      <c r="A387">
        <v>8378563200</v>
      </c>
      <c r="B387" s="1">
        <v>42493</v>
      </c>
      <c r="C387">
        <v>8712</v>
      </c>
      <c r="D387">
        <v>6.9099998474121103</v>
      </c>
      <c r="E387">
        <v>6.9099998474121103</v>
      </c>
      <c r="F387">
        <v>2.2530810832977299</v>
      </c>
      <c r="G387">
        <v>1.3400000333786</v>
      </c>
      <c r="H387">
        <v>1.0599999427795399</v>
      </c>
      <c r="I387">
        <v>4.5</v>
      </c>
      <c r="J387">
        <v>0</v>
      </c>
      <c r="K387">
        <v>71</v>
      </c>
      <c r="L387">
        <v>20</v>
      </c>
      <c r="M387">
        <v>195</v>
      </c>
      <c r="N387">
        <v>822</v>
      </c>
      <c r="O387">
        <v>3784</v>
      </c>
      <c r="P387">
        <v>1</v>
      </c>
      <c r="Q387">
        <v>405</v>
      </c>
      <c r="R387">
        <v>429</v>
      </c>
    </row>
    <row r="388" spans="1:18" x14ac:dyDescent="0.2">
      <c r="A388">
        <v>8378563200</v>
      </c>
      <c r="B388" s="1">
        <v>42494</v>
      </c>
      <c r="C388">
        <v>7875</v>
      </c>
      <c r="D388">
        <v>6.2399997711181596</v>
      </c>
      <c r="E388">
        <v>6.2399997711181596</v>
      </c>
      <c r="F388">
        <v>0</v>
      </c>
      <c r="G388">
        <v>1.5599999427795399</v>
      </c>
      <c r="H388">
        <v>0.490000009536743</v>
      </c>
      <c r="I388">
        <v>4.1999998092651403</v>
      </c>
      <c r="J388">
        <v>0</v>
      </c>
      <c r="K388">
        <v>19</v>
      </c>
      <c r="L388">
        <v>10</v>
      </c>
      <c r="M388">
        <v>167</v>
      </c>
      <c r="N388">
        <v>680</v>
      </c>
      <c r="O388">
        <v>3110</v>
      </c>
      <c r="P388">
        <v>1</v>
      </c>
      <c r="Q388">
        <v>441</v>
      </c>
      <c r="R388">
        <v>477</v>
      </c>
    </row>
    <row r="389" spans="1:18" x14ac:dyDescent="0.2">
      <c r="A389">
        <v>8378563200</v>
      </c>
      <c r="B389" s="1">
        <v>42495</v>
      </c>
      <c r="C389">
        <v>8567</v>
      </c>
      <c r="D389">
        <v>6.78999996185303</v>
      </c>
      <c r="E389">
        <v>6.78999996185303</v>
      </c>
      <c r="F389">
        <v>2.2530810832977299</v>
      </c>
      <c r="G389">
        <v>0.88999998569488503</v>
      </c>
      <c r="H389">
        <v>0.15999999642372101</v>
      </c>
      <c r="I389">
        <v>5.7399997711181596</v>
      </c>
      <c r="J389">
        <v>0</v>
      </c>
      <c r="K389">
        <v>66</v>
      </c>
      <c r="L389">
        <v>3</v>
      </c>
      <c r="M389">
        <v>214</v>
      </c>
      <c r="N389">
        <v>764</v>
      </c>
      <c r="O389">
        <v>3783</v>
      </c>
      <c r="P389">
        <v>1</v>
      </c>
      <c r="Q389">
        <v>381</v>
      </c>
      <c r="R389">
        <v>417</v>
      </c>
    </row>
    <row r="390" spans="1:18" x14ac:dyDescent="0.2">
      <c r="A390">
        <v>8378563200</v>
      </c>
      <c r="B390" s="1">
        <v>42496</v>
      </c>
      <c r="C390">
        <v>7045</v>
      </c>
      <c r="D390">
        <v>5.5900001525878897</v>
      </c>
      <c r="E390">
        <v>5.5900001525878897</v>
      </c>
      <c r="F390">
        <v>2.0921471118927002</v>
      </c>
      <c r="G390">
        <v>1.54999995231628</v>
      </c>
      <c r="H390">
        <v>0.25</v>
      </c>
      <c r="I390">
        <v>3.7799999713897701</v>
      </c>
      <c r="J390">
        <v>0</v>
      </c>
      <c r="K390">
        <v>74</v>
      </c>
      <c r="L390">
        <v>5</v>
      </c>
      <c r="M390">
        <v>166</v>
      </c>
      <c r="N390">
        <v>831</v>
      </c>
      <c r="O390">
        <v>3644</v>
      </c>
      <c r="P390">
        <v>1</v>
      </c>
      <c r="Q390">
        <v>323</v>
      </c>
      <c r="R390">
        <v>355</v>
      </c>
    </row>
    <row r="391" spans="1:18" x14ac:dyDescent="0.2">
      <c r="A391">
        <v>8378563200</v>
      </c>
      <c r="B391" s="1">
        <v>42497</v>
      </c>
      <c r="C391">
        <v>4468</v>
      </c>
      <c r="D391">
        <v>3.53999996185303</v>
      </c>
      <c r="E391">
        <v>3.53999996185303</v>
      </c>
      <c r="F391">
        <v>0</v>
      </c>
      <c r="G391">
        <v>0</v>
      </c>
      <c r="H391">
        <v>0</v>
      </c>
      <c r="I391">
        <v>3.53999996185303</v>
      </c>
      <c r="J391">
        <v>0</v>
      </c>
      <c r="K391">
        <v>0</v>
      </c>
      <c r="L391">
        <v>0</v>
      </c>
      <c r="M391">
        <v>158</v>
      </c>
      <c r="N391">
        <v>851</v>
      </c>
      <c r="O391">
        <v>2799</v>
      </c>
      <c r="P391">
        <v>2</v>
      </c>
      <c r="Q391">
        <v>459</v>
      </c>
      <c r="R391">
        <v>513</v>
      </c>
    </row>
    <row r="392" spans="1:18" x14ac:dyDescent="0.2">
      <c r="A392">
        <v>8378563200</v>
      </c>
      <c r="B392" s="1">
        <v>42498</v>
      </c>
      <c r="C392">
        <v>2943</v>
      </c>
      <c r="D392">
        <v>2.3299999237060498</v>
      </c>
      <c r="E392">
        <v>2.3299999237060498</v>
      </c>
      <c r="F392">
        <v>0</v>
      </c>
      <c r="G392">
        <v>0</v>
      </c>
      <c r="H392">
        <v>0</v>
      </c>
      <c r="I392">
        <v>2.3299999237060498</v>
      </c>
      <c r="J392">
        <v>0</v>
      </c>
      <c r="K392">
        <v>0</v>
      </c>
      <c r="L392">
        <v>0</v>
      </c>
      <c r="M392">
        <v>139</v>
      </c>
      <c r="N392">
        <v>621</v>
      </c>
      <c r="O392">
        <v>2685</v>
      </c>
      <c r="P392">
        <v>1</v>
      </c>
      <c r="Q392">
        <v>545</v>
      </c>
      <c r="R392">
        <v>606</v>
      </c>
    </row>
    <row r="393" spans="1:18" x14ac:dyDescent="0.2">
      <c r="A393">
        <v>8378563200</v>
      </c>
      <c r="B393" s="1">
        <v>42499</v>
      </c>
      <c r="C393">
        <v>8382</v>
      </c>
      <c r="D393">
        <v>6.6500000953674299</v>
      </c>
      <c r="E393">
        <v>6.6500000953674299</v>
      </c>
      <c r="F393">
        <v>2.0921471118927002</v>
      </c>
      <c r="G393">
        <v>1.2699999809265099</v>
      </c>
      <c r="H393">
        <v>0.66000002622604403</v>
      </c>
      <c r="I393">
        <v>4.7199997901916504</v>
      </c>
      <c r="J393">
        <v>0</v>
      </c>
      <c r="K393">
        <v>71</v>
      </c>
      <c r="L393">
        <v>13</v>
      </c>
      <c r="M393">
        <v>171</v>
      </c>
      <c r="N393">
        <v>772</v>
      </c>
      <c r="O393">
        <v>3721</v>
      </c>
      <c r="P393">
        <v>1</v>
      </c>
      <c r="Q393">
        <v>359</v>
      </c>
      <c r="R393">
        <v>399</v>
      </c>
    </row>
    <row r="394" spans="1:18" x14ac:dyDescent="0.2">
      <c r="A394">
        <v>8378563200</v>
      </c>
      <c r="B394" s="1">
        <v>42500</v>
      </c>
      <c r="C394">
        <v>6582</v>
      </c>
      <c r="D394">
        <v>5.2199997901916504</v>
      </c>
      <c r="E394">
        <v>5.2199997901916504</v>
      </c>
      <c r="F394">
        <v>2.2530810832977299</v>
      </c>
      <c r="G394">
        <v>0.66000002622604403</v>
      </c>
      <c r="H394">
        <v>0.63999998569488503</v>
      </c>
      <c r="I394">
        <v>3.9200000762939502</v>
      </c>
      <c r="J394">
        <v>0</v>
      </c>
      <c r="K394">
        <v>63</v>
      </c>
      <c r="L394">
        <v>13</v>
      </c>
      <c r="M394">
        <v>152</v>
      </c>
      <c r="N394">
        <v>840</v>
      </c>
      <c r="O394">
        <v>3586</v>
      </c>
      <c r="P394">
        <v>1</v>
      </c>
      <c r="Q394">
        <v>342</v>
      </c>
      <c r="R394">
        <v>391</v>
      </c>
    </row>
    <row r="395" spans="1:18" x14ac:dyDescent="0.2">
      <c r="A395">
        <v>8378563200</v>
      </c>
      <c r="B395" s="1">
        <v>42501</v>
      </c>
      <c r="C395">
        <v>9143</v>
      </c>
      <c r="D395">
        <v>7.25</v>
      </c>
      <c r="E395">
        <v>7.25</v>
      </c>
      <c r="F395">
        <v>2.0921471118927002</v>
      </c>
      <c r="G395">
        <v>1.3899999856948899</v>
      </c>
      <c r="H395">
        <v>0.58999997377395597</v>
      </c>
      <c r="I395">
        <v>5.2699999809265101</v>
      </c>
      <c r="J395">
        <v>0</v>
      </c>
      <c r="K395">
        <v>72</v>
      </c>
      <c r="L395">
        <v>10</v>
      </c>
      <c r="M395">
        <v>184</v>
      </c>
      <c r="N395">
        <v>763</v>
      </c>
      <c r="O395">
        <v>3788</v>
      </c>
      <c r="P395">
        <v>1</v>
      </c>
      <c r="Q395">
        <v>368</v>
      </c>
      <c r="R395">
        <v>387</v>
      </c>
    </row>
    <row r="396" spans="1:18" x14ac:dyDescent="0.2">
      <c r="A396">
        <v>8378563200</v>
      </c>
      <c r="B396" s="1">
        <v>42502</v>
      </c>
      <c r="C396">
        <v>4561</v>
      </c>
      <c r="D396">
        <v>3.6199998855590798</v>
      </c>
      <c r="E396">
        <v>3.6199998855590798</v>
      </c>
      <c r="F396">
        <v>0</v>
      </c>
      <c r="G396">
        <v>0.64999997615814198</v>
      </c>
      <c r="H396">
        <v>0.270000010728836</v>
      </c>
      <c r="I396">
        <v>2.6900000572204599</v>
      </c>
      <c r="J396">
        <v>0</v>
      </c>
      <c r="K396">
        <v>8</v>
      </c>
      <c r="L396">
        <v>6</v>
      </c>
      <c r="M396">
        <v>102</v>
      </c>
      <c r="N396">
        <v>433</v>
      </c>
      <c r="O396">
        <v>1976</v>
      </c>
      <c r="P396">
        <v>1</v>
      </c>
      <c r="Q396">
        <v>496</v>
      </c>
      <c r="R396">
        <v>546</v>
      </c>
    </row>
    <row r="397" spans="1:18" x14ac:dyDescent="0.2">
      <c r="A397">
        <v>8792009665</v>
      </c>
      <c r="B397" s="1">
        <v>42472</v>
      </c>
      <c r="C397">
        <v>2564</v>
      </c>
      <c r="D397">
        <v>1.6399999856948899</v>
      </c>
      <c r="E397">
        <v>1.6399999856948899</v>
      </c>
      <c r="F397">
        <v>0</v>
      </c>
      <c r="G397">
        <v>0</v>
      </c>
      <c r="H397">
        <v>0</v>
      </c>
      <c r="I397">
        <v>1.6399999856948899</v>
      </c>
      <c r="J397">
        <v>0</v>
      </c>
      <c r="K397">
        <v>0</v>
      </c>
      <c r="L397">
        <v>0</v>
      </c>
      <c r="M397">
        <v>116</v>
      </c>
      <c r="N397">
        <v>831</v>
      </c>
      <c r="O397">
        <v>2044</v>
      </c>
      <c r="P397">
        <v>1</v>
      </c>
      <c r="Q397">
        <v>458</v>
      </c>
      <c r="R397">
        <v>493</v>
      </c>
    </row>
    <row r="398" spans="1:18" x14ac:dyDescent="0.2">
      <c r="A398">
        <v>8792009665</v>
      </c>
      <c r="B398" s="1">
        <v>42473</v>
      </c>
      <c r="C398">
        <v>1320</v>
      </c>
      <c r="D398">
        <v>0.83999997377395597</v>
      </c>
      <c r="E398">
        <v>0.83999997377395597</v>
      </c>
      <c r="F398">
        <v>0</v>
      </c>
      <c r="G398">
        <v>0</v>
      </c>
      <c r="H398">
        <v>0</v>
      </c>
      <c r="I398">
        <v>0.83999997377395597</v>
      </c>
      <c r="J398">
        <v>0</v>
      </c>
      <c r="K398">
        <v>0</v>
      </c>
      <c r="L398">
        <v>0</v>
      </c>
      <c r="M398">
        <v>82</v>
      </c>
      <c r="N398">
        <v>806</v>
      </c>
      <c r="O398">
        <v>1934</v>
      </c>
      <c r="P398">
        <v>1</v>
      </c>
      <c r="Q398">
        <v>531</v>
      </c>
      <c r="R398">
        <v>552</v>
      </c>
    </row>
    <row r="399" spans="1:18" x14ac:dyDescent="0.2">
      <c r="A399">
        <v>8792009665</v>
      </c>
      <c r="B399" s="1">
        <v>42474</v>
      </c>
      <c r="C399">
        <v>1219</v>
      </c>
      <c r="D399">
        <v>0.77999997138977095</v>
      </c>
      <c r="E399">
        <v>0.77999997138977095</v>
      </c>
      <c r="F399">
        <v>0</v>
      </c>
      <c r="G399">
        <v>0</v>
      </c>
      <c r="H399">
        <v>0</v>
      </c>
      <c r="I399">
        <v>0.77999997138977095</v>
      </c>
      <c r="J399">
        <v>0</v>
      </c>
      <c r="K399">
        <v>0</v>
      </c>
      <c r="L399">
        <v>0</v>
      </c>
      <c r="M399">
        <v>84</v>
      </c>
      <c r="N399">
        <v>853</v>
      </c>
      <c r="O399">
        <v>1963</v>
      </c>
      <c r="P399">
        <v>1</v>
      </c>
      <c r="Q399">
        <v>486</v>
      </c>
      <c r="R399">
        <v>503</v>
      </c>
    </row>
    <row r="400" spans="1:18" x14ac:dyDescent="0.2">
      <c r="A400">
        <v>8792009665</v>
      </c>
      <c r="B400" s="1">
        <v>42475</v>
      </c>
      <c r="C400">
        <v>2483</v>
      </c>
      <c r="D400">
        <v>1.5900000333786</v>
      </c>
      <c r="E400">
        <v>1.5900000333786</v>
      </c>
      <c r="F400">
        <v>0</v>
      </c>
      <c r="G400">
        <v>0</v>
      </c>
      <c r="H400">
        <v>0</v>
      </c>
      <c r="I400">
        <v>1.5900000333786</v>
      </c>
      <c r="J400">
        <v>0</v>
      </c>
      <c r="K400">
        <v>0</v>
      </c>
      <c r="L400">
        <v>0</v>
      </c>
      <c r="M400">
        <v>126</v>
      </c>
      <c r="N400">
        <v>937</v>
      </c>
      <c r="O400">
        <v>2009</v>
      </c>
      <c r="P400">
        <v>1</v>
      </c>
      <c r="Q400">
        <v>363</v>
      </c>
      <c r="R400">
        <v>377</v>
      </c>
    </row>
    <row r="401" spans="1:18" x14ac:dyDescent="0.2">
      <c r="A401">
        <v>8792009665</v>
      </c>
      <c r="B401" s="1">
        <v>42480</v>
      </c>
      <c r="C401">
        <v>3147</v>
      </c>
      <c r="D401">
        <v>2.0099999904632599</v>
      </c>
      <c r="E401">
        <v>2.0099999904632599</v>
      </c>
      <c r="F401">
        <v>0</v>
      </c>
      <c r="G401">
        <v>0</v>
      </c>
      <c r="H401">
        <v>0.28000000119209301</v>
      </c>
      <c r="I401">
        <v>1.7400000095367401</v>
      </c>
      <c r="J401">
        <v>0</v>
      </c>
      <c r="K401">
        <v>0</v>
      </c>
      <c r="L401">
        <v>10</v>
      </c>
      <c r="M401">
        <v>139</v>
      </c>
      <c r="N401">
        <v>744</v>
      </c>
      <c r="O401">
        <v>2188</v>
      </c>
      <c r="P401">
        <v>1</v>
      </c>
      <c r="Q401">
        <v>528</v>
      </c>
      <c r="R401">
        <v>547</v>
      </c>
    </row>
    <row r="402" spans="1:18" x14ac:dyDescent="0.2">
      <c r="A402">
        <v>8792009665</v>
      </c>
      <c r="B402" s="1">
        <v>42482</v>
      </c>
      <c r="C402">
        <v>4068</v>
      </c>
      <c r="D402">
        <v>2.5999999046325701</v>
      </c>
      <c r="E402">
        <v>2.5999999046325701</v>
      </c>
      <c r="F402">
        <v>0</v>
      </c>
      <c r="G402">
        <v>5.0000000745058101E-2</v>
      </c>
      <c r="H402">
        <v>0.28000000119209301</v>
      </c>
      <c r="I402">
        <v>2.2699999809265101</v>
      </c>
      <c r="J402">
        <v>0</v>
      </c>
      <c r="K402">
        <v>1</v>
      </c>
      <c r="L402">
        <v>20</v>
      </c>
      <c r="M402">
        <v>195</v>
      </c>
      <c r="N402">
        <v>817</v>
      </c>
      <c r="O402">
        <v>2419</v>
      </c>
      <c r="P402">
        <v>1</v>
      </c>
      <c r="Q402">
        <v>391</v>
      </c>
      <c r="R402">
        <v>407</v>
      </c>
    </row>
    <row r="403" spans="1:18" x14ac:dyDescent="0.2">
      <c r="A403">
        <v>8792009665</v>
      </c>
      <c r="B403" s="1">
        <v>42483</v>
      </c>
      <c r="C403">
        <v>5245</v>
      </c>
      <c r="D403">
        <v>3.3599998950958301</v>
      </c>
      <c r="E403">
        <v>3.3599998950958301</v>
      </c>
      <c r="F403">
        <v>0</v>
      </c>
      <c r="G403">
        <v>0.15999999642372101</v>
      </c>
      <c r="H403">
        <v>0.43999999761581399</v>
      </c>
      <c r="I403">
        <v>2.75</v>
      </c>
      <c r="J403">
        <v>0</v>
      </c>
      <c r="K403">
        <v>8</v>
      </c>
      <c r="L403">
        <v>45</v>
      </c>
      <c r="M403">
        <v>232</v>
      </c>
      <c r="N403">
        <v>795</v>
      </c>
      <c r="O403">
        <v>2748</v>
      </c>
      <c r="P403">
        <v>1</v>
      </c>
      <c r="Q403">
        <v>339</v>
      </c>
      <c r="R403">
        <v>360</v>
      </c>
    </row>
    <row r="404" spans="1:18" x14ac:dyDescent="0.2">
      <c r="A404">
        <v>8792009665</v>
      </c>
      <c r="B404" s="1">
        <v>42487</v>
      </c>
      <c r="C404">
        <v>1758</v>
      </c>
      <c r="D404">
        <v>1.12999999523163</v>
      </c>
      <c r="E404">
        <v>1.12999999523163</v>
      </c>
      <c r="F404">
        <v>0</v>
      </c>
      <c r="G404">
        <v>0</v>
      </c>
      <c r="H404">
        <v>0</v>
      </c>
      <c r="I404">
        <v>1.12999999523163</v>
      </c>
      <c r="J404">
        <v>0</v>
      </c>
      <c r="K404">
        <v>0</v>
      </c>
      <c r="L404">
        <v>0</v>
      </c>
      <c r="M404">
        <v>112</v>
      </c>
      <c r="N404">
        <v>900</v>
      </c>
      <c r="O404">
        <v>2067</v>
      </c>
      <c r="P404">
        <v>1</v>
      </c>
      <c r="Q404">
        <v>423</v>
      </c>
      <c r="R404">
        <v>428</v>
      </c>
    </row>
    <row r="405" spans="1:18" x14ac:dyDescent="0.2">
      <c r="A405">
        <v>8792009665</v>
      </c>
      <c r="B405" s="1">
        <v>42488</v>
      </c>
      <c r="C405">
        <v>6157</v>
      </c>
      <c r="D405">
        <v>3.9400000572204599</v>
      </c>
      <c r="E405">
        <v>3.9400000572204599</v>
      </c>
      <c r="F405">
        <v>0</v>
      </c>
      <c r="G405">
        <v>0</v>
      </c>
      <c r="H405">
        <v>0</v>
      </c>
      <c r="I405">
        <v>3.9400000572204599</v>
      </c>
      <c r="J405">
        <v>0</v>
      </c>
      <c r="K405">
        <v>0</v>
      </c>
      <c r="L405">
        <v>0</v>
      </c>
      <c r="M405">
        <v>310</v>
      </c>
      <c r="N405">
        <v>714</v>
      </c>
      <c r="O405">
        <v>2780</v>
      </c>
      <c r="P405">
        <v>1</v>
      </c>
      <c r="Q405">
        <v>402</v>
      </c>
      <c r="R405">
        <v>416</v>
      </c>
    </row>
    <row r="406" spans="1:18" x14ac:dyDescent="0.2">
      <c r="A406">
        <v>8792009665</v>
      </c>
      <c r="B406" s="1">
        <v>42489</v>
      </c>
      <c r="C406">
        <v>8360</v>
      </c>
      <c r="D406">
        <v>5.3499999046325701</v>
      </c>
      <c r="E406">
        <v>5.3499999046325701</v>
      </c>
      <c r="F406">
        <v>0</v>
      </c>
      <c r="G406">
        <v>0.140000000596046</v>
      </c>
      <c r="H406">
        <v>0.28000000119209301</v>
      </c>
      <c r="I406">
        <v>4.9299998283386204</v>
      </c>
      <c r="J406">
        <v>0</v>
      </c>
      <c r="K406">
        <v>6</v>
      </c>
      <c r="L406">
        <v>14</v>
      </c>
      <c r="M406">
        <v>380</v>
      </c>
      <c r="N406">
        <v>634</v>
      </c>
      <c r="O406">
        <v>3101</v>
      </c>
      <c r="P406">
        <v>1</v>
      </c>
      <c r="Q406">
        <v>398</v>
      </c>
      <c r="R406">
        <v>406</v>
      </c>
    </row>
    <row r="407" spans="1:18" x14ac:dyDescent="0.2">
      <c r="A407">
        <v>8792009665</v>
      </c>
      <c r="B407" s="1">
        <v>42490</v>
      </c>
      <c r="C407">
        <v>7174</v>
      </c>
      <c r="D407">
        <v>4.5900001525878897</v>
      </c>
      <c r="E407">
        <v>4.5900001525878897</v>
      </c>
      <c r="F407">
        <v>0</v>
      </c>
      <c r="G407">
        <v>0.33000001311302202</v>
      </c>
      <c r="H407">
        <v>0.36000001430511502</v>
      </c>
      <c r="I407">
        <v>3.9100000858306898</v>
      </c>
      <c r="J407">
        <v>0</v>
      </c>
      <c r="K407">
        <v>10</v>
      </c>
      <c r="L407">
        <v>20</v>
      </c>
      <c r="M407">
        <v>301</v>
      </c>
      <c r="N407">
        <v>749</v>
      </c>
      <c r="O407">
        <v>2896</v>
      </c>
      <c r="P407">
        <v>1</v>
      </c>
      <c r="Q407">
        <v>343</v>
      </c>
      <c r="R407">
        <v>360</v>
      </c>
    </row>
    <row r="408" spans="1:18" x14ac:dyDescent="0.2">
      <c r="A408">
        <v>8792009665</v>
      </c>
      <c r="B408" s="1">
        <v>42491</v>
      </c>
      <c r="C408">
        <v>1619</v>
      </c>
      <c r="D408">
        <v>1.03999996185303</v>
      </c>
      <c r="E408">
        <v>1.03999996185303</v>
      </c>
      <c r="F408">
        <v>0</v>
      </c>
      <c r="G408">
        <v>0</v>
      </c>
      <c r="H408">
        <v>0</v>
      </c>
      <c r="I408">
        <v>1.03999996185303</v>
      </c>
      <c r="J408">
        <v>0</v>
      </c>
      <c r="K408">
        <v>0</v>
      </c>
      <c r="L408">
        <v>0</v>
      </c>
      <c r="M408">
        <v>79</v>
      </c>
      <c r="N408">
        <v>834</v>
      </c>
      <c r="O408">
        <v>1962</v>
      </c>
      <c r="P408">
        <v>1</v>
      </c>
      <c r="Q408">
        <v>503</v>
      </c>
      <c r="R408">
        <v>527</v>
      </c>
    </row>
    <row r="409" spans="1:18" x14ac:dyDescent="0.2">
      <c r="A409">
        <v>8792009665</v>
      </c>
      <c r="B409" s="1">
        <v>42492</v>
      </c>
      <c r="C409">
        <v>1831</v>
      </c>
      <c r="D409">
        <v>1.16999995708466</v>
      </c>
      <c r="E409">
        <v>1.16999995708466</v>
      </c>
      <c r="F409">
        <v>0</v>
      </c>
      <c r="G409">
        <v>0</v>
      </c>
      <c r="H409">
        <v>0</v>
      </c>
      <c r="I409">
        <v>1.16999995708466</v>
      </c>
      <c r="J409">
        <v>0</v>
      </c>
      <c r="K409">
        <v>0</v>
      </c>
      <c r="L409">
        <v>0</v>
      </c>
      <c r="M409">
        <v>101</v>
      </c>
      <c r="N409">
        <v>916</v>
      </c>
      <c r="O409">
        <v>2015</v>
      </c>
      <c r="P409">
        <v>1</v>
      </c>
      <c r="Q409">
        <v>415</v>
      </c>
      <c r="R409">
        <v>423</v>
      </c>
    </row>
    <row r="410" spans="1:18" x14ac:dyDescent="0.2">
      <c r="A410">
        <v>8792009665</v>
      </c>
      <c r="B410" s="1">
        <v>42493</v>
      </c>
      <c r="C410">
        <v>2421</v>
      </c>
      <c r="D410">
        <v>1.54999995231628</v>
      </c>
      <c r="E410">
        <v>1.54999995231628</v>
      </c>
      <c r="F410">
        <v>0</v>
      </c>
      <c r="G410">
        <v>0</v>
      </c>
      <c r="H410">
        <v>0</v>
      </c>
      <c r="I410">
        <v>1.54999995231628</v>
      </c>
      <c r="J410">
        <v>0</v>
      </c>
      <c r="K410">
        <v>0</v>
      </c>
      <c r="L410">
        <v>0</v>
      </c>
      <c r="M410">
        <v>156</v>
      </c>
      <c r="N410">
        <v>739</v>
      </c>
      <c r="O410">
        <v>2297</v>
      </c>
      <c r="P410">
        <v>1</v>
      </c>
      <c r="Q410">
        <v>516</v>
      </c>
      <c r="R410">
        <v>545</v>
      </c>
    </row>
    <row r="411" spans="1:18" x14ac:dyDescent="0.2">
      <c r="A411">
        <v>8792009665</v>
      </c>
      <c r="B411" s="1">
        <v>42494</v>
      </c>
      <c r="C411">
        <v>2283</v>
      </c>
      <c r="D411">
        <v>1.46000003814697</v>
      </c>
      <c r="E411">
        <v>1.46000003814697</v>
      </c>
      <c r="F411">
        <v>0</v>
      </c>
      <c r="G411">
        <v>0</v>
      </c>
      <c r="H411">
        <v>0</v>
      </c>
      <c r="I411">
        <v>1.46000003814697</v>
      </c>
      <c r="J411">
        <v>0</v>
      </c>
      <c r="K411">
        <v>0</v>
      </c>
      <c r="L411">
        <v>0</v>
      </c>
      <c r="M411">
        <v>129</v>
      </c>
      <c r="N411">
        <v>848</v>
      </c>
      <c r="O411">
        <v>2067</v>
      </c>
      <c r="P411">
        <v>1</v>
      </c>
      <c r="Q411">
        <v>439</v>
      </c>
      <c r="R411">
        <v>463</v>
      </c>
    </row>
  </sheetData>
  <pageMargins left="0.7" right="0.7" top="0.75" bottom="0.75" header="0.3" footer="0.3"/>
  <pageSetup paperSize="9" firstPageNumber="4294967295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topLeftCell="A2" zoomScale="85" workbookViewId="0">
      <selection activeCell="I35" sqref="I35"/>
    </sheetView>
  </sheetViews>
  <sheetFormatPr baseColWidth="10" defaultRowHeight="15" x14ac:dyDescent="0.2"/>
  <cols>
    <col min="1" max="1" width="12.1640625" bestFit="1" customWidth="1"/>
    <col min="2" max="2" width="20.1640625" bestFit="1" customWidth="1"/>
    <col min="3" max="3" width="14" bestFit="1" customWidth="1"/>
    <col min="4" max="4" width="12.1640625" bestFit="1" customWidth="1"/>
    <col min="7" max="7" width="12.1640625" bestFit="1" customWidth="1"/>
    <col min="8" max="8" width="15.6640625" bestFit="1" customWidth="1"/>
    <col min="9" max="9" width="16.33203125" customWidth="1"/>
    <col min="10" max="10" width="11.1640625" customWidth="1"/>
    <col min="11" max="11" width="20.1640625" customWidth="1"/>
  </cols>
  <sheetData>
    <row r="1" spans="1:14" ht="40" customHeight="1" x14ac:dyDescent="0.55000000000000004">
      <c r="A1" s="3"/>
      <c r="B1" s="4" t="s">
        <v>18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3" spans="1:14" ht="24" x14ac:dyDescent="0.3">
      <c r="A3" s="6" t="s">
        <v>19</v>
      </c>
      <c r="B3" s="5"/>
      <c r="C3" s="5"/>
      <c r="D3" s="5"/>
      <c r="G3" s="6" t="s">
        <v>83</v>
      </c>
      <c r="H3" s="5"/>
      <c r="I3" s="5"/>
      <c r="J3" s="5"/>
    </row>
    <row r="4" spans="1:14" x14ac:dyDescent="0.2">
      <c r="A4" s="7" t="s">
        <v>55</v>
      </c>
      <c r="B4" t="s">
        <v>21</v>
      </c>
      <c r="C4" t="s">
        <v>22</v>
      </c>
      <c r="D4" t="s">
        <v>23</v>
      </c>
      <c r="G4" t="s">
        <v>55</v>
      </c>
      <c r="H4" t="s">
        <v>21</v>
      </c>
      <c r="I4" t="s">
        <v>22</v>
      </c>
      <c r="J4" t="s">
        <v>24</v>
      </c>
    </row>
    <row r="5" spans="1:14" x14ac:dyDescent="0.2">
      <c r="A5" s="8">
        <v>1503960366</v>
      </c>
      <c r="B5" s="9">
        <v>12405.68</v>
      </c>
      <c r="C5" s="9">
        <v>360.28</v>
      </c>
      <c r="D5" s="9">
        <v>1872.28</v>
      </c>
      <c r="G5">
        <v>1503960366</v>
      </c>
      <c r="H5">
        <v>12405.68</v>
      </c>
      <c r="I5">
        <v>360.28</v>
      </c>
      <c r="J5" t="str">
        <f>IF(AND(H5&lt;5000),"Sedentary",IF(AND(H5&gt;=5000,H5&lt;=7499),"Lightly Active",IF(AND(H5&gt;=7500,H5&lt;=9999),"Fairly Active",IF(AND(H5&gt;=10000),"Very Active"))))</f>
        <v>Very Active</v>
      </c>
    </row>
    <row r="6" spans="1:14" x14ac:dyDescent="0.2">
      <c r="A6" s="8">
        <v>1644430081</v>
      </c>
      <c r="B6" s="9">
        <v>7967.75</v>
      </c>
      <c r="C6" s="9">
        <v>294</v>
      </c>
      <c r="D6" s="9">
        <v>2977.75</v>
      </c>
      <c r="G6">
        <v>1644430081</v>
      </c>
      <c r="H6">
        <v>7967.75</v>
      </c>
      <c r="I6">
        <v>294</v>
      </c>
      <c r="J6" t="str">
        <f t="shared" ref="J5:J28" si="0">IF(AND(H6&lt;5000),"Sedentary",IF(AND(H6&gt;=5000,H6&lt;=7499),"Lightly Active",IF(AND(H6&gt;=7500,H6&lt;=9999),"Fairly Active",IF(AND(H6&gt;=10000),"Very Active"))))</f>
        <v>Fairly Active</v>
      </c>
    </row>
    <row r="7" spans="1:14" x14ac:dyDescent="0.2">
      <c r="A7" s="8">
        <v>1844505072</v>
      </c>
      <c r="B7" s="9">
        <v>3477</v>
      </c>
      <c r="C7" s="9">
        <v>652</v>
      </c>
      <c r="D7" s="9">
        <v>1676.3333333333333</v>
      </c>
      <c r="G7">
        <v>1844505072</v>
      </c>
      <c r="H7">
        <v>3477</v>
      </c>
      <c r="I7">
        <v>652</v>
      </c>
      <c r="J7" t="str">
        <f t="shared" si="0"/>
        <v>Sedentary</v>
      </c>
    </row>
    <row r="8" spans="1:14" x14ac:dyDescent="0.2">
      <c r="A8" s="8">
        <v>1927972279</v>
      </c>
      <c r="B8" s="9">
        <v>1490</v>
      </c>
      <c r="C8" s="9">
        <v>417</v>
      </c>
      <c r="D8" s="9">
        <v>2316.1999999999998</v>
      </c>
      <c r="G8">
        <v>1927972279</v>
      </c>
      <c r="H8">
        <v>1490</v>
      </c>
      <c r="I8">
        <v>417</v>
      </c>
      <c r="J8" t="str">
        <f t="shared" si="0"/>
        <v>Sedentary</v>
      </c>
    </row>
    <row r="9" spans="1:14" x14ac:dyDescent="0.2">
      <c r="A9" s="8">
        <v>2026352035</v>
      </c>
      <c r="B9" s="9">
        <v>5618.6785714285716</v>
      </c>
      <c r="C9" s="9">
        <v>506.17857142857144</v>
      </c>
      <c r="D9" s="9">
        <v>1540.7857142857142</v>
      </c>
      <c r="G9">
        <v>2026352035</v>
      </c>
      <c r="H9">
        <v>5618.6785714285716</v>
      </c>
      <c r="I9">
        <v>506.17857142857144</v>
      </c>
      <c r="J9" t="str">
        <f t="shared" si="0"/>
        <v>Lightly Active</v>
      </c>
    </row>
    <row r="10" spans="1:14" x14ac:dyDescent="0.2">
      <c r="A10" s="8">
        <v>2320127002</v>
      </c>
      <c r="B10" s="9">
        <v>5079</v>
      </c>
      <c r="C10" s="9">
        <v>61</v>
      </c>
      <c r="D10" s="9">
        <v>1804</v>
      </c>
      <c r="G10">
        <v>2320127002</v>
      </c>
      <c r="H10">
        <v>5079</v>
      </c>
      <c r="I10">
        <v>61</v>
      </c>
      <c r="J10" t="str">
        <f t="shared" si="0"/>
        <v>Lightly Active</v>
      </c>
    </row>
    <row r="11" spans="1:14" x14ac:dyDescent="0.2">
      <c r="A11" s="8">
        <v>2347167796</v>
      </c>
      <c r="B11" s="9">
        <v>8533.2000000000007</v>
      </c>
      <c r="C11" s="9">
        <v>446.8</v>
      </c>
      <c r="D11" s="9">
        <v>1971.3333333333333</v>
      </c>
      <c r="G11">
        <v>2347167796</v>
      </c>
      <c r="H11">
        <v>8533.2000000000007</v>
      </c>
      <c r="I11">
        <v>446.8</v>
      </c>
      <c r="J11" t="str">
        <f t="shared" si="0"/>
        <v>Fairly Active</v>
      </c>
    </row>
    <row r="12" spans="1:14" x14ac:dyDescent="0.2">
      <c r="A12" s="8">
        <v>3977333714</v>
      </c>
      <c r="B12" s="9">
        <v>11218</v>
      </c>
      <c r="C12" s="9">
        <v>293.64285714285717</v>
      </c>
      <c r="D12" s="9">
        <v>1560.3928571428571</v>
      </c>
      <c r="G12">
        <v>3977333714</v>
      </c>
      <c r="H12">
        <v>11218</v>
      </c>
      <c r="I12">
        <v>293.64285714285717</v>
      </c>
      <c r="J12" t="str">
        <f t="shared" si="0"/>
        <v>Very Active</v>
      </c>
    </row>
    <row r="13" spans="1:14" x14ac:dyDescent="0.2">
      <c r="A13" s="8">
        <v>4020332650</v>
      </c>
      <c r="B13" s="9">
        <v>6596.75</v>
      </c>
      <c r="C13" s="9">
        <v>349.375</v>
      </c>
      <c r="D13" s="9">
        <v>3195</v>
      </c>
      <c r="G13">
        <v>4020332650</v>
      </c>
      <c r="H13">
        <v>6596.75</v>
      </c>
      <c r="I13">
        <v>349.375</v>
      </c>
      <c r="J13" t="str">
        <f t="shared" si="0"/>
        <v>Lightly Active</v>
      </c>
    </row>
    <row r="14" spans="1:14" x14ac:dyDescent="0.2">
      <c r="A14" s="8">
        <v>4319703577</v>
      </c>
      <c r="B14" s="9">
        <v>7125.4230769230771</v>
      </c>
      <c r="C14" s="9">
        <v>476.65384615384613</v>
      </c>
      <c r="D14" s="9">
        <v>2024.6923076923076</v>
      </c>
      <c r="G14">
        <v>4319703577</v>
      </c>
      <c r="H14">
        <v>7125.4230769230771</v>
      </c>
      <c r="I14">
        <v>476.65384615384613</v>
      </c>
      <c r="J14" t="str">
        <f t="shared" si="0"/>
        <v>Lightly Active</v>
      </c>
    </row>
    <row r="15" spans="1:14" x14ac:dyDescent="0.2">
      <c r="A15" s="8">
        <v>4388161847</v>
      </c>
      <c r="B15" s="9">
        <v>11034.347826086956</v>
      </c>
      <c r="C15" s="9">
        <v>400.17391304347825</v>
      </c>
      <c r="D15" s="9">
        <v>3141.7391304347825</v>
      </c>
      <c r="G15">
        <v>4388161847</v>
      </c>
      <c r="H15">
        <v>11034.347826086956</v>
      </c>
      <c r="I15">
        <v>400.17391304347825</v>
      </c>
      <c r="J15" t="str">
        <f t="shared" si="0"/>
        <v>Very Active</v>
      </c>
    </row>
    <row r="16" spans="1:14" x14ac:dyDescent="0.2">
      <c r="A16" s="8">
        <v>4445114986</v>
      </c>
      <c r="B16" s="9">
        <v>4756.1785714285716</v>
      </c>
      <c r="C16" s="9">
        <v>385.17857142857144</v>
      </c>
      <c r="D16" s="9">
        <v>2183.1428571428573</v>
      </c>
      <c r="G16">
        <v>4445114986</v>
      </c>
      <c r="H16">
        <v>4756.1785714285716</v>
      </c>
      <c r="I16">
        <v>385.17857142857144</v>
      </c>
      <c r="J16" t="str">
        <f t="shared" si="0"/>
        <v>Sedentary</v>
      </c>
    </row>
    <row r="17" spans="1:10" x14ac:dyDescent="0.2">
      <c r="A17" s="8">
        <v>4558609924</v>
      </c>
      <c r="B17" s="9">
        <v>8139</v>
      </c>
      <c r="C17" s="9">
        <v>127.6</v>
      </c>
      <c r="D17" s="9">
        <v>2197</v>
      </c>
      <c r="G17">
        <v>4558609924</v>
      </c>
      <c r="H17">
        <v>8139</v>
      </c>
      <c r="I17">
        <v>127.6</v>
      </c>
      <c r="J17" t="str">
        <f t="shared" si="0"/>
        <v>Fairly Active</v>
      </c>
    </row>
    <row r="18" spans="1:10" x14ac:dyDescent="0.2">
      <c r="A18" s="8">
        <v>4702921684</v>
      </c>
      <c r="B18" s="9">
        <v>9035.8518518518522</v>
      </c>
      <c r="C18" s="9">
        <v>417.48148148148147</v>
      </c>
      <c r="D18" s="9">
        <v>3019.5555555555557</v>
      </c>
      <c r="G18">
        <v>4702921684</v>
      </c>
      <c r="H18">
        <v>9035.8518518518522</v>
      </c>
      <c r="I18">
        <v>417.48148148148147</v>
      </c>
      <c r="J18" t="str">
        <f t="shared" si="0"/>
        <v>Fairly Active</v>
      </c>
    </row>
    <row r="19" spans="1:10" x14ac:dyDescent="0.2">
      <c r="A19" s="8">
        <v>5553957443</v>
      </c>
      <c r="B19" s="9">
        <v>8612.5806451612898</v>
      </c>
      <c r="C19" s="9">
        <v>463.48387096774195</v>
      </c>
      <c r="D19" s="9">
        <v>1875.6774193548388</v>
      </c>
      <c r="G19">
        <v>5553957443</v>
      </c>
      <c r="H19">
        <v>8612.5806451612898</v>
      </c>
      <c r="I19">
        <v>463.48387096774195</v>
      </c>
      <c r="J19" t="str">
        <f t="shared" si="0"/>
        <v>Fairly Active</v>
      </c>
    </row>
    <row r="20" spans="1:10" x14ac:dyDescent="0.2">
      <c r="A20" s="8">
        <v>5577150313</v>
      </c>
      <c r="B20" s="9">
        <v>9260.0769230769238</v>
      </c>
      <c r="C20" s="9">
        <v>432</v>
      </c>
      <c r="D20" s="9">
        <v>3539.1923076923076</v>
      </c>
      <c r="G20">
        <v>5577150313</v>
      </c>
      <c r="H20">
        <v>9260.0769230769238</v>
      </c>
      <c r="I20">
        <v>432</v>
      </c>
      <c r="J20" t="str">
        <f t="shared" si="0"/>
        <v>Fairly Active</v>
      </c>
    </row>
    <row r="21" spans="1:10" x14ac:dyDescent="0.2">
      <c r="A21" s="8">
        <v>6117666160</v>
      </c>
      <c r="B21" s="9">
        <v>8823.8333333333339</v>
      </c>
      <c r="C21" s="9">
        <v>478.77777777777777</v>
      </c>
      <c r="D21" s="9">
        <v>2460.8333333333335</v>
      </c>
      <c r="G21">
        <v>6117666160</v>
      </c>
      <c r="H21">
        <v>8823.8333333333339</v>
      </c>
      <c r="I21">
        <v>478.77777777777777</v>
      </c>
      <c r="J21" t="str">
        <f t="shared" si="0"/>
        <v>Fairly Active</v>
      </c>
    </row>
    <row r="22" spans="1:10" x14ac:dyDescent="0.2">
      <c r="A22" s="8">
        <v>6775888955</v>
      </c>
      <c r="B22" s="9">
        <v>3499</v>
      </c>
      <c r="C22" s="9">
        <v>349.66666666666669</v>
      </c>
      <c r="D22" s="9">
        <v>2344.6666666666665</v>
      </c>
      <c r="G22">
        <v>6775888955</v>
      </c>
      <c r="H22">
        <v>3499</v>
      </c>
      <c r="I22">
        <v>349.66666666666669</v>
      </c>
      <c r="J22" t="str">
        <f t="shared" si="0"/>
        <v>Sedentary</v>
      </c>
    </row>
    <row r="23" spans="1:10" x14ac:dyDescent="0.2">
      <c r="A23" s="8">
        <v>6962181067</v>
      </c>
      <c r="B23" s="9">
        <v>9794.8064516129034</v>
      </c>
      <c r="C23" s="9">
        <v>448</v>
      </c>
      <c r="D23" s="9">
        <v>1982.0322580645161</v>
      </c>
      <c r="G23">
        <v>6962181067</v>
      </c>
      <c r="H23">
        <v>9794.8064516129034</v>
      </c>
      <c r="I23">
        <v>448</v>
      </c>
      <c r="J23" t="str">
        <f t="shared" si="0"/>
        <v>Fairly Active</v>
      </c>
    </row>
    <row r="24" spans="1:10" x14ac:dyDescent="0.2">
      <c r="A24" s="8">
        <v>7007744171</v>
      </c>
      <c r="B24" s="9">
        <v>5115.5</v>
      </c>
      <c r="C24" s="9">
        <v>68.5</v>
      </c>
      <c r="D24" s="9">
        <v>2150.5</v>
      </c>
      <c r="G24">
        <v>7007744171</v>
      </c>
      <c r="H24">
        <v>5115.5</v>
      </c>
      <c r="I24">
        <v>68.5</v>
      </c>
      <c r="J24" t="str">
        <f t="shared" si="0"/>
        <v>Lightly Active</v>
      </c>
    </row>
    <row r="25" spans="1:10" x14ac:dyDescent="0.2">
      <c r="A25" s="8">
        <v>7086361926</v>
      </c>
      <c r="B25" s="9">
        <v>10290.5</v>
      </c>
      <c r="C25" s="9">
        <v>453.125</v>
      </c>
      <c r="D25" s="9">
        <v>2657.625</v>
      </c>
      <c r="G25">
        <v>7086361926</v>
      </c>
      <c r="H25">
        <v>10290.5</v>
      </c>
      <c r="I25">
        <v>453.125</v>
      </c>
      <c r="J25" t="str">
        <f t="shared" si="0"/>
        <v>Very Active</v>
      </c>
    </row>
    <row r="26" spans="1:10" x14ac:dyDescent="0.2">
      <c r="A26" s="8">
        <v>8053475328</v>
      </c>
      <c r="B26" s="9">
        <v>19078.666666666668</v>
      </c>
      <c r="C26" s="9">
        <v>297</v>
      </c>
      <c r="D26" s="9">
        <v>3309.3333333333335</v>
      </c>
      <c r="G26">
        <v>8053475328</v>
      </c>
      <c r="H26">
        <v>19078.666666666668</v>
      </c>
      <c r="I26">
        <v>297</v>
      </c>
      <c r="J26" t="str">
        <f t="shared" si="0"/>
        <v>Very Active</v>
      </c>
    </row>
    <row r="27" spans="1:10" x14ac:dyDescent="0.2">
      <c r="A27" s="8">
        <v>8378563200</v>
      </c>
      <c r="B27" s="9">
        <v>8717.7096774193542</v>
      </c>
      <c r="C27" s="9">
        <v>445.12903225806451</v>
      </c>
      <c r="D27" s="9">
        <v>3436.5806451612902</v>
      </c>
      <c r="G27">
        <v>8378563200</v>
      </c>
      <c r="H27">
        <v>8717.7096774193542</v>
      </c>
      <c r="I27">
        <v>445.12903225806451</v>
      </c>
      <c r="J27" t="str">
        <f t="shared" si="0"/>
        <v>Fairly Active</v>
      </c>
    </row>
    <row r="28" spans="1:10" x14ac:dyDescent="0.2">
      <c r="A28" s="8">
        <v>8792009665</v>
      </c>
      <c r="B28" s="9">
        <v>3443.2666666666669</v>
      </c>
      <c r="C28" s="9">
        <v>435.66666666666669</v>
      </c>
      <c r="D28" s="9">
        <v>2299.3333333333335</v>
      </c>
      <c r="G28">
        <v>8792009665</v>
      </c>
      <c r="H28">
        <v>3443.2666666666669</v>
      </c>
      <c r="I28">
        <v>435.66666666666669</v>
      </c>
      <c r="J28" t="str">
        <f t="shared" si="0"/>
        <v>Sedentary</v>
      </c>
    </row>
    <row r="32" spans="1:10" ht="24" x14ac:dyDescent="0.3">
      <c r="A32" s="6" t="s">
        <v>25</v>
      </c>
      <c r="B32" s="5"/>
      <c r="G32" s="6" t="s">
        <v>26</v>
      </c>
      <c r="H32" s="10"/>
      <c r="I32" s="5"/>
      <c r="J32" s="5"/>
    </row>
    <row r="33" spans="1:10" x14ac:dyDescent="0.2">
      <c r="A33" s="7" t="s">
        <v>20</v>
      </c>
      <c r="B33" t="s">
        <v>27</v>
      </c>
      <c r="G33" t="s">
        <v>20</v>
      </c>
      <c r="H33" t="s">
        <v>27</v>
      </c>
      <c r="I33" t="s">
        <v>28</v>
      </c>
      <c r="J33" t="s">
        <v>29</v>
      </c>
    </row>
    <row r="34" spans="1:10" x14ac:dyDescent="0.2">
      <c r="A34" s="8" t="s">
        <v>30</v>
      </c>
      <c r="B34" s="9">
        <v>9</v>
      </c>
      <c r="G34" t="s">
        <v>30</v>
      </c>
      <c r="H34">
        <v>9</v>
      </c>
      <c r="I34">
        <f>9/24</f>
        <v>0.375</v>
      </c>
      <c r="J34" s="11">
        <f>9/24</f>
        <v>0.375</v>
      </c>
    </row>
    <row r="35" spans="1:10" x14ac:dyDescent="0.2">
      <c r="A35" s="8" t="s">
        <v>31</v>
      </c>
      <c r="B35" s="9">
        <v>5</v>
      </c>
      <c r="G35" t="s">
        <v>31</v>
      </c>
      <c r="H35">
        <v>5</v>
      </c>
      <c r="I35" s="12">
        <f t="shared" ref="I35:J37" si="1">5/24</f>
        <v>0.20833333333333334</v>
      </c>
      <c r="J35" s="11">
        <f t="shared" si="1"/>
        <v>0.20833333333333334</v>
      </c>
    </row>
    <row r="36" spans="1:10" x14ac:dyDescent="0.2">
      <c r="A36" s="8" t="s">
        <v>32</v>
      </c>
      <c r="B36" s="9">
        <v>5</v>
      </c>
      <c r="G36" t="s">
        <v>32</v>
      </c>
      <c r="H36">
        <v>5</v>
      </c>
      <c r="I36" s="12">
        <f t="shared" si="1"/>
        <v>0.20833333333333334</v>
      </c>
      <c r="J36" s="11">
        <f t="shared" si="1"/>
        <v>0.20833333333333334</v>
      </c>
    </row>
    <row r="37" spans="1:10" x14ac:dyDescent="0.2">
      <c r="A37" s="8" t="s">
        <v>33</v>
      </c>
      <c r="B37" s="9">
        <v>5</v>
      </c>
      <c r="G37" t="s">
        <v>33</v>
      </c>
      <c r="H37">
        <v>5</v>
      </c>
      <c r="I37" s="12">
        <f t="shared" si="1"/>
        <v>0.20833333333333334</v>
      </c>
      <c r="J37" s="11">
        <f t="shared" si="1"/>
        <v>0.20833333333333334</v>
      </c>
    </row>
    <row r="38" spans="1:10" x14ac:dyDescent="0.2">
      <c r="A38" s="8" t="s">
        <v>34</v>
      </c>
      <c r="B38" s="9">
        <v>24</v>
      </c>
    </row>
  </sheetData>
  <pageMargins left="0.7" right="0.7" top="0.75" bottom="0.75" header="0.3" footer="0.3"/>
  <pageSetup paperSize="9" firstPageNumber="4294967295" orientation="portrait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11"/>
  <sheetViews>
    <sheetView topLeftCell="A291" zoomScale="93" workbookViewId="0">
      <selection activeCell="C292" sqref="C292"/>
    </sheetView>
  </sheetViews>
  <sheetFormatPr baseColWidth="10" defaultRowHeight="15" x14ac:dyDescent="0.2"/>
  <cols>
    <col min="1" max="1" width="11.6640625" bestFit="1" customWidth="1"/>
    <col min="2" max="4" width="32.1640625" customWidth="1"/>
    <col min="5" max="16" width="11" bestFit="1" customWidth="1"/>
  </cols>
  <sheetData>
    <row r="1" spans="1:19" x14ac:dyDescent="0.2">
      <c r="A1" s="2" t="s">
        <v>0</v>
      </c>
      <c r="B1" s="2" t="s">
        <v>1</v>
      </c>
      <c r="C1" s="2" t="s">
        <v>35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>
        <v>1503960366</v>
      </c>
      <c r="B2" s="13">
        <v>42472</v>
      </c>
      <c r="C2" s="13" t="str">
        <f>TEXT(Weekdays[[#This Row],[date]],"dddd")</f>
        <v>Tuesday</v>
      </c>
      <c r="D2">
        <v>13162</v>
      </c>
      <c r="E2">
        <v>8.5</v>
      </c>
      <c r="F2">
        <v>8.5</v>
      </c>
      <c r="G2">
        <v>0</v>
      </c>
      <c r="H2">
        <v>1.87999999523163</v>
      </c>
      <c r="I2">
        <v>0.55000001192092896</v>
      </c>
      <c r="J2">
        <v>6.0599999427795401</v>
      </c>
      <c r="K2">
        <v>0</v>
      </c>
      <c r="L2">
        <v>25</v>
      </c>
      <c r="M2">
        <v>13</v>
      </c>
      <c r="N2">
        <v>328</v>
      </c>
      <c r="O2">
        <v>728</v>
      </c>
      <c r="P2">
        <v>1985</v>
      </c>
      <c r="Q2">
        <v>1</v>
      </c>
      <c r="R2">
        <v>327</v>
      </c>
      <c r="S2">
        <v>346</v>
      </c>
    </row>
    <row r="3" spans="1:19" x14ac:dyDescent="0.2">
      <c r="A3">
        <v>1503960366</v>
      </c>
      <c r="B3" s="13">
        <v>42473</v>
      </c>
      <c r="C3" s="13" t="str">
        <f>TEXT(Weekdays[[#This Row],[date]],"dddd")</f>
        <v>Wednesday</v>
      </c>
      <c r="D3">
        <v>10735</v>
      </c>
      <c r="E3">
        <v>6.9699997901916504</v>
      </c>
      <c r="F3">
        <v>6.9699997901916504</v>
      </c>
      <c r="G3">
        <v>0</v>
      </c>
      <c r="H3">
        <v>1.5700000524520901</v>
      </c>
      <c r="I3">
        <v>0.68999999761581399</v>
      </c>
      <c r="J3">
        <v>4.71000003814697</v>
      </c>
      <c r="K3">
        <v>0</v>
      </c>
      <c r="L3">
        <v>21</v>
      </c>
      <c r="M3">
        <v>19</v>
      </c>
      <c r="N3">
        <v>217</v>
      </c>
      <c r="O3">
        <v>776</v>
      </c>
      <c r="P3">
        <v>1797</v>
      </c>
      <c r="Q3">
        <v>2</v>
      </c>
      <c r="R3">
        <v>384</v>
      </c>
      <c r="S3">
        <v>407</v>
      </c>
    </row>
    <row r="4" spans="1:19" x14ac:dyDescent="0.2">
      <c r="A4">
        <v>1503960366</v>
      </c>
      <c r="B4" s="13">
        <v>42474</v>
      </c>
      <c r="C4" s="13" t="str">
        <f>TEXT(Weekdays[[#This Row],[date]],"dddd")</f>
        <v>Thursday</v>
      </c>
      <c r="D4">
        <v>9762</v>
      </c>
      <c r="E4">
        <v>6.2800002098083496</v>
      </c>
      <c r="F4">
        <v>6.2800002098083496</v>
      </c>
      <c r="G4">
        <v>0</v>
      </c>
      <c r="H4">
        <v>2.1400001049041699</v>
      </c>
      <c r="I4">
        <v>1.2599999904632599</v>
      </c>
      <c r="J4">
        <v>2.8299999237060498</v>
      </c>
      <c r="K4">
        <v>0</v>
      </c>
      <c r="L4">
        <v>29</v>
      </c>
      <c r="M4">
        <v>34</v>
      </c>
      <c r="N4">
        <v>209</v>
      </c>
      <c r="O4">
        <v>726</v>
      </c>
      <c r="P4">
        <v>1745</v>
      </c>
      <c r="Q4">
        <v>1</v>
      </c>
      <c r="R4">
        <v>412</v>
      </c>
      <c r="S4">
        <v>442</v>
      </c>
    </row>
    <row r="5" spans="1:19" x14ac:dyDescent="0.2">
      <c r="A5">
        <v>1503960366</v>
      </c>
      <c r="B5" s="13">
        <v>42475</v>
      </c>
      <c r="C5" s="13" t="str">
        <f>TEXT(Weekdays[[#This Row],[date]],"dddd")</f>
        <v>Friday</v>
      </c>
      <c r="D5">
        <v>12669</v>
      </c>
      <c r="E5">
        <v>8.1599998474121094</v>
      </c>
      <c r="F5">
        <v>8.1599998474121094</v>
      </c>
      <c r="G5">
        <v>0</v>
      </c>
      <c r="H5">
        <v>2.71000003814697</v>
      </c>
      <c r="I5">
        <v>0.40999999642372098</v>
      </c>
      <c r="J5">
        <v>5.03999996185303</v>
      </c>
      <c r="K5">
        <v>0</v>
      </c>
      <c r="L5">
        <v>36</v>
      </c>
      <c r="M5">
        <v>10</v>
      </c>
      <c r="N5">
        <v>221</v>
      </c>
      <c r="O5">
        <v>773</v>
      </c>
      <c r="P5">
        <v>1863</v>
      </c>
      <c r="Q5">
        <v>2</v>
      </c>
      <c r="R5">
        <v>340</v>
      </c>
      <c r="S5">
        <v>367</v>
      </c>
    </row>
    <row r="6" spans="1:19" x14ac:dyDescent="0.2">
      <c r="A6">
        <v>1503960366</v>
      </c>
      <c r="B6" s="13">
        <v>42476</v>
      </c>
      <c r="C6" s="13" t="str">
        <f>TEXT(Weekdays[[#This Row],[date]],"dddd")</f>
        <v>Saturday</v>
      </c>
      <c r="D6">
        <v>9705</v>
      </c>
      <c r="E6">
        <v>6.4800000190734899</v>
      </c>
      <c r="F6">
        <v>6.4800000190734899</v>
      </c>
      <c r="G6">
        <v>0</v>
      </c>
      <c r="H6">
        <v>3.1900000572204599</v>
      </c>
      <c r="I6">
        <v>0.77999997138977095</v>
      </c>
      <c r="J6">
        <v>2.5099999904632599</v>
      </c>
      <c r="K6">
        <v>0</v>
      </c>
      <c r="L6">
        <v>38</v>
      </c>
      <c r="M6">
        <v>20</v>
      </c>
      <c r="N6">
        <v>164</v>
      </c>
      <c r="O6">
        <v>539</v>
      </c>
      <c r="P6">
        <v>1728</v>
      </c>
      <c r="Q6">
        <v>1</v>
      </c>
      <c r="R6">
        <v>700</v>
      </c>
      <c r="S6">
        <v>712</v>
      </c>
    </row>
    <row r="7" spans="1:19" x14ac:dyDescent="0.2">
      <c r="A7">
        <v>1503960366</v>
      </c>
      <c r="B7" s="13">
        <v>42477</v>
      </c>
      <c r="C7" s="13" t="str">
        <f>TEXT(Weekdays[[#This Row],[date]],"dddd")</f>
        <v>Sunday</v>
      </c>
      <c r="D7">
        <v>15506</v>
      </c>
      <c r="E7">
        <v>9.8800001144409197</v>
      </c>
      <c r="F7">
        <v>9.8800001144409197</v>
      </c>
      <c r="G7">
        <v>0</v>
      </c>
      <c r="H7">
        <v>3.5299999713897701</v>
      </c>
      <c r="I7">
        <v>1.3200000524520901</v>
      </c>
      <c r="J7">
        <v>5.0300002098083496</v>
      </c>
      <c r="K7">
        <v>0</v>
      </c>
      <c r="L7">
        <v>50</v>
      </c>
      <c r="M7">
        <v>31</v>
      </c>
      <c r="N7">
        <v>264</v>
      </c>
      <c r="O7">
        <v>775</v>
      </c>
      <c r="P7">
        <v>2035</v>
      </c>
      <c r="Q7">
        <v>1</v>
      </c>
      <c r="R7">
        <v>304</v>
      </c>
      <c r="S7">
        <v>320</v>
      </c>
    </row>
    <row r="8" spans="1:19" x14ac:dyDescent="0.2">
      <c r="A8">
        <v>1503960366</v>
      </c>
      <c r="B8" s="13">
        <v>42478</v>
      </c>
      <c r="C8" s="13" t="str">
        <f>TEXT(Weekdays[[#This Row],[date]],"dddd")</f>
        <v>Monday</v>
      </c>
      <c r="D8">
        <v>10544</v>
      </c>
      <c r="E8">
        <v>6.6799998283386204</v>
      </c>
      <c r="F8">
        <v>6.6799998283386204</v>
      </c>
      <c r="G8">
        <v>0</v>
      </c>
      <c r="H8">
        <v>1.96000003814697</v>
      </c>
      <c r="I8">
        <v>0.479999989271164</v>
      </c>
      <c r="J8">
        <v>4.2399997711181596</v>
      </c>
      <c r="K8">
        <v>0</v>
      </c>
      <c r="L8">
        <v>28</v>
      </c>
      <c r="M8">
        <v>12</v>
      </c>
      <c r="N8">
        <v>205</v>
      </c>
      <c r="O8">
        <v>818</v>
      </c>
      <c r="P8">
        <v>1786</v>
      </c>
      <c r="Q8">
        <v>1</v>
      </c>
      <c r="R8">
        <v>360</v>
      </c>
      <c r="S8">
        <v>377</v>
      </c>
    </row>
    <row r="9" spans="1:19" x14ac:dyDescent="0.2">
      <c r="A9">
        <v>1503960366</v>
      </c>
      <c r="B9" s="13">
        <v>42479</v>
      </c>
      <c r="C9" s="13" t="str">
        <f>TEXT(Weekdays[[#This Row],[date]],"dddd")</f>
        <v>Tuesday</v>
      </c>
      <c r="D9">
        <v>9819</v>
      </c>
      <c r="E9">
        <v>6.3400001525878897</v>
      </c>
      <c r="F9">
        <v>6.3400001525878897</v>
      </c>
      <c r="G9">
        <v>0</v>
      </c>
      <c r="H9">
        <v>1.3400000333786</v>
      </c>
      <c r="I9">
        <v>0.34999999403953602</v>
      </c>
      <c r="J9">
        <v>4.6500000953674299</v>
      </c>
      <c r="K9">
        <v>0</v>
      </c>
      <c r="L9">
        <v>19</v>
      </c>
      <c r="M9">
        <v>8</v>
      </c>
      <c r="N9">
        <v>211</v>
      </c>
      <c r="O9">
        <v>838</v>
      </c>
      <c r="P9">
        <v>1775</v>
      </c>
      <c r="Q9">
        <v>1</v>
      </c>
      <c r="R9">
        <v>325</v>
      </c>
      <c r="S9">
        <v>364</v>
      </c>
    </row>
    <row r="10" spans="1:19" x14ac:dyDescent="0.2">
      <c r="A10">
        <v>1503960366</v>
      </c>
      <c r="B10" s="13">
        <v>42480</v>
      </c>
      <c r="C10" s="13" t="str">
        <f>TEXT(Weekdays[[#This Row],[date]],"dddd")</f>
        <v>Wednesday</v>
      </c>
      <c r="D10">
        <v>14371</v>
      </c>
      <c r="E10">
        <v>9.0399999618530291</v>
      </c>
      <c r="F10">
        <v>9.0399999618530291</v>
      </c>
      <c r="G10">
        <v>0</v>
      </c>
      <c r="H10">
        <v>2.8099999427795401</v>
      </c>
      <c r="I10">
        <v>0.87000000476837203</v>
      </c>
      <c r="J10">
        <v>5.3600001335143999</v>
      </c>
      <c r="K10">
        <v>0</v>
      </c>
      <c r="L10">
        <v>41</v>
      </c>
      <c r="M10">
        <v>21</v>
      </c>
      <c r="N10">
        <v>262</v>
      </c>
      <c r="O10">
        <v>732</v>
      </c>
      <c r="P10">
        <v>1949</v>
      </c>
      <c r="Q10">
        <v>1</v>
      </c>
      <c r="R10">
        <v>361</v>
      </c>
      <c r="S10">
        <v>384</v>
      </c>
    </row>
    <row r="11" spans="1:19" x14ac:dyDescent="0.2">
      <c r="A11">
        <v>1503960366</v>
      </c>
      <c r="B11" s="13">
        <v>42481</v>
      </c>
      <c r="C11" s="13" t="str">
        <f>TEXT(Weekdays[[#This Row],[date]],"dddd")</f>
        <v>Thursday</v>
      </c>
      <c r="D11">
        <v>10039</v>
      </c>
      <c r="E11">
        <v>6.4099998474121103</v>
      </c>
      <c r="F11">
        <v>6.4099998474121103</v>
      </c>
      <c r="G11">
        <v>0</v>
      </c>
      <c r="H11">
        <v>2.9200000762939502</v>
      </c>
      <c r="I11">
        <v>0.20999999344348899</v>
      </c>
      <c r="J11">
        <v>3.2799999713897701</v>
      </c>
      <c r="K11">
        <v>0</v>
      </c>
      <c r="L11">
        <v>39</v>
      </c>
      <c r="M11">
        <v>5</v>
      </c>
      <c r="N11">
        <v>238</v>
      </c>
      <c r="O11">
        <v>709</v>
      </c>
      <c r="P11">
        <v>1788</v>
      </c>
      <c r="Q11">
        <v>1</v>
      </c>
      <c r="R11">
        <v>430</v>
      </c>
      <c r="S11">
        <v>449</v>
      </c>
    </row>
    <row r="12" spans="1:19" x14ac:dyDescent="0.2">
      <c r="A12">
        <v>1503960366</v>
      </c>
      <c r="B12" s="13">
        <v>42482</v>
      </c>
      <c r="C12" s="13" t="str">
        <f>TEXT(Weekdays[[#This Row],[date]],"dddd")</f>
        <v>Friday</v>
      </c>
      <c r="D12">
        <v>15355</v>
      </c>
      <c r="E12">
        <v>9.8000001907348597</v>
      </c>
      <c r="F12">
        <v>9.8000001907348597</v>
      </c>
      <c r="G12">
        <v>0</v>
      </c>
      <c r="H12">
        <v>5.28999996185303</v>
      </c>
      <c r="I12">
        <v>0.56999999284744296</v>
      </c>
      <c r="J12">
        <v>3.9400000572204599</v>
      </c>
      <c r="K12">
        <v>0</v>
      </c>
      <c r="L12">
        <v>73</v>
      </c>
      <c r="M12">
        <v>14</v>
      </c>
      <c r="N12">
        <v>216</v>
      </c>
      <c r="O12">
        <v>814</v>
      </c>
      <c r="P12">
        <v>2013</v>
      </c>
      <c r="Q12">
        <v>1</v>
      </c>
      <c r="R12">
        <v>277</v>
      </c>
      <c r="S12">
        <v>323</v>
      </c>
    </row>
    <row r="13" spans="1:19" x14ac:dyDescent="0.2">
      <c r="A13">
        <v>1503960366</v>
      </c>
      <c r="B13" s="13">
        <v>42483</v>
      </c>
      <c r="C13" s="13" t="str">
        <f>TEXT(Weekdays[[#This Row],[date]],"dddd")</f>
        <v>Saturday</v>
      </c>
      <c r="D13">
        <v>13755</v>
      </c>
      <c r="E13">
        <v>8.7899999618530291</v>
      </c>
      <c r="F13">
        <v>8.7899999618530291</v>
      </c>
      <c r="G13">
        <v>0</v>
      </c>
      <c r="H13">
        <v>2.3299999237060498</v>
      </c>
      <c r="I13">
        <v>0.92000001668930098</v>
      </c>
      <c r="J13">
        <v>5.53999996185303</v>
      </c>
      <c r="K13">
        <v>0</v>
      </c>
      <c r="L13">
        <v>31</v>
      </c>
      <c r="M13">
        <v>23</v>
      </c>
      <c r="N13">
        <v>279</v>
      </c>
      <c r="O13">
        <v>833</v>
      </c>
      <c r="P13">
        <v>1970</v>
      </c>
      <c r="Q13">
        <v>1</v>
      </c>
      <c r="R13">
        <v>245</v>
      </c>
      <c r="S13">
        <v>274</v>
      </c>
    </row>
    <row r="14" spans="1:19" x14ac:dyDescent="0.2">
      <c r="A14">
        <v>1503960366</v>
      </c>
      <c r="B14" s="13">
        <v>42484</v>
      </c>
      <c r="C14" s="13" t="str">
        <f>TEXT(Weekdays[[#This Row],[date]],"dddd")</f>
        <v>Sunday</v>
      </c>
      <c r="D14">
        <v>13154</v>
      </c>
      <c r="E14">
        <v>8.5299997329711896</v>
      </c>
      <c r="F14">
        <v>8.5299997329711896</v>
      </c>
      <c r="G14">
        <v>0</v>
      </c>
      <c r="H14">
        <v>3.53999996185303</v>
      </c>
      <c r="I14">
        <v>1.1599999666214</v>
      </c>
      <c r="J14">
        <v>3.78999996185303</v>
      </c>
      <c r="K14">
        <v>0</v>
      </c>
      <c r="L14">
        <v>48</v>
      </c>
      <c r="M14">
        <v>28</v>
      </c>
      <c r="N14">
        <v>189</v>
      </c>
      <c r="O14">
        <v>782</v>
      </c>
      <c r="P14">
        <v>1898</v>
      </c>
      <c r="Q14">
        <v>1</v>
      </c>
      <c r="R14">
        <v>366</v>
      </c>
      <c r="S14">
        <v>393</v>
      </c>
    </row>
    <row r="15" spans="1:19" x14ac:dyDescent="0.2">
      <c r="A15">
        <v>1503960366</v>
      </c>
      <c r="B15" s="13">
        <v>42485</v>
      </c>
      <c r="C15" s="13" t="str">
        <f>TEXT(Weekdays[[#This Row],[date]],"dddd")</f>
        <v>Monday</v>
      </c>
      <c r="D15">
        <v>11181</v>
      </c>
      <c r="E15">
        <v>7.1500000953674299</v>
      </c>
      <c r="F15">
        <v>7.1500000953674299</v>
      </c>
      <c r="G15">
        <v>0</v>
      </c>
      <c r="H15">
        <v>1.0599999427795399</v>
      </c>
      <c r="I15">
        <v>0.5</v>
      </c>
      <c r="J15">
        <v>5.5799999237060502</v>
      </c>
      <c r="K15">
        <v>0</v>
      </c>
      <c r="L15">
        <v>16</v>
      </c>
      <c r="M15">
        <v>12</v>
      </c>
      <c r="N15">
        <v>243</v>
      </c>
      <c r="O15">
        <v>815</v>
      </c>
      <c r="P15">
        <v>1837</v>
      </c>
      <c r="Q15">
        <v>1</v>
      </c>
      <c r="R15">
        <v>341</v>
      </c>
      <c r="S15">
        <v>354</v>
      </c>
    </row>
    <row r="16" spans="1:19" x14ac:dyDescent="0.2">
      <c r="A16">
        <v>1503960366</v>
      </c>
      <c r="B16" s="13">
        <v>42486</v>
      </c>
      <c r="C16" s="13" t="str">
        <f>TEXT(Weekdays[[#This Row],[date]],"dddd")</f>
        <v>Tuesday</v>
      </c>
      <c r="D16">
        <v>14673</v>
      </c>
      <c r="E16">
        <v>9.25</v>
      </c>
      <c r="F16">
        <v>9.25</v>
      </c>
      <c r="G16">
        <v>0</v>
      </c>
      <c r="H16">
        <v>3.5599999427795401</v>
      </c>
      <c r="I16">
        <v>1.41999995708466</v>
      </c>
      <c r="J16">
        <v>4.2699999809265101</v>
      </c>
      <c r="K16">
        <v>0</v>
      </c>
      <c r="L16">
        <v>52</v>
      </c>
      <c r="M16">
        <v>34</v>
      </c>
      <c r="N16">
        <v>217</v>
      </c>
      <c r="O16">
        <v>712</v>
      </c>
      <c r="P16">
        <v>1947</v>
      </c>
      <c r="Q16">
        <v>1</v>
      </c>
      <c r="R16">
        <v>404</v>
      </c>
      <c r="S16">
        <v>425</v>
      </c>
    </row>
    <row r="17" spans="1:19" x14ac:dyDescent="0.2">
      <c r="A17">
        <v>1503960366</v>
      </c>
      <c r="B17" s="13">
        <v>42487</v>
      </c>
      <c r="C17" s="13" t="str">
        <f>TEXT(Weekdays[[#This Row],[date]],"dddd")</f>
        <v>Wednesday</v>
      </c>
      <c r="D17">
        <v>10602</v>
      </c>
      <c r="E17">
        <v>6.8099999427795401</v>
      </c>
      <c r="F17">
        <v>6.8099999427795401</v>
      </c>
      <c r="G17">
        <v>0</v>
      </c>
      <c r="H17">
        <v>2.28999996185303</v>
      </c>
      <c r="I17">
        <v>1.6000000238418599</v>
      </c>
      <c r="J17">
        <v>2.9200000762939502</v>
      </c>
      <c r="K17">
        <v>0</v>
      </c>
      <c r="L17">
        <v>33</v>
      </c>
      <c r="M17">
        <v>35</v>
      </c>
      <c r="N17">
        <v>246</v>
      </c>
      <c r="O17">
        <v>730</v>
      </c>
      <c r="P17">
        <v>1820</v>
      </c>
      <c r="Q17">
        <v>1</v>
      </c>
      <c r="R17">
        <v>369</v>
      </c>
      <c r="S17">
        <v>396</v>
      </c>
    </row>
    <row r="18" spans="1:19" x14ac:dyDescent="0.2">
      <c r="A18">
        <v>1503960366</v>
      </c>
      <c r="B18" s="13">
        <v>42488</v>
      </c>
      <c r="C18" s="13" t="str">
        <f>TEXT(Weekdays[[#This Row],[date]],"dddd")</f>
        <v>Thursday</v>
      </c>
      <c r="D18">
        <v>14727</v>
      </c>
      <c r="E18">
        <v>9.7100000381469709</v>
      </c>
      <c r="F18">
        <v>9.7100000381469709</v>
      </c>
      <c r="G18">
        <v>0</v>
      </c>
      <c r="H18">
        <v>3.21000003814697</v>
      </c>
      <c r="I18">
        <v>0.56999999284744296</v>
      </c>
      <c r="J18">
        <v>5.9200000762939498</v>
      </c>
      <c r="K18">
        <v>0</v>
      </c>
      <c r="L18">
        <v>41</v>
      </c>
      <c r="M18">
        <v>15</v>
      </c>
      <c r="N18">
        <v>277</v>
      </c>
      <c r="O18">
        <v>798</v>
      </c>
      <c r="P18">
        <v>2004</v>
      </c>
      <c r="Q18">
        <v>1</v>
      </c>
      <c r="R18">
        <v>277</v>
      </c>
      <c r="S18">
        <v>309</v>
      </c>
    </row>
    <row r="19" spans="1:19" x14ac:dyDescent="0.2">
      <c r="A19">
        <v>1503960366</v>
      </c>
      <c r="B19" s="13">
        <v>42489</v>
      </c>
      <c r="C19" s="13" t="str">
        <f>TEXT(Weekdays[[#This Row],[date]],"dddd")</f>
        <v>Friday</v>
      </c>
      <c r="D19">
        <v>15103</v>
      </c>
      <c r="E19">
        <v>9.6599998474121094</v>
      </c>
      <c r="F19">
        <v>9.6599998474121094</v>
      </c>
      <c r="G19">
        <v>0</v>
      </c>
      <c r="H19">
        <v>3.7300000190734899</v>
      </c>
      <c r="I19">
        <v>1.04999995231628</v>
      </c>
      <c r="J19">
        <v>4.8800001144409197</v>
      </c>
      <c r="K19">
        <v>0</v>
      </c>
      <c r="L19">
        <v>50</v>
      </c>
      <c r="M19">
        <v>24</v>
      </c>
      <c r="N19">
        <v>254</v>
      </c>
      <c r="O19">
        <v>816</v>
      </c>
      <c r="P19">
        <v>1990</v>
      </c>
      <c r="Q19">
        <v>1</v>
      </c>
      <c r="R19">
        <v>273</v>
      </c>
      <c r="S19">
        <v>296</v>
      </c>
    </row>
    <row r="20" spans="1:19" x14ac:dyDescent="0.2">
      <c r="A20">
        <v>1503960366</v>
      </c>
      <c r="B20" s="13">
        <v>42490</v>
      </c>
      <c r="C20" s="13" t="str">
        <f>TEXT(Weekdays[[#This Row],[date]],"dddd")</f>
        <v>Saturday</v>
      </c>
      <c r="D20">
        <v>14070</v>
      </c>
      <c r="E20">
        <v>8.8999996185302699</v>
      </c>
      <c r="F20">
        <v>8.8999996185302699</v>
      </c>
      <c r="G20">
        <v>0</v>
      </c>
      <c r="H20">
        <v>2.9200000762939502</v>
      </c>
      <c r="I20">
        <v>1.08000004291534</v>
      </c>
      <c r="J20">
        <v>4.8800001144409197</v>
      </c>
      <c r="K20">
        <v>0</v>
      </c>
      <c r="L20">
        <v>45</v>
      </c>
      <c r="M20">
        <v>24</v>
      </c>
      <c r="N20">
        <v>250</v>
      </c>
      <c r="O20">
        <v>857</v>
      </c>
      <c r="P20">
        <v>1959</v>
      </c>
      <c r="Q20">
        <v>1</v>
      </c>
      <c r="R20">
        <v>247</v>
      </c>
      <c r="S20">
        <v>264</v>
      </c>
    </row>
    <row r="21" spans="1:19" x14ac:dyDescent="0.2">
      <c r="A21">
        <v>1503960366</v>
      </c>
      <c r="B21" s="13">
        <v>42491</v>
      </c>
      <c r="C21" s="13" t="str">
        <f>TEXT(Weekdays[[#This Row],[date]],"dddd")</f>
        <v>Sunday</v>
      </c>
      <c r="D21">
        <v>12159</v>
      </c>
      <c r="E21">
        <v>8.0299997329711896</v>
      </c>
      <c r="F21">
        <v>8.0299997329711896</v>
      </c>
      <c r="G21">
        <v>0</v>
      </c>
      <c r="H21">
        <v>1.9700000286102299</v>
      </c>
      <c r="I21">
        <v>0.25</v>
      </c>
      <c r="J21">
        <v>5.8099999427795401</v>
      </c>
      <c r="K21">
        <v>0</v>
      </c>
      <c r="L21">
        <v>24</v>
      </c>
      <c r="M21">
        <v>6</v>
      </c>
      <c r="N21">
        <v>289</v>
      </c>
      <c r="O21">
        <v>754</v>
      </c>
      <c r="P21">
        <v>1896</v>
      </c>
      <c r="Q21">
        <v>1</v>
      </c>
      <c r="R21">
        <v>334</v>
      </c>
      <c r="S21">
        <v>367</v>
      </c>
    </row>
    <row r="22" spans="1:19" x14ac:dyDescent="0.2">
      <c r="A22">
        <v>1503960366</v>
      </c>
      <c r="B22" s="13">
        <v>42492</v>
      </c>
      <c r="C22" s="13" t="str">
        <f>TEXT(Weekdays[[#This Row],[date]],"dddd")</f>
        <v>Monday</v>
      </c>
      <c r="D22">
        <v>11992</v>
      </c>
      <c r="E22">
        <v>7.71000003814697</v>
      </c>
      <c r="F22">
        <v>7.71000003814697</v>
      </c>
      <c r="G22">
        <v>0</v>
      </c>
      <c r="H22">
        <v>2.46000003814697</v>
      </c>
      <c r="I22">
        <v>2.1199998855590798</v>
      </c>
      <c r="J22">
        <v>3.1300001144409202</v>
      </c>
      <c r="K22">
        <v>0</v>
      </c>
      <c r="L22">
        <v>37</v>
      </c>
      <c r="M22">
        <v>46</v>
      </c>
      <c r="N22">
        <v>175</v>
      </c>
      <c r="O22">
        <v>833</v>
      </c>
      <c r="P22">
        <v>1821</v>
      </c>
      <c r="Q22">
        <v>1</v>
      </c>
      <c r="R22">
        <v>331</v>
      </c>
      <c r="S22">
        <v>349</v>
      </c>
    </row>
    <row r="23" spans="1:19" x14ac:dyDescent="0.2">
      <c r="A23">
        <v>1503960366</v>
      </c>
      <c r="B23" s="13">
        <v>42493</v>
      </c>
      <c r="C23" s="13" t="str">
        <f>TEXT(Weekdays[[#This Row],[date]],"dddd")</f>
        <v>Tuesday</v>
      </c>
      <c r="D23">
        <v>10060</v>
      </c>
      <c r="E23">
        <v>6.5799999237060502</v>
      </c>
      <c r="F23">
        <v>6.5799999237060502</v>
      </c>
      <c r="G23">
        <v>0</v>
      </c>
      <c r="H23">
        <v>3.5299999713897701</v>
      </c>
      <c r="I23">
        <v>0.31999999284744302</v>
      </c>
      <c r="J23">
        <v>2.7300000190734899</v>
      </c>
      <c r="K23">
        <v>0</v>
      </c>
      <c r="L23">
        <v>44</v>
      </c>
      <c r="M23">
        <v>8</v>
      </c>
      <c r="N23">
        <v>203</v>
      </c>
      <c r="O23">
        <v>574</v>
      </c>
      <c r="P23">
        <v>1740</v>
      </c>
      <c r="Q23">
        <v>1</v>
      </c>
      <c r="R23">
        <v>594</v>
      </c>
      <c r="S23">
        <v>611</v>
      </c>
    </row>
    <row r="24" spans="1:19" x14ac:dyDescent="0.2">
      <c r="A24">
        <v>1503960366</v>
      </c>
      <c r="B24" s="13">
        <v>42494</v>
      </c>
      <c r="C24" s="13" t="str">
        <f>TEXT(Weekdays[[#This Row],[date]],"dddd")</f>
        <v>Wednesday</v>
      </c>
      <c r="D24">
        <v>12022</v>
      </c>
      <c r="E24">
        <v>7.7199997901916504</v>
      </c>
      <c r="F24">
        <v>7.7199997901916504</v>
      </c>
      <c r="G24">
        <v>0</v>
      </c>
      <c r="H24">
        <v>3.4500000476837198</v>
      </c>
      <c r="I24">
        <v>0.52999997138977095</v>
      </c>
      <c r="J24">
        <v>3.7400000095367401</v>
      </c>
      <c r="K24">
        <v>0</v>
      </c>
      <c r="L24">
        <v>46</v>
      </c>
      <c r="M24">
        <v>11</v>
      </c>
      <c r="N24">
        <v>206</v>
      </c>
      <c r="O24">
        <v>835</v>
      </c>
      <c r="P24">
        <v>1819</v>
      </c>
      <c r="Q24">
        <v>1</v>
      </c>
      <c r="R24">
        <v>338</v>
      </c>
      <c r="S24">
        <v>342</v>
      </c>
    </row>
    <row r="25" spans="1:19" x14ac:dyDescent="0.2">
      <c r="A25">
        <v>1503960366</v>
      </c>
      <c r="B25" s="13">
        <v>42495</v>
      </c>
      <c r="C25" s="13" t="str">
        <f>TEXT(Weekdays[[#This Row],[date]],"dddd")</f>
        <v>Thursday</v>
      </c>
      <c r="D25">
        <v>12207</v>
      </c>
      <c r="E25">
        <v>7.7699999809265101</v>
      </c>
      <c r="F25">
        <v>7.7699999809265101</v>
      </c>
      <c r="G25">
        <v>0</v>
      </c>
      <c r="H25">
        <v>3.3499999046325701</v>
      </c>
      <c r="I25">
        <v>1.1599999666214</v>
      </c>
      <c r="J25">
        <v>3.2599999904632599</v>
      </c>
      <c r="K25">
        <v>0</v>
      </c>
      <c r="L25">
        <v>46</v>
      </c>
      <c r="M25">
        <v>31</v>
      </c>
      <c r="N25">
        <v>214</v>
      </c>
      <c r="O25">
        <v>746</v>
      </c>
      <c r="P25">
        <v>1859</v>
      </c>
      <c r="Q25">
        <v>1</v>
      </c>
      <c r="R25">
        <v>383</v>
      </c>
      <c r="S25">
        <v>403</v>
      </c>
    </row>
    <row r="26" spans="1:19" x14ac:dyDescent="0.2">
      <c r="A26">
        <v>1503960366</v>
      </c>
      <c r="B26" s="13">
        <v>42496</v>
      </c>
      <c r="C26" s="13" t="str">
        <f>TEXT(Weekdays[[#This Row],[date]],"dddd")</f>
        <v>Friday</v>
      </c>
      <c r="D26">
        <v>12770</v>
      </c>
      <c r="E26">
        <v>8.1300001144409197</v>
      </c>
      <c r="F26">
        <v>8.1300001144409197</v>
      </c>
      <c r="G26">
        <v>0</v>
      </c>
      <c r="H26">
        <v>2.5599999427795401</v>
      </c>
      <c r="I26">
        <v>1.0099999904632599</v>
      </c>
      <c r="J26">
        <v>4.5500001907348597</v>
      </c>
      <c r="K26">
        <v>0</v>
      </c>
      <c r="L26">
        <v>36</v>
      </c>
      <c r="M26">
        <v>23</v>
      </c>
      <c r="N26">
        <v>251</v>
      </c>
      <c r="O26">
        <v>669</v>
      </c>
      <c r="P26">
        <v>1783</v>
      </c>
      <c r="Q26">
        <v>1</v>
      </c>
      <c r="R26">
        <v>285</v>
      </c>
      <c r="S26">
        <v>306</v>
      </c>
    </row>
    <row r="27" spans="1:19" x14ac:dyDescent="0.2">
      <c r="A27">
        <v>1644430081</v>
      </c>
      <c r="B27" s="13">
        <v>42497</v>
      </c>
      <c r="C27" s="13" t="str">
        <f>TEXT(Weekdays[[#This Row],[date]],"dddd")</f>
        <v>Saturday</v>
      </c>
      <c r="D27">
        <v>3176</v>
      </c>
      <c r="E27">
        <v>2.3099999427795401</v>
      </c>
      <c r="F27">
        <v>2.3099999427795401</v>
      </c>
      <c r="G27">
        <v>0</v>
      </c>
      <c r="H27">
        <v>0</v>
      </c>
      <c r="I27">
        <v>0</v>
      </c>
      <c r="J27">
        <v>2.3099999427795401</v>
      </c>
      <c r="K27">
        <v>0</v>
      </c>
      <c r="L27">
        <v>0</v>
      </c>
      <c r="M27">
        <v>0</v>
      </c>
      <c r="N27">
        <v>120</v>
      </c>
      <c r="O27">
        <v>1193</v>
      </c>
      <c r="P27">
        <v>2498</v>
      </c>
      <c r="Q27">
        <v>1</v>
      </c>
      <c r="R27">
        <v>119</v>
      </c>
      <c r="S27">
        <v>127</v>
      </c>
    </row>
    <row r="28" spans="1:19" x14ac:dyDescent="0.2">
      <c r="A28">
        <v>1644430081</v>
      </c>
      <c r="B28" s="13">
        <v>42498</v>
      </c>
      <c r="C28" s="13" t="str">
        <f>TEXT(Weekdays[[#This Row],[date]],"dddd")</f>
        <v>Sunday</v>
      </c>
      <c r="D28">
        <v>18213</v>
      </c>
      <c r="E28">
        <v>13.2399997711182</v>
      </c>
      <c r="F28">
        <v>13.2399997711182</v>
      </c>
      <c r="G28">
        <v>0</v>
      </c>
      <c r="H28">
        <v>0.62999999523162797</v>
      </c>
      <c r="I28">
        <v>3.1400001049041699</v>
      </c>
      <c r="J28">
        <v>9.4600000381469709</v>
      </c>
      <c r="K28">
        <v>0</v>
      </c>
      <c r="L28">
        <v>9</v>
      </c>
      <c r="M28">
        <v>71</v>
      </c>
      <c r="N28">
        <v>402</v>
      </c>
      <c r="O28">
        <v>816</v>
      </c>
      <c r="P28">
        <v>3846</v>
      </c>
      <c r="Q28">
        <v>1</v>
      </c>
      <c r="R28">
        <v>124</v>
      </c>
      <c r="S28">
        <v>142</v>
      </c>
    </row>
    <row r="29" spans="1:19" x14ac:dyDescent="0.2">
      <c r="A29">
        <v>1644430081</v>
      </c>
      <c r="B29" s="13">
        <v>42499</v>
      </c>
      <c r="C29" s="13" t="str">
        <f>TEXT(Weekdays[[#This Row],[date]],"dddd")</f>
        <v>Monday</v>
      </c>
      <c r="D29">
        <v>3758</v>
      </c>
      <c r="E29">
        <v>2.7300000190734899</v>
      </c>
      <c r="F29">
        <v>2.7300000190734899</v>
      </c>
      <c r="G29">
        <v>0</v>
      </c>
      <c r="H29">
        <v>7.0000000298023196E-2</v>
      </c>
      <c r="I29">
        <v>0.31000000238418601</v>
      </c>
      <c r="J29">
        <v>2.3499999046325701</v>
      </c>
      <c r="K29">
        <v>0</v>
      </c>
      <c r="L29">
        <v>1</v>
      </c>
      <c r="M29">
        <v>7</v>
      </c>
      <c r="N29">
        <v>148</v>
      </c>
      <c r="O29">
        <v>682</v>
      </c>
      <c r="P29">
        <v>2580</v>
      </c>
      <c r="Q29">
        <v>1</v>
      </c>
      <c r="R29">
        <v>796</v>
      </c>
      <c r="S29">
        <v>961</v>
      </c>
    </row>
    <row r="30" spans="1:19" x14ac:dyDescent="0.2">
      <c r="A30">
        <v>1644430081</v>
      </c>
      <c r="B30" s="13">
        <v>42500</v>
      </c>
      <c r="C30" s="13" t="str">
        <f>TEXT(Weekdays[[#This Row],[date]],"dddd")</f>
        <v>Tuesday</v>
      </c>
      <c r="D30">
        <v>6724</v>
      </c>
      <c r="E30">
        <v>4.8899998664856001</v>
      </c>
      <c r="F30">
        <v>4.8899998664856001</v>
      </c>
      <c r="G30">
        <v>0</v>
      </c>
      <c r="H30">
        <v>0</v>
      </c>
      <c r="I30">
        <v>0</v>
      </c>
      <c r="J30">
        <v>4.8800001144409197</v>
      </c>
      <c r="K30">
        <v>0</v>
      </c>
      <c r="L30">
        <v>0</v>
      </c>
      <c r="M30">
        <v>0</v>
      </c>
      <c r="N30">
        <v>295</v>
      </c>
      <c r="O30">
        <v>991</v>
      </c>
      <c r="P30">
        <v>2987</v>
      </c>
      <c r="Q30">
        <v>1</v>
      </c>
      <c r="R30">
        <v>137</v>
      </c>
      <c r="S30">
        <v>154</v>
      </c>
    </row>
    <row r="31" spans="1:19" x14ac:dyDescent="0.2">
      <c r="A31">
        <v>1844505072</v>
      </c>
      <c r="B31" s="13">
        <v>42501</v>
      </c>
      <c r="C31" s="13" t="str">
        <f>TEXT(Weekdays[[#This Row],[date]],"dddd")</f>
        <v>Wednesday</v>
      </c>
      <c r="D31">
        <v>3844</v>
      </c>
      <c r="E31">
        <v>2.53999996185303</v>
      </c>
      <c r="F31">
        <v>2.53999996185303</v>
      </c>
      <c r="G31">
        <v>0</v>
      </c>
      <c r="H31">
        <v>0</v>
      </c>
      <c r="I31">
        <v>0</v>
      </c>
      <c r="J31">
        <v>2.53999996185303</v>
      </c>
      <c r="K31">
        <v>0</v>
      </c>
      <c r="L31">
        <v>0</v>
      </c>
      <c r="M31">
        <v>0</v>
      </c>
      <c r="N31">
        <v>176</v>
      </c>
      <c r="O31">
        <v>527</v>
      </c>
      <c r="P31">
        <v>1725</v>
      </c>
      <c r="Q31">
        <v>1</v>
      </c>
      <c r="R31">
        <v>644</v>
      </c>
      <c r="S31">
        <v>961</v>
      </c>
    </row>
    <row r="32" spans="1:19" x14ac:dyDescent="0.2">
      <c r="A32">
        <v>1844505072</v>
      </c>
      <c r="B32" s="13">
        <v>42502</v>
      </c>
      <c r="C32" s="13" t="str">
        <f>TEXT(Weekdays[[#This Row],[date]],"dddd")</f>
        <v>Thursday</v>
      </c>
      <c r="D32">
        <v>4014</v>
      </c>
      <c r="E32">
        <v>2.6700000762939502</v>
      </c>
      <c r="F32">
        <v>2.6700000762939502</v>
      </c>
      <c r="G32">
        <v>0</v>
      </c>
      <c r="H32">
        <v>0</v>
      </c>
      <c r="I32">
        <v>0</v>
      </c>
      <c r="J32">
        <v>2.6500000953674299</v>
      </c>
      <c r="K32">
        <v>0</v>
      </c>
      <c r="L32">
        <v>0</v>
      </c>
      <c r="M32">
        <v>0</v>
      </c>
      <c r="N32">
        <v>184</v>
      </c>
      <c r="O32">
        <v>218</v>
      </c>
      <c r="P32">
        <v>1763</v>
      </c>
      <c r="Q32">
        <v>1</v>
      </c>
      <c r="R32">
        <v>722</v>
      </c>
      <c r="S32">
        <v>961</v>
      </c>
    </row>
    <row r="33" spans="1:19" x14ac:dyDescent="0.2">
      <c r="A33">
        <v>1844505072</v>
      </c>
      <c r="B33" s="13">
        <v>42503</v>
      </c>
      <c r="C33" s="13" t="str">
        <f>TEXT(Weekdays[[#This Row],[date]],"dddd")</f>
        <v>Friday</v>
      </c>
      <c r="D33">
        <v>2573</v>
      </c>
      <c r="E33">
        <v>1.70000004768372</v>
      </c>
      <c r="F33">
        <v>1.70000004768372</v>
      </c>
      <c r="G33">
        <v>0</v>
      </c>
      <c r="H33">
        <v>0</v>
      </c>
      <c r="I33">
        <v>0.259999990463257</v>
      </c>
      <c r="J33">
        <v>1.45000004768372</v>
      </c>
      <c r="K33">
        <v>0</v>
      </c>
      <c r="L33">
        <v>0</v>
      </c>
      <c r="M33">
        <v>7</v>
      </c>
      <c r="N33">
        <v>75</v>
      </c>
      <c r="O33">
        <v>585</v>
      </c>
      <c r="P33">
        <v>1541</v>
      </c>
      <c r="Q33">
        <v>1</v>
      </c>
      <c r="R33">
        <v>590</v>
      </c>
      <c r="S33">
        <v>961</v>
      </c>
    </row>
    <row r="34" spans="1:19" x14ac:dyDescent="0.2">
      <c r="A34">
        <v>1927972279</v>
      </c>
      <c r="B34" s="13">
        <v>42504</v>
      </c>
      <c r="C34" s="13" t="str">
        <f>TEXT(Weekdays[[#This Row],[date]],"dddd")</f>
        <v>Saturday</v>
      </c>
      <c r="D34">
        <v>678</v>
      </c>
      <c r="E34">
        <v>0.46999999880790699</v>
      </c>
      <c r="F34">
        <v>0.46999999880790699</v>
      </c>
      <c r="G34">
        <v>0</v>
      </c>
      <c r="H34">
        <v>0</v>
      </c>
      <c r="I34">
        <v>0</v>
      </c>
      <c r="J34">
        <v>0.46999999880790699</v>
      </c>
      <c r="K34">
        <v>0</v>
      </c>
      <c r="L34">
        <v>0</v>
      </c>
      <c r="M34">
        <v>0</v>
      </c>
      <c r="N34">
        <v>55</v>
      </c>
      <c r="O34">
        <v>734</v>
      </c>
      <c r="P34">
        <v>2220</v>
      </c>
      <c r="Q34">
        <v>3</v>
      </c>
      <c r="R34">
        <v>750</v>
      </c>
      <c r="S34">
        <v>775</v>
      </c>
    </row>
    <row r="35" spans="1:19" x14ac:dyDescent="0.2">
      <c r="A35">
        <v>1927972279</v>
      </c>
      <c r="B35" s="13">
        <v>42505</v>
      </c>
      <c r="C35" s="13" t="str">
        <f>TEXT(Weekdays[[#This Row],[date]],"dddd")</f>
        <v>Sunday</v>
      </c>
      <c r="D35">
        <v>356</v>
      </c>
      <c r="E35">
        <v>0.25</v>
      </c>
      <c r="F35">
        <v>0.25</v>
      </c>
      <c r="G35">
        <v>0</v>
      </c>
      <c r="H35">
        <v>0</v>
      </c>
      <c r="I35">
        <v>0</v>
      </c>
      <c r="J35">
        <v>0.25</v>
      </c>
      <c r="K35">
        <v>0</v>
      </c>
      <c r="L35">
        <v>0</v>
      </c>
      <c r="M35">
        <v>0</v>
      </c>
      <c r="N35">
        <v>32</v>
      </c>
      <c r="O35">
        <v>986</v>
      </c>
      <c r="P35">
        <v>2151</v>
      </c>
      <c r="Q35">
        <v>1</v>
      </c>
      <c r="R35">
        <v>398</v>
      </c>
      <c r="S35">
        <v>422</v>
      </c>
    </row>
    <row r="36" spans="1:19" x14ac:dyDescent="0.2">
      <c r="A36">
        <v>1927972279</v>
      </c>
      <c r="B36" s="13">
        <v>42506</v>
      </c>
      <c r="C36" s="13" t="str">
        <f>TEXT(Weekdays[[#This Row],[date]],"dddd")</f>
        <v>Monday</v>
      </c>
      <c r="D36">
        <v>980</v>
      </c>
      <c r="E36">
        <v>0.68000000715255704</v>
      </c>
      <c r="F36">
        <v>0.68000000715255704</v>
      </c>
      <c r="G36">
        <v>0</v>
      </c>
      <c r="H36">
        <v>0</v>
      </c>
      <c r="I36">
        <v>0</v>
      </c>
      <c r="J36">
        <v>0.68000000715255704</v>
      </c>
      <c r="K36">
        <v>0</v>
      </c>
      <c r="L36">
        <v>0</v>
      </c>
      <c r="M36">
        <v>0</v>
      </c>
      <c r="N36">
        <v>51</v>
      </c>
      <c r="O36">
        <v>941</v>
      </c>
      <c r="P36">
        <v>2221</v>
      </c>
      <c r="Q36">
        <v>2</v>
      </c>
      <c r="R36">
        <v>475</v>
      </c>
      <c r="S36">
        <v>499</v>
      </c>
    </row>
    <row r="37" spans="1:19" x14ac:dyDescent="0.2">
      <c r="A37">
        <v>1927972279</v>
      </c>
      <c r="B37" s="13">
        <v>42507</v>
      </c>
      <c r="C37" s="13" t="str">
        <f>TEXT(Weekdays[[#This Row],[date]],"dddd")</f>
        <v>Tuesday</v>
      </c>
      <c r="D37">
        <v>3761</v>
      </c>
      <c r="E37">
        <v>2.5999999046325701</v>
      </c>
      <c r="F37">
        <v>2.5999999046325701</v>
      </c>
      <c r="G37">
        <v>0</v>
      </c>
      <c r="H37">
        <v>0</v>
      </c>
      <c r="I37">
        <v>0</v>
      </c>
      <c r="J37">
        <v>2.5999999046325701</v>
      </c>
      <c r="K37">
        <v>0</v>
      </c>
      <c r="L37">
        <v>0</v>
      </c>
      <c r="M37">
        <v>0</v>
      </c>
      <c r="N37">
        <v>192</v>
      </c>
      <c r="O37">
        <v>1058</v>
      </c>
      <c r="P37">
        <v>2638</v>
      </c>
      <c r="Q37">
        <v>1</v>
      </c>
      <c r="R37">
        <v>296</v>
      </c>
      <c r="S37">
        <v>315</v>
      </c>
    </row>
    <row r="38" spans="1:19" x14ac:dyDescent="0.2">
      <c r="A38">
        <v>1927972279</v>
      </c>
      <c r="B38" s="13">
        <v>42508</v>
      </c>
      <c r="C38" s="13" t="str">
        <f>TEXT(Weekdays[[#This Row],[date]],"dddd")</f>
        <v>Wednesday</v>
      </c>
      <c r="D38">
        <v>1675</v>
      </c>
      <c r="E38">
        <v>1.1599999666214</v>
      </c>
      <c r="F38">
        <v>1.1599999666214</v>
      </c>
      <c r="G38">
        <v>0</v>
      </c>
      <c r="H38">
        <v>0</v>
      </c>
      <c r="I38">
        <v>0</v>
      </c>
      <c r="J38">
        <v>1.1599999666214</v>
      </c>
      <c r="K38">
        <v>0</v>
      </c>
      <c r="L38">
        <v>0</v>
      </c>
      <c r="M38">
        <v>0</v>
      </c>
      <c r="N38">
        <v>95</v>
      </c>
      <c r="O38">
        <v>1167</v>
      </c>
      <c r="P38">
        <v>2351</v>
      </c>
      <c r="Q38">
        <v>1</v>
      </c>
      <c r="R38">
        <v>166</v>
      </c>
      <c r="S38">
        <v>178</v>
      </c>
    </row>
    <row r="39" spans="1:19" x14ac:dyDescent="0.2">
      <c r="A39">
        <v>2026352035</v>
      </c>
      <c r="B39" s="13">
        <v>42509</v>
      </c>
      <c r="C39" s="13" t="str">
        <f>TEXT(Weekdays[[#This Row],[date]],"dddd")</f>
        <v>Thursday</v>
      </c>
      <c r="D39">
        <v>4414</v>
      </c>
      <c r="E39">
        <v>2.7400000095367401</v>
      </c>
      <c r="F39">
        <v>2.7400000095367401</v>
      </c>
      <c r="G39">
        <v>0</v>
      </c>
      <c r="H39">
        <v>0.18999999761581399</v>
      </c>
      <c r="I39">
        <v>0.34999999403953602</v>
      </c>
      <c r="J39">
        <v>2.2000000476837198</v>
      </c>
      <c r="K39">
        <v>0</v>
      </c>
      <c r="L39">
        <v>3</v>
      </c>
      <c r="M39">
        <v>8</v>
      </c>
      <c r="N39">
        <v>181</v>
      </c>
      <c r="O39">
        <v>706</v>
      </c>
      <c r="P39">
        <v>1459</v>
      </c>
      <c r="Q39">
        <v>1</v>
      </c>
      <c r="R39">
        <v>503</v>
      </c>
      <c r="S39">
        <v>546</v>
      </c>
    </row>
    <row r="40" spans="1:19" x14ac:dyDescent="0.2">
      <c r="A40">
        <v>2026352035</v>
      </c>
      <c r="B40" s="13">
        <v>42510</v>
      </c>
      <c r="C40" s="13" t="str">
        <f>TEXT(Weekdays[[#This Row],[date]],"dddd")</f>
        <v>Friday</v>
      </c>
      <c r="D40">
        <v>4993</v>
      </c>
      <c r="E40">
        <v>3.0999999046325701</v>
      </c>
      <c r="F40">
        <v>3.0999999046325701</v>
      </c>
      <c r="G40">
        <v>0</v>
      </c>
      <c r="H40">
        <v>0</v>
      </c>
      <c r="I40">
        <v>0</v>
      </c>
      <c r="J40">
        <v>3.0999999046325701</v>
      </c>
      <c r="K40">
        <v>0</v>
      </c>
      <c r="L40">
        <v>0</v>
      </c>
      <c r="M40">
        <v>0</v>
      </c>
      <c r="N40">
        <v>238</v>
      </c>
      <c r="O40">
        <v>663</v>
      </c>
      <c r="P40">
        <v>1521</v>
      </c>
      <c r="Q40">
        <v>1</v>
      </c>
      <c r="R40">
        <v>531</v>
      </c>
      <c r="S40">
        <v>565</v>
      </c>
    </row>
    <row r="41" spans="1:19" x14ac:dyDescent="0.2">
      <c r="A41">
        <v>2026352035</v>
      </c>
      <c r="B41" s="13">
        <v>42511</v>
      </c>
      <c r="C41" s="13" t="str">
        <f>TEXT(Weekdays[[#This Row],[date]],"dddd")</f>
        <v>Saturday</v>
      </c>
      <c r="D41">
        <v>3335</v>
      </c>
      <c r="E41">
        <v>2.0699999332428001</v>
      </c>
      <c r="F41">
        <v>2.0699999332428001</v>
      </c>
      <c r="G41">
        <v>0</v>
      </c>
      <c r="H41">
        <v>0</v>
      </c>
      <c r="I41">
        <v>0</v>
      </c>
      <c r="J41">
        <v>2.0499999523162802</v>
      </c>
      <c r="K41">
        <v>0</v>
      </c>
      <c r="L41">
        <v>0</v>
      </c>
      <c r="M41">
        <v>0</v>
      </c>
      <c r="N41">
        <v>197</v>
      </c>
      <c r="O41">
        <v>653</v>
      </c>
      <c r="P41">
        <v>1431</v>
      </c>
      <c r="Q41">
        <v>1</v>
      </c>
      <c r="R41">
        <v>545</v>
      </c>
      <c r="S41">
        <v>568</v>
      </c>
    </row>
    <row r="42" spans="1:19" x14ac:dyDescent="0.2">
      <c r="A42">
        <v>2026352035</v>
      </c>
      <c r="B42" s="13">
        <v>42512</v>
      </c>
      <c r="C42" s="13" t="str">
        <f>TEXT(Weekdays[[#This Row],[date]],"dddd")</f>
        <v>Sunday</v>
      </c>
      <c r="D42">
        <v>3821</v>
      </c>
      <c r="E42">
        <v>2.3699998855590798</v>
      </c>
      <c r="F42">
        <v>2.3699998855590798</v>
      </c>
      <c r="G42">
        <v>0</v>
      </c>
      <c r="H42">
        <v>0</v>
      </c>
      <c r="I42">
        <v>0</v>
      </c>
      <c r="J42">
        <v>2.3699998855590798</v>
      </c>
      <c r="K42">
        <v>0</v>
      </c>
      <c r="L42">
        <v>0</v>
      </c>
      <c r="M42">
        <v>0</v>
      </c>
      <c r="N42">
        <v>188</v>
      </c>
      <c r="O42">
        <v>687</v>
      </c>
      <c r="P42">
        <v>1444</v>
      </c>
      <c r="Q42">
        <v>1</v>
      </c>
      <c r="R42">
        <v>523</v>
      </c>
      <c r="S42">
        <v>573</v>
      </c>
    </row>
    <row r="43" spans="1:19" x14ac:dyDescent="0.2">
      <c r="A43">
        <v>2026352035</v>
      </c>
      <c r="B43" s="13">
        <v>42513</v>
      </c>
      <c r="C43" s="13" t="str">
        <f>TEXT(Weekdays[[#This Row],[date]],"dddd")</f>
        <v>Monday</v>
      </c>
      <c r="D43">
        <v>2547</v>
      </c>
      <c r="E43">
        <v>1.58000004291534</v>
      </c>
      <c r="F43">
        <v>1.58000004291534</v>
      </c>
      <c r="G43">
        <v>0</v>
      </c>
      <c r="H43">
        <v>0</v>
      </c>
      <c r="I43">
        <v>0</v>
      </c>
      <c r="J43">
        <v>1.58000004291534</v>
      </c>
      <c r="K43">
        <v>0</v>
      </c>
      <c r="L43">
        <v>0</v>
      </c>
      <c r="M43">
        <v>0</v>
      </c>
      <c r="N43">
        <v>150</v>
      </c>
      <c r="O43">
        <v>728</v>
      </c>
      <c r="P43">
        <v>1373</v>
      </c>
      <c r="Q43">
        <v>1</v>
      </c>
      <c r="R43">
        <v>524</v>
      </c>
      <c r="S43">
        <v>567</v>
      </c>
    </row>
    <row r="44" spans="1:19" x14ac:dyDescent="0.2">
      <c r="A44">
        <v>2026352035</v>
      </c>
      <c r="B44" s="13">
        <v>42514</v>
      </c>
      <c r="C44" s="13" t="str">
        <f>TEXT(Weekdays[[#This Row],[date]],"dddd")</f>
        <v>Tuesday</v>
      </c>
      <c r="D44">
        <v>838</v>
      </c>
      <c r="E44">
        <v>0.519999980926514</v>
      </c>
      <c r="F44">
        <v>0.519999980926514</v>
      </c>
      <c r="G44">
        <v>0</v>
      </c>
      <c r="H44">
        <v>0</v>
      </c>
      <c r="I44">
        <v>0</v>
      </c>
      <c r="J44">
        <v>0.519999980926514</v>
      </c>
      <c r="K44">
        <v>0</v>
      </c>
      <c r="L44">
        <v>0</v>
      </c>
      <c r="M44">
        <v>0</v>
      </c>
      <c r="N44">
        <v>60</v>
      </c>
      <c r="O44">
        <v>1053</v>
      </c>
      <c r="P44">
        <v>1214</v>
      </c>
      <c r="Q44">
        <v>1</v>
      </c>
      <c r="R44">
        <v>437</v>
      </c>
      <c r="S44">
        <v>498</v>
      </c>
    </row>
    <row r="45" spans="1:19" x14ac:dyDescent="0.2">
      <c r="A45">
        <v>2026352035</v>
      </c>
      <c r="B45" s="13">
        <v>42515</v>
      </c>
      <c r="C45" s="13" t="str">
        <f>TEXT(Weekdays[[#This Row],[date]],"dddd")</f>
        <v>Wednesday</v>
      </c>
      <c r="D45">
        <v>2424</v>
      </c>
      <c r="E45">
        <v>1.5</v>
      </c>
      <c r="F45">
        <v>1.5</v>
      </c>
      <c r="G45">
        <v>0</v>
      </c>
      <c r="H45">
        <v>0</v>
      </c>
      <c r="I45">
        <v>0</v>
      </c>
      <c r="J45">
        <v>1.5</v>
      </c>
      <c r="K45">
        <v>0</v>
      </c>
      <c r="L45">
        <v>0</v>
      </c>
      <c r="M45">
        <v>0</v>
      </c>
      <c r="N45">
        <v>141</v>
      </c>
      <c r="O45">
        <v>785</v>
      </c>
      <c r="P45">
        <v>1356</v>
      </c>
      <c r="Q45">
        <v>1</v>
      </c>
      <c r="R45">
        <v>498</v>
      </c>
      <c r="S45">
        <v>540</v>
      </c>
    </row>
    <row r="46" spans="1:19" x14ac:dyDescent="0.2">
      <c r="A46">
        <v>2026352035</v>
      </c>
      <c r="B46" s="13">
        <v>42516</v>
      </c>
      <c r="C46" s="13" t="str">
        <f>TEXT(Weekdays[[#This Row],[date]],"dddd")</f>
        <v>Thursday</v>
      </c>
      <c r="D46">
        <v>7222</v>
      </c>
      <c r="E46">
        <v>4.4800000190734899</v>
      </c>
      <c r="F46">
        <v>4.4800000190734899</v>
      </c>
      <c r="G46">
        <v>0</v>
      </c>
      <c r="H46">
        <v>0</v>
      </c>
      <c r="I46">
        <v>0</v>
      </c>
      <c r="J46">
        <v>4.4800000190734899</v>
      </c>
      <c r="K46">
        <v>0</v>
      </c>
      <c r="L46">
        <v>0</v>
      </c>
      <c r="M46">
        <v>0</v>
      </c>
      <c r="N46">
        <v>327</v>
      </c>
      <c r="O46">
        <v>623</v>
      </c>
      <c r="P46">
        <v>1667</v>
      </c>
      <c r="Q46">
        <v>1</v>
      </c>
      <c r="R46">
        <v>461</v>
      </c>
      <c r="S46">
        <v>510</v>
      </c>
    </row>
    <row r="47" spans="1:19" x14ac:dyDescent="0.2">
      <c r="A47">
        <v>2026352035</v>
      </c>
      <c r="B47" s="13">
        <v>42517</v>
      </c>
      <c r="C47" s="13" t="str">
        <f>TEXT(Weekdays[[#This Row],[date]],"dddd")</f>
        <v>Friday</v>
      </c>
      <c r="D47">
        <v>2467</v>
      </c>
      <c r="E47">
        <v>1.5299999713897701</v>
      </c>
      <c r="F47">
        <v>1.5299999713897701</v>
      </c>
      <c r="G47">
        <v>0</v>
      </c>
      <c r="H47">
        <v>0</v>
      </c>
      <c r="I47">
        <v>0</v>
      </c>
      <c r="J47">
        <v>1.5299999713897701</v>
      </c>
      <c r="K47">
        <v>0</v>
      </c>
      <c r="L47">
        <v>0</v>
      </c>
      <c r="M47">
        <v>0</v>
      </c>
      <c r="N47">
        <v>153</v>
      </c>
      <c r="O47">
        <v>749</v>
      </c>
      <c r="P47">
        <v>1370</v>
      </c>
      <c r="Q47">
        <v>1</v>
      </c>
      <c r="R47">
        <v>477</v>
      </c>
      <c r="S47">
        <v>514</v>
      </c>
    </row>
    <row r="48" spans="1:19" x14ac:dyDescent="0.2">
      <c r="A48">
        <v>2026352035</v>
      </c>
      <c r="B48" s="13">
        <v>42518</v>
      </c>
      <c r="C48" s="13" t="str">
        <f>TEXT(Weekdays[[#This Row],[date]],"dddd")</f>
        <v>Saturday</v>
      </c>
      <c r="D48">
        <v>2915</v>
      </c>
      <c r="E48">
        <v>1.8099999427795399</v>
      </c>
      <c r="F48">
        <v>1.8099999427795399</v>
      </c>
      <c r="G48">
        <v>0</v>
      </c>
      <c r="H48">
        <v>0</v>
      </c>
      <c r="I48">
        <v>0</v>
      </c>
      <c r="J48">
        <v>1.8099999427795399</v>
      </c>
      <c r="K48">
        <v>0</v>
      </c>
      <c r="L48">
        <v>0</v>
      </c>
      <c r="M48">
        <v>0</v>
      </c>
      <c r="N48">
        <v>162</v>
      </c>
      <c r="O48">
        <v>712</v>
      </c>
      <c r="P48">
        <v>1399</v>
      </c>
      <c r="Q48">
        <v>1</v>
      </c>
      <c r="R48">
        <v>520</v>
      </c>
      <c r="S48">
        <v>545</v>
      </c>
    </row>
    <row r="49" spans="1:19" x14ac:dyDescent="0.2">
      <c r="A49">
        <v>2026352035</v>
      </c>
      <c r="B49" s="13">
        <v>42519</v>
      </c>
      <c r="C49" s="13" t="str">
        <f>TEXT(Weekdays[[#This Row],[date]],"dddd")</f>
        <v>Sunday</v>
      </c>
      <c r="D49">
        <v>12357</v>
      </c>
      <c r="E49">
        <v>7.71000003814697</v>
      </c>
      <c r="F49">
        <v>7.71000003814697</v>
      </c>
      <c r="G49">
        <v>0</v>
      </c>
      <c r="H49">
        <v>0</v>
      </c>
      <c r="I49">
        <v>0</v>
      </c>
      <c r="J49">
        <v>7.71000003814697</v>
      </c>
      <c r="K49">
        <v>0</v>
      </c>
      <c r="L49">
        <v>0</v>
      </c>
      <c r="M49">
        <v>0</v>
      </c>
      <c r="N49">
        <v>432</v>
      </c>
      <c r="O49">
        <v>458</v>
      </c>
      <c r="P49">
        <v>1916</v>
      </c>
      <c r="Q49">
        <v>1</v>
      </c>
      <c r="R49">
        <v>522</v>
      </c>
      <c r="S49">
        <v>554</v>
      </c>
    </row>
    <row r="50" spans="1:19" x14ac:dyDescent="0.2">
      <c r="A50">
        <v>2026352035</v>
      </c>
      <c r="B50" s="13">
        <v>42520</v>
      </c>
      <c r="C50" s="13" t="str">
        <f>TEXT(Weekdays[[#This Row],[date]],"dddd")</f>
        <v>Monday</v>
      </c>
      <c r="D50">
        <v>3490</v>
      </c>
      <c r="E50">
        <v>2.1600000858306898</v>
      </c>
      <c r="F50">
        <v>2.1600000858306898</v>
      </c>
      <c r="G50">
        <v>0</v>
      </c>
      <c r="H50">
        <v>0</v>
      </c>
      <c r="I50">
        <v>0</v>
      </c>
      <c r="J50">
        <v>2.1600000858306898</v>
      </c>
      <c r="K50">
        <v>0</v>
      </c>
      <c r="L50">
        <v>0</v>
      </c>
      <c r="M50">
        <v>0</v>
      </c>
      <c r="N50">
        <v>164</v>
      </c>
      <c r="O50">
        <v>704</v>
      </c>
      <c r="P50">
        <v>1401</v>
      </c>
      <c r="Q50">
        <v>1</v>
      </c>
      <c r="R50">
        <v>555</v>
      </c>
      <c r="S50">
        <v>591</v>
      </c>
    </row>
    <row r="51" spans="1:19" x14ac:dyDescent="0.2">
      <c r="A51">
        <v>2026352035</v>
      </c>
      <c r="B51" s="13">
        <v>42521</v>
      </c>
      <c r="C51" s="13" t="str">
        <f>TEXT(Weekdays[[#This Row],[date]],"dddd")</f>
        <v>Tuesday</v>
      </c>
      <c r="D51">
        <v>6017</v>
      </c>
      <c r="E51">
        <v>3.7300000190734899</v>
      </c>
      <c r="F51">
        <v>3.7300000190734899</v>
      </c>
      <c r="G51">
        <v>0</v>
      </c>
      <c r="H51">
        <v>0</v>
      </c>
      <c r="I51">
        <v>0</v>
      </c>
      <c r="J51">
        <v>3.7300000190734899</v>
      </c>
      <c r="K51">
        <v>0</v>
      </c>
      <c r="L51">
        <v>0</v>
      </c>
      <c r="M51">
        <v>0</v>
      </c>
      <c r="N51">
        <v>260</v>
      </c>
      <c r="O51">
        <v>821</v>
      </c>
      <c r="P51">
        <v>1576</v>
      </c>
      <c r="Q51">
        <v>1</v>
      </c>
      <c r="R51">
        <v>506</v>
      </c>
      <c r="S51">
        <v>531</v>
      </c>
    </row>
    <row r="52" spans="1:19" x14ac:dyDescent="0.2">
      <c r="A52">
        <v>2026352035</v>
      </c>
      <c r="B52" s="13">
        <v>42522</v>
      </c>
      <c r="C52" s="13" t="str">
        <f>TEXT(Weekdays[[#This Row],[date]],"dddd")</f>
        <v>Wednesday</v>
      </c>
      <c r="D52">
        <v>6088</v>
      </c>
      <c r="E52">
        <v>3.7699999809265101</v>
      </c>
      <c r="F52">
        <v>3.7699999809265101</v>
      </c>
      <c r="G52">
        <v>0</v>
      </c>
      <c r="H52">
        <v>0</v>
      </c>
      <c r="I52">
        <v>0</v>
      </c>
      <c r="J52">
        <v>3.7699999809265101</v>
      </c>
      <c r="K52">
        <v>0</v>
      </c>
      <c r="L52">
        <v>0</v>
      </c>
      <c r="M52">
        <v>0</v>
      </c>
      <c r="N52">
        <v>286</v>
      </c>
      <c r="O52">
        <v>586</v>
      </c>
      <c r="P52">
        <v>1593</v>
      </c>
      <c r="Q52">
        <v>1</v>
      </c>
      <c r="R52">
        <v>508</v>
      </c>
      <c r="S52">
        <v>545</v>
      </c>
    </row>
    <row r="53" spans="1:19" x14ac:dyDescent="0.2">
      <c r="A53">
        <v>2026352035</v>
      </c>
      <c r="B53" s="13">
        <v>42523</v>
      </c>
      <c r="C53" s="13" t="str">
        <f>TEXT(Weekdays[[#This Row],[date]],"dddd")</f>
        <v>Thursday</v>
      </c>
      <c r="D53">
        <v>6375</v>
      </c>
      <c r="E53">
        <v>3.9500000476837198</v>
      </c>
      <c r="F53">
        <v>3.9500000476837198</v>
      </c>
      <c r="G53">
        <v>0</v>
      </c>
      <c r="H53">
        <v>0</v>
      </c>
      <c r="I53">
        <v>0</v>
      </c>
      <c r="J53">
        <v>3.9500000476837198</v>
      </c>
      <c r="K53">
        <v>0</v>
      </c>
      <c r="L53">
        <v>0</v>
      </c>
      <c r="M53">
        <v>0</v>
      </c>
      <c r="N53">
        <v>331</v>
      </c>
      <c r="O53">
        <v>626</v>
      </c>
      <c r="P53">
        <v>1649</v>
      </c>
      <c r="Q53">
        <v>1</v>
      </c>
      <c r="R53">
        <v>513</v>
      </c>
      <c r="S53">
        <v>545</v>
      </c>
    </row>
    <row r="54" spans="1:19" x14ac:dyDescent="0.2">
      <c r="A54">
        <v>2026352035</v>
      </c>
      <c r="B54" s="13">
        <v>42524</v>
      </c>
      <c r="C54" s="13" t="str">
        <f>TEXT(Weekdays[[#This Row],[date]],"dddd")</f>
        <v>Friday</v>
      </c>
      <c r="D54">
        <v>7604</v>
      </c>
      <c r="E54">
        <v>4.71000003814697</v>
      </c>
      <c r="F54">
        <v>4.71000003814697</v>
      </c>
      <c r="G54">
        <v>0</v>
      </c>
      <c r="H54">
        <v>0</v>
      </c>
      <c r="I54">
        <v>0</v>
      </c>
      <c r="J54">
        <v>4.71000003814697</v>
      </c>
      <c r="K54">
        <v>0</v>
      </c>
      <c r="L54">
        <v>0</v>
      </c>
      <c r="M54">
        <v>0</v>
      </c>
      <c r="N54">
        <v>352</v>
      </c>
      <c r="O54">
        <v>492</v>
      </c>
      <c r="P54">
        <v>1692</v>
      </c>
      <c r="Q54">
        <v>1</v>
      </c>
      <c r="R54">
        <v>490</v>
      </c>
      <c r="S54">
        <v>510</v>
      </c>
    </row>
    <row r="55" spans="1:19" x14ac:dyDescent="0.2">
      <c r="A55">
        <v>2026352035</v>
      </c>
      <c r="B55" s="13">
        <v>42525</v>
      </c>
      <c r="C55" s="13" t="str">
        <f>TEXT(Weekdays[[#This Row],[date]],"dddd")</f>
        <v>Saturday</v>
      </c>
      <c r="D55">
        <v>4729</v>
      </c>
      <c r="E55">
        <v>2.9300000667571999</v>
      </c>
      <c r="F55">
        <v>2.9300000667571999</v>
      </c>
      <c r="G55">
        <v>0</v>
      </c>
      <c r="H55">
        <v>0</v>
      </c>
      <c r="I55">
        <v>0</v>
      </c>
      <c r="J55">
        <v>2.9300000667571999</v>
      </c>
      <c r="K55">
        <v>0</v>
      </c>
      <c r="L55">
        <v>0</v>
      </c>
      <c r="M55">
        <v>0</v>
      </c>
      <c r="N55">
        <v>233</v>
      </c>
      <c r="O55">
        <v>594</v>
      </c>
      <c r="P55">
        <v>1506</v>
      </c>
      <c r="Q55">
        <v>1</v>
      </c>
      <c r="R55">
        <v>573</v>
      </c>
      <c r="S55">
        <v>607</v>
      </c>
    </row>
    <row r="56" spans="1:19" x14ac:dyDescent="0.2">
      <c r="A56">
        <v>2026352035</v>
      </c>
      <c r="B56" s="13">
        <v>42526</v>
      </c>
      <c r="C56" s="13" t="str">
        <f>TEXT(Weekdays[[#This Row],[date]],"dddd")</f>
        <v>Sunday</v>
      </c>
      <c r="D56">
        <v>3609</v>
      </c>
      <c r="E56">
        <v>2.2799999713897701</v>
      </c>
      <c r="F56">
        <v>2.2799999713897701</v>
      </c>
      <c r="G56">
        <v>0</v>
      </c>
      <c r="H56">
        <v>0</v>
      </c>
      <c r="I56">
        <v>0</v>
      </c>
      <c r="J56">
        <v>2.2799999713897701</v>
      </c>
      <c r="K56">
        <v>0</v>
      </c>
      <c r="L56">
        <v>0</v>
      </c>
      <c r="M56">
        <v>0</v>
      </c>
      <c r="N56">
        <v>191</v>
      </c>
      <c r="O56">
        <v>716</v>
      </c>
      <c r="P56">
        <v>1447</v>
      </c>
      <c r="Q56">
        <v>1</v>
      </c>
      <c r="R56">
        <v>527</v>
      </c>
      <c r="S56">
        <v>546</v>
      </c>
    </row>
    <row r="57" spans="1:19" x14ac:dyDescent="0.2">
      <c r="A57">
        <v>2026352035</v>
      </c>
      <c r="B57" s="13">
        <v>42527</v>
      </c>
      <c r="C57" s="13" t="str">
        <f>TEXT(Weekdays[[#This Row],[date]],"dddd")</f>
        <v>Monday</v>
      </c>
      <c r="D57">
        <v>7018</v>
      </c>
      <c r="E57">
        <v>4.3499999046325701</v>
      </c>
      <c r="F57">
        <v>4.3499999046325701</v>
      </c>
      <c r="G57">
        <v>0</v>
      </c>
      <c r="H57">
        <v>0</v>
      </c>
      <c r="I57">
        <v>0</v>
      </c>
      <c r="J57">
        <v>4.3499999046325701</v>
      </c>
      <c r="K57">
        <v>0</v>
      </c>
      <c r="L57">
        <v>0</v>
      </c>
      <c r="M57">
        <v>0</v>
      </c>
      <c r="N57">
        <v>355</v>
      </c>
      <c r="O57">
        <v>716</v>
      </c>
      <c r="P57">
        <v>1690</v>
      </c>
      <c r="Q57">
        <v>1</v>
      </c>
      <c r="R57">
        <v>511</v>
      </c>
      <c r="S57">
        <v>543</v>
      </c>
    </row>
    <row r="58" spans="1:19" x14ac:dyDescent="0.2">
      <c r="A58">
        <v>2026352035</v>
      </c>
      <c r="B58" s="13">
        <v>42528</v>
      </c>
      <c r="C58" s="13" t="str">
        <f>TEXT(Weekdays[[#This Row],[date]],"dddd")</f>
        <v>Tuesday</v>
      </c>
      <c r="D58">
        <v>6564</v>
      </c>
      <c r="E58">
        <v>4.0700001716613796</v>
      </c>
      <c r="F58">
        <v>4.0700001716613796</v>
      </c>
      <c r="G58">
        <v>0</v>
      </c>
      <c r="H58">
        <v>0</v>
      </c>
      <c r="I58">
        <v>0</v>
      </c>
      <c r="J58">
        <v>4.0700001716613796</v>
      </c>
      <c r="K58">
        <v>0</v>
      </c>
      <c r="L58">
        <v>0</v>
      </c>
      <c r="M58">
        <v>0</v>
      </c>
      <c r="N58">
        <v>345</v>
      </c>
      <c r="O58">
        <v>530</v>
      </c>
      <c r="P58">
        <v>1658</v>
      </c>
      <c r="Q58">
        <v>1</v>
      </c>
      <c r="R58">
        <v>538</v>
      </c>
      <c r="S58">
        <v>560</v>
      </c>
    </row>
    <row r="59" spans="1:19" x14ac:dyDescent="0.2">
      <c r="A59">
        <v>2026352035</v>
      </c>
      <c r="B59" s="13">
        <v>42529</v>
      </c>
      <c r="C59" s="13" t="str">
        <f>TEXT(Weekdays[[#This Row],[date]],"dddd")</f>
        <v>Wednesday</v>
      </c>
      <c r="D59">
        <v>12167</v>
      </c>
      <c r="E59">
        <v>7.53999996185303</v>
      </c>
      <c r="F59">
        <v>7.53999996185303</v>
      </c>
      <c r="G59">
        <v>0</v>
      </c>
      <c r="H59">
        <v>0</v>
      </c>
      <c r="I59">
        <v>0</v>
      </c>
      <c r="J59">
        <v>7.53999996185303</v>
      </c>
      <c r="K59">
        <v>0</v>
      </c>
      <c r="L59">
        <v>0</v>
      </c>
      <c r="M59">
        <v>0</v>
      </c>
      <c r="N59">
        <v>475</v>
      </c>
      <c r="O59">
        <v>479</v>
      </c>
      <c r="P59">
        <v>1926</v>
      </c>
      <c r="Q59">
        <v>1</v>
      </c>
      <c r="R59">
        <v>468</v>
      </c>
      <c r="S59">
        <v>485</v>
      </c>
    </row>
    <row r="60" spans="1:19" x14ac:dyDescent="0.2">
      <c r="A60">
        <v>2026352035</v>
      </c>
      <c r="B60" s="13">
        <v>42530</v>
      </c>
      <c r="C60" s="13" t="str">
        <f>TEXT(Weekdays[[#This Row],[date]],"dddd")</f>
        <v>Thursday</v>
      </c>
      <c r="D60">
        <v>8198</v>
      </c>
      <c r="E60">
        <v>5.0799999237060502</v>
      </c>
      <c r="F60">
        <v>5.0799999237060502</v>
      </c>
      <c r="G60">
        <v>0</v>
      </c>
      <c r="H60">
        <v>0</v>
      </c>
      <c r="I60">
        <v>0</v>
      </c>
      <c r="J60">
        <v>5.0799999237060502</v>
      </c>
      <c r="K60">
        <v>0</v>
      </c>
      <c r="L60">
        <v>0</v>
      </c>
      <c r="M60">
        <v>0</v>
      </c>
      <c r="N60">
        <v>383</v>
      </c>
      <c r="O60">
        <v>511</v>
      </c>
      <c r="P60">
        <v>1736</v>
      </c>
      <c r="Q60">
        <v>1</v>
      </c>
      <c r="R60">
        <v>524</v>
      </c>
      <c r="S60">
        <v>548</v>
      </c>
    </row>
    <row r="61" spans="1:19" x14ac:dyDescent="0.2">
      <c r="A61">
        <v>2026352035</v>
      </c>
      <c r="B61" s="13">
        <v>42531</v>
      </c>
      <c r="C61" s="13" t="str">
        <f>TEXT(Weekdays[[#This Row],[date]],"dddd")</f>
        <v>Friday</v>
      </c>
      <c r="D61">
        <v>4193</v>
      </c>
      <c r="E61">
        <v>2.5999999046325701</v>
      </c>
      <c r="F61">
        <v>2.5999999046325701</v>
      </c>
      <c r="G61">
        <v>0</v>
      </c>
      <c r="H61">
        <v>0</v>
      </c>
      <c r="I61">
        <v>0</v>
      </c>
      <c r="J61">
        <v>2.5999999046325701</v>
      </c>
      <c r="K61">
        <v>0</v>
      </c>
      <c r="L61">
        <v>0</v>
      </c>
      <c r="M61">
        <v>0</v>
      </c>
      <c r="N61">
        <v>229</v>
      </c>
      <c r="O61">
        <v>665</v>
      </c>
      <c r="P61">
        <v>1491</v>
      </c>
      <c r="Q61">
        <v>1</v>
      </c>
      <c r="R61">
        <v>511</v>
      </c>
      <c r="S61">
        <v>521</v>
      </c>
    </row>
    <row r="62" spans="1:19" x14ac:dyDescent="0.2">
      <c r="A62">
        <v>2026352035</v>
      </c>
      <c r="B62" s="13">
        <v>42532</v>
      </c>
      <c r="C62" s="13" t="str">
        <f>TEXT(Weekdays[[#This Row],[date]],"dddd")</f>
        <v>Saturday</v>
      </c>
      <c r="D62">
        <v>5528</v>
      </c>
      <c r="E62">
        <v>3.4500000476837198</v>
      </c>
      <c r="F62">
        <v>3.4500000476837198</v>
      </c>
      <c r="G62">
        <v>0</v>
      </c>
      <c r="H62">
        <v>0</v>
      </c>
      <c r="I62">
        <v>0</v>
      </c>
      <c r="J62">
        <v>3.4500000476837198</v>
      </c>
      <c r="K62">
        <v>0</v>
      </c>
      <c r="L62">
        <v>0</v>
      </c>
      <c r="M62">
        <v>0</v>
      </c>
      <c r="N62">
        <v>258</v>
      </c>
      <c r="O62">
        <v>610</v>
      </c>
      <c r="P62">
        <v>1555</v>
      </c>
      <c r="Q62">
        <v>1</v>
      </c>
      <c r="R62">
        <v>541</v>
      </c>
      <c r="S62">
        <v>568</v>
      </c>
    </row>
    <row r="63" spans="1:19" x14ac:dyDescent="0.2">
      <c r="A63">
        <v>2026352035</v>
      </c>
      <c r="B63" s="13">
        <v>42533</v>
      </c>
      <c r="C63" s="13" t="str">
        <f>TEXT(Weekdays[[#This Row],[date]],"dddd")</f>
        <v>Sunday</v>
      </c>
      <c r="D63">
        <v>10685</v>
      </c>
      <c r="E63">
        <v>6.6199998855590803</v>
      </c>
      <c r="F63">
        <v>6.6199998855590803</v>
      </c>
      <c r="G63">
        <v>0</v>
      </c>
      <c r="H63">
        <v>0</v>
      </c>
      <c r="I63">
        <v>0</v>
      </c>
      <c r="J63">
        <v>6.5999999046325701</v>
      </c>
      <c r="K63">
        <v>0</v>
      </c>
      <c r="L63">
        <v>0</v>
      </c>
      <c r="M63">
        <v>0</v>
      </c>
      <c r="N63">
        <v>401</v>
      </c>
      <c r="O63">
        <v>543</v>
      </c>
      <c r="P63">
        <v>1869</v>
      </c>
      <c r="Q63">
        <v>1</v>
      </c>
      <c r="R63">
        <v>531</v>
      </c>
      <c r="S63">
        <v>556</v>
      </c>
    </row>
    <row r="64" spans="1:19" x14ac:dyDescent="0.2">
      <c r="A64">
        <v>2026352035</v>
      </c>
      <c r="B64" s="13">
        <v>42534</v>
      </c>
      <c r="C64" s="13" t="str">
        <f>TEXT(Weekdays[[#This Row],[date]],"dddd")</f>
        <v>Monday</v>
      </c>
      <c r="D64">
        <v>254</v>
      </c>
      <c r="E64">
        <v>0.15999999642372101</v>
      </c>
      <c r="F64">
        <v>0.15999999642372101</v>
      </c>
      <c r="G64">
        <v>0</v>
      </c>
      <c r="H64">
        <v>0</v>
      </c>
      <c r="I64">
        <v>0</v>
      </c>
      <c r="J64">
        <v>0.15999999642372101</v>
      </c>
      <c r="K64">
        <v>0</v>
      </c>
      <c r="L64">
        <v>0</v>
      </c>
      <c r="M64">
        <v>0</v>
      </c>
      <c r="N64">
        <v>17</v>
      </c>
      <c r="O64">
        <v>1002</v>
      </c>
      <c r="P64">
        <v>1141</v>
      </c>
      <c r="Q64">
        <v>1</v>
      </c>
      <c r="R64">
        <v>357</v>
      </c>
      <c r="S64">
        <v>380</v>
      </c>
    </row>
    <row r="65" spans="1:19" x14ac:dyDescent="0.2">
      <c r="A65">
        <v>2026352035</v>
      </c>
      <c r="B65" s="13">
        <v>42535</v>
      </c>
      <c r="C65" s="13" t="str">
        <f>TEXT(Weekdays[[#This Row],[date]],"dddd")</f>
        <v>Tuesday</v>
      </c>
      <c r="D65">
        <v>8580</v>
      </c>
      <c r="E65">
        <v>5.3200001716613796</v>
      </c>
      <c r="F65">
        <v>5.3200001716613796</v>
      </c>
      <c r="G65">
        <v>0</v>
      </c>
      <c r="H65">
        <v>0</v>
      </c>
      <c r="I65">
        <v>0</v>
      </c>
      <c r="J65">
        <v>5.3200001716613796</v>
      </c>
      <c r="K65">
        <v>0</v>
      </c>
      <c r="L65">
        <v>0</v>
      </c>
      <c r="M65">
        <v>0</v>
      </c>
      <c r="N65">
        <v>330</v>
      </c>
      <c r="O65">
        <v>569</v>
      </c>
      <c r="P65">
        <v>1698</v>
      </c>
      <c r="Q65">
        <v>1</v>
      </c>
      <c r="R65">
        <v>523</v>
      </c>
      <c r="S65">
        <v>553</v>
      </c>
    </row>
    <row r="66" spans="1:19" x14ac:dyDescent="0.2">
      <c r="A66">
        <v>2026352035</v>
      </c>
      <c r="B66" s="13">
        <v>42536</v>
      </c>
      <c r="C66" s="13" t="str">
        <f>TEXT(Weekdays[[#This Row],[date]],"dddd")</f>
        <v>Wednesday</v>
      </c>
      <c r="D66">
        <v>8891</v>
      </c>
      <c r="E66">
        <v>5.5100002288818404</v>
      </c>
      <c r="F66">
        <v>5.5100002288818404</v>
      </c>
      <c r="G66">
        <v>0</v>
      </c>
      <c r="H66">
        <v>0</v>
      </c>
      <c r="I66">
        <v>0</v>
      </c>
      <c r="J66">
        <v>5.5100002288818404</v>
      </c>
      <c r="K66">
        <v>0</v>
      </c>
      <c r="L66">
        <v>0</v>
      </c>
      <c r="M66">
        <v>0</v>
      </c>
      <c r="N66">
        <v>343</v>
      </c>
      <c r="O66">
        <v>330</v>
      </c>
      <c r="P66">
        <v>1364</v>
      </c>
      <c r="Q66">
        <v>1</v>
      </c>
      <c r="R66">
        <v>456</v>
      </c>
      <c r="S66">
        <v>485</v>
      </c>
    </row>
    <row r="67" spans="1:19" x14ac:dyDescent="0.2">
      <c r="A67">
        <v>2320127002</v>
      </c>
      <c r="B67" s="13">
        <v>42537</v>
      </c>
      <c r="C67" s="13" t="str">
        <f>TEXT(Weekdays[[#This Row],[date]],"dddd")</f>
        <v>Thursday</v>
      </c>
      <c r="D67">
        <v>5079</v>
      </c>
      <c r="E67">
        <v>3.4200000762939502</v>
      </c>
      <c r="F67">
        <v>3.4200000762939502</v>
      </c>
      <c r="G67">
        <v>0</v>
      </c>
      <c r="H67">
        <v>0</v>
      </c>
      <c r="I67">
        <v>0</v>
      </c>
      <c r="J67">
        <v>3.4200000762939502</v>
      </c>
      <c r="K67">
        <v>0</v>
      </c>
      <c r="L67">
        <v>0</v>
      </c>
      <c r="M67">
        <v>0</v>
      </c>
      <c r="N67">
        <v>242</v>
      </c>
      <c r="O67">
        <v>1129</v>
      </c>
      <c r="P67">
        <v>1804</v>
      </c>
      <c r="Q67">
        <v>1</v>
      </c>
      <c r="R67">
        <v>61</v>
      </c>
      <c r="S67">
        <v>69</v>
      </c>
    </row>
    <row r="68" spans="1:19" x14ac:dyDescent="0.2">
      <c r="A68">
        <v>2347167796</v>
      </c>
      <c r="B68" s="13">
        <v>42538</v>
      </c>
      <c r="C68" s="13" t="str">
        <f>TEXT(Weekdays[[#This Row],[date]],"dddd")</f>
        <v>Friday</v>
      </c>
      <c r="D68">
        <v>10352</v>
      </c>
      <c r="E68">
        <v>7.0100002288818404</v>
      </c>
      <c r="F68">
        <v>7.0100002288818404</v>
      </c>
      <c r="G68">
        <v>0</v>
      </c>
      <c r="H68">
        <v>1.6599999666214</v>
      </c>
      <c r="I68">
        <v>1.9400000572204601</v>
      </c>
      <c r="J68">
        <v>3.4100000858306898</v>
      </c>
      <c r="K68">
        <v>0</v>
      </c>
      <c r="L68">
        <v>19</v>
      </c>
      <c r="M68">
        <v>32</v>
      </c>
      <c r="N68">
        <v>195</v>
      </c>
      <c r="O68">
        <v>676</v>
      </c>
      <c r="P68">
        <v>2038</v>
      </c>
      <c r="Q68">
        <v>1</v>
      </c>
      <c r="R68">
        <v>467</v>
      </c>
      <c r="S68">
        <v>531</v>
      </c>
    </row>
    <row r="69" spans="1:19" x14ac:dyDescent="0.2">
      <c r="A69">
        <v>2347167796</v>
      </c>
      <c r="B69" s="13">
        <v>42539</v>
      </c>
      <c r="C69" s="13" t="str">
        <f>TEXT(Weekdays[[#This Row],[date]],"dddd")</f>
        <v>Saturday</v>
      </c>
      <c r="D69">
        <v>10129</v>
      </c>
      <c r="E69">
        <v>6.6999998092651403</v>
      </c>
      <c r="F69">
        <v>6.6999998092651403</v>
      </c>
      <c r="G69">
        <v>0</v>
      </c>
      <c r="H69">
        <v>1.9999999552965199E-2</v>
      </c>
      <c r="I69">
        <v>2.7400000095367401</v>
      </c>
      <c r="J69">
        <v>3.9400000572204599</v>
      </c>
      <c r="K69">
        <v>0</v>
      </c>
      <c r="L69">
        <v>1</v>
      </c>
      <c r="M69">
        <v>48</v>
      </c>
      <c r="N69">
        <v>206</v>
      </c>
      <c r="O69">
        <v>705</v>
      </c>
      <c r="P69">
        <v>2010</v>
      </c>
      <c r="Q69">
        <v>1</v>
      </c>
      <c r="R69">
        <v>445</v>
      </c>
      <c r="S69">
        <v>489</v>
      </c>
    </row>
    <row r="70" spans="1:19" x14ac:dyDescent="0.2">
      <c r="A70">
        <v>2347167796</v>
      </c>
      <c r="B70" s="13">
        <v>42540</v>
      </c>
      <c r="C70" s="13" t="str">
        <f>TEXT(Weekdays[[#This Row],[date]],"dddd")</f>
        <v>Sunday</v>
      </c>
      <c r="D70">
        <v>10465</v>
      </c>
      <c r="E70">
        <v>6.9200000762939498</v>
      </c>
      <c r="F70">
        <v>6.9200000762939498</v>
      </c>
      <c r="G70">
        <v>0</v>
      </c>
      <c r="H70">
        <v>7.0000000298023196E-2</v>
      </c>
      <c r="I70">
        <v>1.41999995708466</v>
      </c>
      <c r="J70">
        <v>5.4299998283386204</v>
      </c>
      <c r="K70">
        <v>0</v>
      </c>
      <c r="L70">
        <v>1</v>
      </c>
      <c r="M70">
        <v>24</v>
      </c>
      <c r="N70">
        <v>284</v>
      </c>
      <c r="O70">
        <v>720</v>
      </c>
      <c r="P70">
        <v>2133</v>
      </c>
      <c r="Q70">
        <v>1</v>
      </c>
      <c r="R70">
        <v>452</v>
      </c>
      <c r="S70">
        <v>504</v>
      </c>
    </row>
    <row r="71" spans="1:19" x14ac:dyDescent="0.2">
      <c r="A71">
        <v>2347167796</v>
      </c>
      <c r="B71" s="13">
        <v>42541</v>
      </c>
      <c r="C71" s="13" t="str">
        <f>TEXT(Weekdays[[#This Row],[date]],"dddd")</f>
        <v>Monday</v>
      </c>
      <c r="D71">
        <v>5472</v>
      </c>
      <c r="E71">
        <v>3.6199998855590798</v>
      </c>
      <c r="F71">
        <v>3.6199998855590798</v>
      </c>
      <c r="G71">
        <v>0</v>
      </c>
      <c r="H71">
        <v>7.9999998211860698E-2</v>
      </c>
      <c r="I71">
        <v>0.28000000119209301</v>
      </c>
      <c r="J71">
        <v>3.2599999904632599</v>
      </c>
      <c r="K71">
        <v>0</v>
      </c>
      <c r="L71">
        <v>1</v>
      </c>
      <c r="M71">
        <v>7</v>
      </c>
      <c r="N71">
        <v>249</v>
      </c>
      <c r="O71">
        <v>508</v>
      </c>
      <c r="P71">
        <v>1882</v>
      </c>
      <c r="Q71">
        <v>1</v>
      </c>
      <c r="R71">
        <v>556</v>
      </c>
      <c r="S71">
        <v>602</v>
      </c>
    </row>
    <row r="72" spans="1:19" x14ac:dyDescent="0.2">
      <c r="A72">
        <v>2347167796</v>
      </c>
      <c r="B72" s="13">
        <v>42542</v>
      </c>
      <c r="C72" s="13" t="str">
        <f>TEXT(Weekdays[[#This Row],[date]],"dddd")</f>
        <v>Tuesday</v>
      </c>
      <c r="D72">
        <v>8247</v>
      </c>
      <c r="E72">
        <v>5.4499998092651403</v>
      </c>
      <c r="F72">
        <v>5.4499998092651403</v>
      </c>
      <c r="G72">
        <v>0</v>
      </c>
      <c r="H72">
        <v>0.79000002145767201</v>
      </c>
      <c r="I72">
        <v>0.86000001430511497</v>
      </c>
      <c r="J72">
        <v>3.78999996185303</v>
      </c>
      <c r="K72">
        <v>0</v>
      </c>
      <c r="L72">
        <v>11</v>
      </c>
      <c r="M72">
        <v>16</v>
      </c>
      <c r="N72">
        <v>206</v>
      </c>
      <c r="O72">
        <v>678</v>
      </c>
      <c r="P72">
        <v>1944</v>
      </c>
      <c r="Q72">
        <v>1</v>
      </c>
      <c r="R72">
        <v>500</v>
      </c>
      <c r="S72">
        <v>557</v>
      </c>
    </row>
    <row r="73" spans="1:19" x14ac:dyDescent="0.2">
      <c r="A73">
        <v>2347167796</v>
      </c>
      <c r="B73" s="13">
        <v>42543</v>
      </c>
      <c r="C73" s="13" t="str">
        <f>TEXT(Weekdays[[#This Row],[date]],"dddd")</f>
        <v>Wednesday</v>
      </c>
      <c r="D73">
        <v>6711</v>
      </c>
      <c r="E73">
        <v>4.4400000572204599</v>
      </c>
      <c r="F73">
        <v>4.4400000572204599</v>
      </c>
      <c r="G73">
        <v>0</v>
      </c>
      <c r="H73">
        <v>0</v>
      </c>
      <c r="I73">
        <v>0</v>
      </c>
      <c r="J73">
        <v>4.4400000572204599</v>
      </c>
      <c r="K73">
        <v>0</v>
      </c>
      <c r="L73">
        <v>0</v>
      </c>
      <c r="M73">
        <v>7</v>
      </c>
      <c r="N73">
        <v>382</v>
      </c>
      <c r="O73">
        <v>648</v>
      </c>
      <c r="P73">
        <v>2346</v>
      </c>
      <c r="Q73">
        <v>1</v>
      </c>
      <c r="R73">
        <v>465</v>
      </c>
      <c r="S73">
        <v>514</v>
      </c>
    </row>
    <row r="74" spans="1:19" x14ac:dyDescent="0.2">
      <c r="A74">
        <v>2347167796</v>
      </c>
      <c r="B74" s="13">
        <v>42544</v>
      </c>
      <c r="C74" s="13" t="str">
        <f>TEXT(Weekdays[[#This Row],[date]],"dddd")</f>
        <v>Thursday</v>
      </c>
      <c r="D74">
        <v>10080</v>
      </c>
      <c r="E74">
        <v>6.75</v>
      </c>
      <c r="F74">
        <v>6.75</v>
      </c>
      <c r="G74">
        <v>0</v>
      </c>
      <c r="H74">
        <v>1.8500000238418599</v>
      </c>
      <c r="I74">
        <v>1.5299999713897701</v>
      </c>
      <c r="J74">
        <v>3.3800001144409202</v>
      </c>
      <c r="K74">
        <v>0</v>
      </c>
      <c r="L74">
        <v>23</v>
      </c>
      <c r="M74">
        <v>26</v>
      </c>
      <c r="N74">
        <v>208</v>
      </c>
      <c r="O74">
        <v>761</v>
      </c>
      <c r="P74">
        <v>2048</v>
      </c>
      <c r="Q74">
        <v>1</v>
      </c>
      <c r="R74">
        <v>460</v>
      </c>
      <c r="S74">
        <v>484</v>
      </c>
    </row>
    <row r="75" spans="1:19" x14ac:dyDescent="0.2">
      <c r="A75">
        <v>2347167796</v>
      </c>
      <c r="B75" s="13">
        <v>42545</v>
      </c>
      <c r="C75" s="13" t="str">
        <f>TEXT(Weekdays[[#This Row],[date]],"dddd")</f>
        <v>Friday</v>
      </c>
      <c r="D75">
        <v>7804</v>
      </c>
      <c r="E75">
        <v>5.1599998474121103</v>
      </c>
      <c r="F75">
        <v>5.1599998474121103</v>
      </c>
      <c r="G75">
        <v>0</v>
      </c>
      <c r="H75">
        <v>0.56000000238418601</v>
      </c>
      <c r="I75">
        <v>1.6799999475479099</v>
      </c>
      <c r="J75">
        <v>2.9200000762939502</v>
      </c>
      <c r="K75">
        <v>0</v>
      </c>
      <c r="L75">
        <v>9</v>
      </c>
      <c r="M75">
        <v>27</v>
      </c>
      <c r="N75">
        <v>206</v>
      </c>
      <c r="O75">
        <v>781</v>
      </c>
      <c r="P75">
        <v>1946</v>
      </c>
      <c r="Q75">
        <v>1</v>
      </c>
      <c r="R75">
        <v>405</v>
      </c>
      <c r="S75">
        <v>461</v>
      </c>
    </row>
    <row r="76" spans="1:19" x14ac:dyDescent="0.2">
      <c r="A76">
        <v>2347167796</v>
      </c>
      <c r="B76" s="13">
        <v>42546</v>
      </c>
      <c r="C76" s="13" t="str">
        <f>TEXT(Weekdays[[#This Row],[date]],"dddd")</f>
        <v>Saturday</v>
      </c>
      <c r="D76">
        <v>16901</v>
      </c>
      <c r="E76">
        <v>11.3699998855591</v>
      </c>
      <c r="F76">
        <v>11.3699998855591</v>
      </c>
      <c r="G76">
        <v>0</v>
      </c>
      <c r="H76">
        <v>2.7799999713897701</v>
      </c>
      <c r="I76">
        <v>1.45000004768372</v>
      </c>
      <c r="J76">
        <v>7.1500000953674299</v>
      </c>
      <c r="K76">
        <v>0</v>
      </c>
      <c r="L76">
        <v>32</v>
      </c>
      <c r="M76">
        <v>35</v>
      </c>
      <c r="N76">
        <v>360</v>
      </c>
      <c r="O76">
        <v>591</v>
      </c>
      <c r="P76">
        <v>2629</v>
      </c>
      <c r="Q76">
        <v>1</v>
      </c>
      <c r="R76">
        <v>374</v>
      </c>
      <c r="S76">
        <v>386</v>
      </c>
    </row>
    <row r="77" spans="1:19" x14ac:dyDescent="0.2">
      <c r="A77">
        <v>2347167796</v>
      </c>
      <c r="B77" s="13">
        <v>42547</v>
      </c>
      <c r="C77" s="13" t="str">
        <f>TEXT(Weekdays[[#This Row],[date]],"dddd")</f>
        <v>Sunday</v>
      </c>
      <c r="D77">
        <v>9471</v>
      </c>
      <c r="E77">
        <v>6.2600002288818404</v>
      </c>
      <c r="F77">
        <v>6.2600002288818404</v>
      </c>
      <c r="G77">
        <v>0</v>
      </c>
      <c r="H77">
        <v>0</v>
      </c>
      <c r="I77">
        <v>0</v>
      </c>
      <c r="J77">
        <v>6.2600002288818404</v>
      </c>
      <c r="K77">
        <v>0</v>
      </c>
      <c r="L77">
        <v>0</v>
      </c>
      <c r="M77">
        <v>0</v>
      </c>
      <c r="N77">
        <v>360</v>
      </c>
      <c r="O77">
        <v>584</v>
      </c>
      <c r="P77">
        <v>2187</v>
      </c>
      <c r="Q77">
        <v>1</v>
      </c>
      <c r="R77">
        <v>442</v>
      </c>
      <c r="S77">
        <v>459</v>
      </c>
    </row>
    <row r="78" spans="1:19" x14ac:dyDescent="0.2">
      <c r="A78">
        <v>2347167796</v>
      </c>
      <c r="B78" s="13">
        <v>42548</v>
      </c>
      <c r="C78" s="13" t="str">
        <f>TEXT(Weekdays[[#This Row],[date]],"dddd")</f>
        <v>Monday</v>
      </c>
      <c r="D78">
        <v>9482</v>
      </c>
      <c r="E78">
        <v>6.3800001144409197</v>
      </c>
      <c r="F78">
        <v>6.3800001144409197</v>
      </c>
      <c r="G78">
        <v>0</v>
      </c>
      <c r="H78">
        <v>1.2699999809265099</v>
      </c>
      <c r="I78">
        <v>0.519999980926514</v>
      </c>
      <c r="J78">
        <v>4.5999999046325701</v>
      </c>
      <c r="K78">
        <v>0</v>
      </c>
      <c r="L78">
        <v>15</v>
      </c>
      <c r="M78">
        <v>11</v>
      </c>
      <c r="N78">
        <v>277</v>
      </c>
      <c r="O78">
        <v>653</v>
      </c>
      <c r="P78">
        <v>2095</v>
      </c>
      <c r="Q78">
        <v>1</v>
      </c>
      <c r="R78">
        <v>433</v>
      </c>
      <c r="S78">
        <v>471</v>
      </c>
    </row>
    <row r="79" spans="1:19" x14ac:dyDescent="0.2">
      <c r="A79">
        <v>2347167796</v>
      </c>
      <c r="B79" s="13">
        <v>42549</v>
      </c>
      <c r="C79" s="13" t="str">
        <f>TEXT(Weekdays[[#This Row],[date]],"dddd")</f>
        <v>Tuesday</v>
      </c>
      <c r="D79">
        <v>5980</v>
      </c>
      <c r="E79">
        <v>3.9500000476837198</v>
      </c>
      <c r="F79">
        <v>3.9500000476837198</v>
      </c>
      <c r="G79">
        <v>0</v>
      </c>
      <c r="H79">
        <v>0</v>
      </c>
      <c r="I79">
        <v>0</v>
      </c>
      <c r="J79">
        <v>3.9500000476837198</v>
      </c>
      <c r="K79">
        <v>0</v>
      </c>
      <c r="L79">
        <v>0</v>
      </c>
      <c r="M79">
        <v>0</v>
      </c>
      <c r="N79">
        <v>227</v>
      </c>
      <c r="O79">
        <v>732</v>
      </c>
      <c r="P79">
        <v>1861</v>
      </c>
      <c r="Q79">
        <v>1</v>
      </c>
      <c r="R79">
        <v>436</v>
      </c>
      <c r="S79">
        <v>490</v>
      </c>
    </row>
    <row r="80" spans="1:19" x14ac:dyDescent="0.2">
      <c r="A80">
        <v>2347167796</v>
      </c>
      <c r="B80" s="13">
        <v>42550</v>
      </c>
      <c r="C80" s="13" t="str">
        <f>TEXT(Weekdays[[#This Row],[date]],"dddd")</f>
        <v>Wednesday</v>
      </c>
      <c r="D80">
        <v>11423</v>
      </c>
      <c r="E80">
        <v>7.5799999237060502</v>
      </c>
      <c r="F80">
        <v>7.5799999237060502</v>
      </c>
      <c r="G80">
        <v>0</v>
      </c>
      <c r="H80">
        <v>1.8600000143051101</v>
      </c>
      <c r="I80">
        <v>0.40000000596046398</v>
      </c>
      <c r="J80">
        <v>5.3200001716613796</v>
      </c>
      <c r="K80">
        <v>0</v>
      </c>
      <c r="L80">
        <v>26</v>
      </c>
      <c r="M80">
        <v>9</v>
      </c>
      <c r="N80">
        <v>295</v>
      </c>
      <c r="O80">
        <v>623</v>
      </c>
      <c r="P80">
        <v>2194</v>
      </c>
      <c r="Q80">
        <v>1</v>
      </c>
      <c r="R80">
        <v>448</v>
      </c>
      <c r="S80">
        <v>499</v>
      </c>
    </row>
    <row r="81" spans="1:19" x14ac:dyDescent="0.2">
      <c r="A81">
        <v>2347167796</v>
      </c>
      <c r="B81" s="13">
        <v>42551</v>
      </c>
      <c r="C81" s="13" t="str">
        <f>TEXT(Weekdays[[#This Row],[date]],"dddd")</f>
        <v>Thursday</v>
      </c>
      <c r="D81">
        <v>5439</v>
      </c>
      <c r="E81">
        <v>3.5999999046325701</v>
      </c>
      <c r="F81">
        <v>3.5999999046325701</v>
      </c>
      <c r="G81">
        <v>0</v>
      </c>
      <c r="H81">
        <v>0</v>
      </c>
      <c r="I81">
        <v>0</v>
      </c>
      <c r="J81">
        <v>3.5999999046325701</v>
      </c>
      <c r="K81">
        <v>0</v>
      </c>
      <c r="L81">
        <v>0</v>
      </c>
      <c r="M81">
        <v>0</v>
      </c>
      <c r="N81">
        <v>229</v>
      </c>
      <c r="O81">
        <v>764</v>
      </c>
      <c r="P81">
        <v>1854</v>
      </c>
      <c r="Q81">
        <v>1</v>
      </c>
      <c r="R81">
        <v>408</v>
      </c>
      <c r="S81">
        <v>450</v>
      </c>
    </row>
    <row r="82" spans="1:19" x14ac:dyDescent="0.2">
      <c r="A82">
        <v>2347167796</v>
      </c>
      <c r="B82" s="13">
        <v>42552</v>
      </c>
      <c r="C82" s="13" t="str">
        <f>TEXT(Weekdays[[#This Row],[date]],"dddd")</f>
        <v>Friday</v>
      </c>
      <c r="D82">
        <v>42</v>
      </c>
      <c r="E82">
        <v>2.9999999329447701E-2</v>
      </c>
      <c r="F82">
        <v>2.9999999329447701E-2</v>
      </c>
      <c r="G82">
        <v>0</v>
      </c>
      <c r="H82">
        <v>0</v>
      </c>
      <c r="I82">
        <v>0</v>
      </c>
      <c r="J82">
        <v>2.9999999329447701E-2</v>
      </c>
      <c r="K82">
        <v>0</v>
      </c>
      <c r="L82">
        <v>0</v>
      </c>
      <c r="M82">
        <v>0</v>
      </c>
      <c r="N82">
        <v>4</v>
      </c>
      <c r="O82">
        <v>2</v>
      </c>
      <c r="P82">
        <v>403</v>
      </c>
      <c r="Q82">
        <v>1</v>
      </c>
      <c r="R82">
        <v>411</v>
      </c>
      <c r="S82">
        <v>473</v>
      </c>
    </row>
    <row r="83" spans="1:19" x14ac:dyDescent="0.2">
      <c r="A83">
        <v>3977333714</v>
      </c>
      <c r="B83" s="13">
        <v>42553</v>
      </c>
      <c r="C83" s="13" t="str">
        <f>TEXT(Weekdays[[#This Row],[date]],"dddd")</f>
        <v>Saturday</v>
      </c>
      <c r="D83">
        <v>8856</v>
      </c>
      <c r="E83">
        <v>5.9800000190734899</v>
      </c>
      <c r="F83">
        <v>5.9800000190734899</v>
      </c>
      <c r="G83">
        <v>0</v>
      </c>
      <c r="H83">
        <v>3.0599999427795401</v>
      </c>
      <c r="I83">
        <v>0.91000002622604403</v>
      </c>
      <c r="J83">
        <v>2.0099999904632599</v>
      </c>
      <c r="K83">
        <v>0</v>
      </c>
      <c r="L83">
        <v>44</v>
      </c>
      <c r="M83">
        <v>19</v>
      </c>
      <c r="N83">
        <v>131</v>
      </c>
      <c r="O83">
        <v>777</v>
      </c>
      <c r="P83">
        <v>1450</v>
      </c>
      <c r="Q83">
        <v>1</v>
      </c>
      <c r="R83">
        <v>274</v>
      </c>
      <c r="S83">
        <v>469</v>
      </c>
    </row>
    <row r="84" spans="1:19" x14ac:dyDescent="0.2">
      <c r="A84">
        <v>3977333714</v>
      </c>
      <c r="B84" s="13">
        <v>42554</v>
      </c>
      <c r="C84" s="13" t="str">
        <f>TEXT(Weekdays[[#This Row],[date]],"dddd")</f>
        <v>Sunday</v>
      </c>
      <c r="D84">
        <v>10035</v>
      </c>
      <c r="E84">
        <v>6.71000003814697</v>
      </c>
      <c r="F84">
        <v>6.71000003814697</v>
      </c>
      <c r="G84">
        <v>0</v>
      </c>
      <c r="H84">
        <v>2.0299999713897701</v>
      </c>
      <c r="I84">
        <v>2.1300001144409202</v>
      </c>
      <c r="J84">
        <v>2.5499999523162802</v>
      </c>
      <c r="K84">
        <v>0</v>
      </c>
      <c r="L84">
        <v>31</v>
      </c>
      <c r="M84">
        <v>46</v>
      </c>
      <c r="N84">
        <v>153</v>
      </c>
      <c r="O84">
        <v>754</v>
      </c>
      <c r="P84">
        <v>1495</v>
      </c>
      <c r="Q84">
        <v>2</v>
      </c>
      <c r="R84">
        <v>295</v>
      </c>
      <c r="S84">
        <v>456</v>
      </c>
    </row>
    <row r="85" spans="1:19" x14ac:dyDescent="0.2">
      <c r="A85">
        <v>3977333714</v>
      </c>
      <c r="B85" s="13">
        <v>42555</v>
      </c>
      <c r="C85" s="13" t="str">
        <f>TEXT(Weekdays[[#This Row],[date]],"dddd")</f>
        <v>Monday</v>
      </c>
      <c r="D85">
        <v>7641</v>
      </c>
      <c r="E85">
        <v>5.1100001335143999</v>
      </c>
      <c r="F85">
        <v>5.1100001335143999</v>
      </c>
      <c r="G85">
        <v>0</v>
      </c>
      <c r="H85">
        <v>0.31999999284744302</v>
      </c>
      <c r="I85">
        <v>0.97000002861022905</v>
      </c>
      <c r="J85">
        <v>3.8199999332428001</v>
      </c>
      <c r="K85">
        <v>0</v>
      </c>
      <c r="L85">
        <v>5</v>
      </c>
      <c r="M85">
        <v>23</v>
      </c>
      <c r="N85">
        <v>214</v>
      </c>
      <c r="O85">
        <v>801</v>
      </c>
      <c r="P85">
        <v>1433</v>
      </c>
      <c r="Q85">
        <v>1</v>
      </c>
      <c r="R85">
        <v>291</v>
      </c>
      <c r="S85">
        <v>397</v>
      </c>
    </row>
    <row r="86" spans="1:19" x14ac:dyDescent="0.2">
      <c r="A86">
        <v>3977333714</v>
      </c>
      <c r="B86" s="13">
        <v>42556</v>
      </c>
      <c r="C86" s="13" t="str">
        <f>TEXT(Weekdays[[#This Row],[date]],"dddd")</f>
        <v>Tuesday</v>
      </c>
      <c r="D86">
        <v>9010</v>
      </c>
      <c r="E86">
        <v>6.0599999427795401</v>
      </c>
      <c r="F86">
        <v>6.0599999427795401</v>
      </c>
      <c r="G86">
        <v>0</v>
      </c>
      <c r="H86">
        <v>1.04999995231628</v>
      </c>
      <c r="I86">
        <v>1.75</v>
      </c>
      <c r="J86">
        <v>3.2599999904632599</v>
      </c>
      <c r="K86">
        <v>0</v>
      </c>
      <c r="L86">
        <v>15</v>
      </c>
      <c r="M86">
        <v>42</v>
      </c>
      <c r="N86">
        <v>183</v>
      </c>
      <c r="O86">
        <v>644</v>
      </c>
      <c r="P86">
        <v>1468</v>
      </c>
      <c r="Q86">
        <v>1</v>
      </c>
      <c r="R86">
        <v>424</v>
      </c>
      <c r="S86">
        <v>556</v>
      </c>
    </row>
    <row r="87" spans="1:19" x14ac:dyDescent="0.2">
      <c r="A87">
        <v>3977333714</v>
      </c>
      <c r="B87" s="13">
        <v>42557</v>
      </c>
      <c r="C87" s="13" t="str">
        <f>TEXT(Weekdays[[#This Row],[date]],"dddd")</f>
        <v>Wednesday</v>
      </c>
      <c r="D87">
        <v>13459</v>
      </c>
      <c r="E87">
        <v>9</v>
      </c>
      <c r="F87">
        <v>9</v>
      </c>
      <c r="G87">
        <v>0</v>
      </c>
      <c r="H87">
        <v>2.0299999713897701</v>
      </c>
      <c r="I87">
        <v>4</v>
      </c>
      <c r="J87">
        <v>2.9700000286102299</v>
      </c>
      <c r="K87">
        <v>0</v>
      </c>
      <c r="L87">
        <v>31</v>
      </c>
      <c r="M87">
        <v>83</v>
      </c>
      <c r="N87">
        <v>153</v>
      </c>
      <c r="O87">
        <v>663</v>
      </c>
      <c r="P87">
        <v>1625</v>
      </c>
      <c r="Q87">
        <v>1</v>
      </c>
      <c r="R87">
        <v>283</v>
      </c>
      <c r="S87">
        <v>510</v>
      </c>
    </row>
    <row r="88" spans="1:19" x14ac:dyDescent="0.2">
      <c r="A88">
        <v>3977333714</v>
      </c>
      <c r="B88" s="13">
        <v>42558</v>
      </c>
      <c r="C88" s="13" t="str">
        <f>TEXT(Weekdays[[#This Row],[date]],"dddd")</f>
        <v>Thursday</v>
      </c>
      <c r="D88">
        <v>10415</v>
      </c>
      <c r="E88">
        <v>6.9699997901916504</v>
      </c>
      <c r="F88">
        <v>6.9699997901916504</v>
      </c>
      <c r="G88">
        <v>0</v>
      </c>
      <c r="H88">
        <v>0.69999998807907104</v>
      </c>
      <c r="I88">
        <v>2.3499999046325701</v>
      </c>
      <c r="J88">
        <v>3.9200000762939502</v>
      </c>
      <c r="K88">
        <v>0</v>
      </c>
      <c r="L88">
        <v>11</v>
      </c>
      <c r="M88">
        <v>58</v>
      </c>
      <c r="N88">
        <v>205</v>
      </c>
      <c r="O88">
        <v>600</v>
      </c>
      <c r="P88">
        <v>1529</v>
      </c>
      <c r="Q88">
        <v>1</v>
      </c>
      <c r="R88">
        <v>381</v>
      </c>
      <c r="S88">
        <v>566</v>
      </c>
    </row>
    <row r="89" spans="1:19" x14ac:dyDescent="0.2">
      <c r="A89">
        <v>3977333714</v>
      </c>
      <c r="B89" s="13">
        <v>42559</v>
      </c>
      <c r="C89" s="13" t="str">
        <f>TEXT(Weekdays[[#This Row],[date]],"dddd")</f>
        <v>Friday</v>
      </c>
      <c r="D89">
        <v>11663</v>
      </c>
      <c r="E89">
        <v>7.8000001907348597</v>
      </c>
      <c r="F89">
        <v>7.8000001907348597</v>
      </c>
      <c r="G89">
        <v>0</v>
      </c>
      <c r="H89">
        <v>0.25</v>
      </c>
      <c r="I89">
        <v>3.7300000190734899</v>
      </c>
      <c r="J89">
        <v>3.8199999332428001</v>
      </c>
      <c r="K89">
        <v>0</v>
      </c>
      <c r="L89">
        <v>4</v>
      </c>
      <c r="M89">
        <v>95</v>
      </c>
      <c r="N89">
        <v>214</v>
      </c>
      <c r="O89">
        <v>605</v>
      </c>
      <c r="P89">
        <v>1584</v>
      </c>
      <c r="Q89">
        <v>2</v>
      </c>
      <c r="R89">
        <v>412</v>
      </c>
      <c r="S89">
        <v>522</v>
      </c>
    </row>
    <row r="90" spans="1:19" x14ac:dyDescent="0.2">
      <c r="A90">
        <v>3977333714</v>
      </c>
      <c r="B90" s="13">
        <v>42560</v>
      </c>
      <c r="C90" s="13" t="str">
        <f>TEXT(Weekdays[[#This Row],[date]],"dddd")</f>
        <v>Saturday</v>
      </c>
      <c r="D90">
        <v>12414</v>
      </c>
      <c r="E90">
        <v>8.7799997329711896</v>
      </c>
      <c r="F90">
        <v>8.7799997329711896</v>
      </c>
      <c r="G90">
        <v>0</v>
      </c>
      <c r="H90">
        <v>2.2400000095367401</v>
      </c>
      <c r="I90">
        <v>2.4500000476837198</v>
      </c>
      <c r="J90">
        <v>3.96000003814697</v>
      </c>
      <c r="K90">
        <v>0</v>
      </c>
      <c r="L90">
        <v>19</v>
      </c>
      <c r="M90">
        <v>67</v>
      </c>
      <c r="N90">
        <v>221</v>
      </c>
      <c r="O90">
        <v>738</v>
      </c>
      <c r="P90">
        <v>1638</v>
      </c>
      <c r="Q90">
        <v>1</v>
      </c>
      <c r="R90">
        <v>219</v>
      </c>
      <c r="S90">
        <v>395</v>
      </c>
    </row>
    <row r="91" spans="1:19" x14ac:dyDescent="0.2">
      <c r="A91">
        <v>3977333714</v>
      </c>
      <c r="B91" s="13">
        <v>42561</v>
      </c>
      <c r="C91" s="13" t="str">
        <f>TEXT(Weekdays[[#This Row],[date]],"dddd")</f>
        <v>Sunday</v>
      </c>
      <c r="D91">
        <v>11658</v>
      </c>
      <c r="E91">
        <v>7.8299999237060502</v>
      </c>
      <c r="F91">
        <v>7.8299999237060502</v>
      </c>
      <c r="G91">
        <v>0</v>
      </c>
      <c r="H91">
        <v>0.20000000298023199</v>
      </c>
      <c r="I91">
        <v>4.3499999046325701</v>
      </c>
      <c r="J91">
        <v>3.2799999713897701</v>
      </c>
      <c r="K91">
        <v>0</v>
      </c>
      <c r="L91">
        <v>2</v>
      </c>
      <c r="M91">
        <v>98</v>
      </c>
      <c r="N91">
        <v>164</v>
      </c>
      <c r="O91">
        <v>845</v>
      </c>
      <c r="P91">
        <v>1554</v>
      </c>
      <c r="Q91">
        <v>2</v>
      </c>
      <c r="R91">
        <v>152</v>
      </c>
      <c r="S91">
        <v>305</v>
      </c>
    </row>
    <row r="92" spans="1:19" x14ac:dyDescent="0.2">
      <c r="A92">
        <v>3977333714</v>
      </c>
      <c r="B92" s="13">
        <v>42562</v>
      </c>
      <c r="C92" s="13" t="str">
        <f>TEXT(Weekdays[[#This Row],[date]],"dddd")</f>
        <v>Monday</v>
      </c>
      <c r="D92">
        <v>6093</v>
      </c>
      <c r="E92">
        <v>4.0799999237060502</v>
      </c>
      <c r="F92">
        <v>4.0799999237060502</v>
      </c>
      <c r="G92">
        <v>0</v>
      </c>
      <c r="H92">
        <v>0</v>
      </c>
      <c r="I92">
        <v>0</v>
      </c>
      <c r="J92">
        <v>4.0599999427795401</v>
      </c>
      <c r="K92">
        <v>0</v>
      </c>
      <c r="L92">
        <v>0</v>
      </c>
      <c r="M92">
        <v>0</v>
      </c>
      <c r="N92">
        <v>242</v>
      </c>
      <c r="O92">
        <v>712</v>
      </c>
      <c r="P92">
        <v>1397</v>
      </c>
      <c r="Q92">
        <v>1</v>
      </c>
      <c r="R92">
        <v>332</v>
      </c>
      <c r="S92">
        <v>512</v>
      </c>
    </row>
    <row r="93" spans="1:19" x14ac:dyDescent="0.2">
      <c r="A93">
        <v>3977333714</v>
      </c>
      <c r="B93" s="13">
        <v>42563</v>
      </c>
      <c r="C93" s="13" t="str">
        <f>TEXT(Weekdays[[#This Row],[date]],"dddd")</f>
        <v>Tuesday</v>
      </c>
      <c r="D93">
        <v>8911</v>
      </c>
      <c r="E93">
        <v>5.96000003814697</v>
      </c>
      <c r="F93">
        <v>5.96000003814697</v>
      </c>
      <c r="G93">
        <v>0</v>
      </c>
      <c r="H93">
        <v>2.3299999237060498</v>
      </c>
      <c r="I93">
        <v>0.57999998331069902</v>
      </c>
      <c r="J93">
        <v>3.0599999427795401</v>
      </c>
      <c r="K93">
        <v>0</v>
      </c>
      <c r="L93">
        <v>33</v>
      </c>
      <c r="M93">
        <v>12</v>
      </c>
      <c r="N93">
        <v>188</v>
      </c>
      <c r="O93">
        <v>731</v>
      </c>
      <c r="P93">
        <v>1481</v>
      </c>
      <c r="Q93">
        <v>1</v>
      </c>
      <c r="R93">
        <v>355</v>
      </c>
      <c r="S93">
        <v>476</v>
      </c>
    </row>
    <row r="94" spans="1:19" x14ac:dyDescent="0.2">
      <c r="A94">
        <v>3977333714</v>
      </c>
      <c r="B94" s="13">
        <v>42564</v>
      </c>
      <c r="C94" s="13" t="str">
        <f>TEXT(Weekdays[[#This Row],[date]],"dddd")</f>
        <v>Wednesday</v>
      </c>
      <c r="D94">
        <v>12058</v>
      </c>
      <c r="E94">
        <v>8.0699996948242205</v>
      </c>
      <c r="F94">
        <v>8.0699996948242205</v>
      </c>
      <c r="G94">
        <v>0</v>
      </c>
      <c r="H94">
        <v>0</v>
      </c>
      <c r="I94">
        <v>4.2199997901916504</v>
      </c>
      <c r="J94">
        <v>3.8499999046325701</v>
      </c>
      <c r="K94">
        <v>0</v>
      </c>
      <c r="L94">
        <v>0</v>
      </c>
      <c r="M94">
        <v>92</v>
      </c>
      <c r="N94">
        <v>252</v>
      </c>
      <c r="O94">
        <v>724</v>
      </c>
      <c r="P94">
        <v>1638</v>
      </c>
      <c r="Q94">
        <v>1</v>
      </c>
      <c r="R94">
        <v>235</v>
      </c>
      <c r="S94">
        <v>372</v>
      </c>
    </row>
    <row r="95" spans="1:19" x14ac:dyDescent="0.2">
      <c r="A95">
        <v>3977333714</v>
      </c>
      <c r="B95" s="13">
        <v>42565</v>
      </c>
      <c r="C95" s="13" t="str">
        <f>TEXT(Weekdays[[#This Row],[date]],"dddd")</f>
        <v>Thursday</v>
      </c>
      <c r="D95">
        <v>14112</v>
      </c>
      <c r="E95">
        <v>10</v>
      </c>
      <c r="F95">
        <v>10</v>
      </c>
      <c r="G95">
        <v>0</v>
      </c>
      <c r="H95">
        <v>3.2699999809265101</v>
      </c>
      <c r="I95">
        <v>4.5599999427795401</v>
      </c>
      <c r="J95">
        <v>2.1700000762939502</v>
      </c>
      <c r="K95">
        <v>0</v>
      </c>
      <c r="L95">
        <v>30</v>
      </c>
      <c r="M95">
        <v>95</v>
      </c>
      <c r="N95">
        <v>129</v>
      </c>
      <c r="O95">
        <v>660</v>
      </c>
      <c r="P95">
        <v>1655</v>
      </c>
      <c r="Q95">
        <v>1</v>
      </c>
      <c r="R95">
        <v>310</v>
      </c>
      <c r="S95">
        <v>526</v>
      </c>
    </row>
    <row r="96" spans="1:19" x14ac:dyDescent="0.2">
      <c r="A96">
        <v>3977333714</v>
      </c>
      <c r="B96" s="13">
        <v>42566</v>
      </c>
      <c r="C96" s="13" t="str">
        <f>TEXT(Weekdays[[#This Row],[date]],"dddd")</f>
        <v>Friday</v>
      </c>
      <c r="D96">
        <v>11177</v>
      </c>
      <c r="E96">
        <v>8.4799995422363299</v>
      </c>
      <c r="F96">
        <v>8.4799995422363299</v>
      </c>
      <c r="G96">
        <v>0</v>
      </c>
      <c r="H96">
        <v>5.6199998855590803</v>
      </c>
      <c r="I96">
        <v>0.43000000715255698</v>
      </c>
      <c r="J96">
        <v>2.4100000858306898</v>
      </c>
      <c r="K96">
        <v>0</v>
      </c>
      <c r="L96">
        <v>50</v>
      </c>
      <c r="M96">
        <v>9</v>
      </c>
      <c r="N96">
        <v>133</v>
      </c>
      <c r="O96">
        <v>781</v>
      </c>
      <c r="P96">
        <v>1570</v>
      </c>
      <c r="Q96">
        <v>1</v>
      </c>
      <c r="R96">
        <v>262</v>
      </c>
      <c r="S96">
        <v>467</v>
      </c>
    </row>
    <row r="97" spans="1:19" x14ac:dyDescent="0.2">
      <c r="A97">
        <v>3977333714</v>
      </c>
      <c r="B97" s="13">
        <v>42567</v>
      </c>
      <c r="C97" s="13" t="str">
        <f>TEXT(Weekdays[[#This Row],[date]],"dddd")</f>
        <v>Saturday</v>
      </c>
      <c r="D97">
        <v>11388</v>
      </c>
      <c r="E97">
        <v>7.6199998855590803</v>
      </c>
      <c r="F97">
        <v>7.6199998855590803</v>
      </c>
      <c r="G97">
        <v>0</v>
      </c>
      <c r="H97">
        <v>0.44999998807907099</v>
      </c>
      <c r="I97">
        <v>4.2199997901916504</v>
      </c>
      <c r="J97">
        <v>2.9500000476837198</v>
      </c>
      <c r="K97">
        <v>0</v>
      </c>
      <c r="L97">
        <v>7</v>
      </c>
      <c r="M97">
        <v>95</v>
      </c>
      <c r="N97">
        <v>170</v>
      </c>
      <c r="O97">
        <v>797</v>
      </c>
      <c r="P97">
        <v>1551</v>
      </c>
      <c r="Q97">
        <v>1</v>
      </c>
      <c r="R97">
        <v>250</v>
      </c>
      <c r="S97">
        <v>371</v>
      </c>
    </row>
    <row r="98" spans="1:19" x14ac:dyDescent="0.2">
      <c r="A98">
        <v>3977333714</v>
      </c>
      <c r="B98" s="13">
        <v>42568</v>
      </c>
      <c r="C98" s="13" t="str">
        <f>TEXT(Weekdays[[#This Row],[date]],"dddd")</f>
        <v>Sunday</v>
      </c>
      <c r="D98">
        <v>7193</v>
      </c>
      <c r="E98">
        <v>5.03999996185303</v>
      </c>
      <c r="F98">
        <v>5.03999996185303</v>
      </c>
      <c r="G98">
        <v>0</v>
      </c>
      <c r="H98">
        <v>0</v>
      </c>
      <c r="I98">
        <v>0.41999998688697798</v>
      </c>
      <c r="J98">
        <v>4.6199998855590803</v>
      </c>
      <c r="K98">
        <v>0</v>
      </c>
      <c r="L98">
        <v>0</v>
      </c>
      <c r="M98">
        <v>10</v>
      </c>
      <c r="N98">
        <v>176</v>
      </c>
      <c r="O98">
        <v>714</v>
      </c>
      <c r="P98">
        <v>1377</v>
      </c>
      <c r="Q98">
        <v>1</v>
      </c>
      <c r="R98">
        <v>349</v>
      </c>
      <c r="S98">
        <v>540</v>
      </c>
    </row>
    <row r="99" spans="1:19" x14ac:dyDescent="0.2">
      <c r="A99">
        <v>3977333714</v>
      </c>
      <c r="B99" s="13">
        <v>42569</v>
      </c>
      <c r="C99" s="13" t="str">
        <f>TEXT(Weekdays[[#This Row],[date]],"dddd")</f>
        <v>Monday</v>
      </c>
      <c r="D99">
        <v>7114</v>
      </c>
      <c r="E99">
        <v>4.8800001144409197</v>
      </c>
      <c r="F99">
        <v>4.8800001144409197</v>
      </c>
      <c r="G99">
        <v>0</v>
      </c>
      <c r="H99">
        <v>1.37000000476837</v>
      </c>
      <c r="I99">
        <v>0.28999999165535001</v>
      </c>
      <c r="J99">
        <v>3.2200000286102299</v>
      </c>
      <c r="K99">
        <v>0</v>
      </c>
      <c r="L99">
        <v>15</v>
      </c>
      <c r="M99">
        <v>8</v>
      </c>
      <c r="N99">
        <v>190</v>
      </c>
      <c r="O99">
        <v>804</v>
      </c>
      <c r="P99">
        <v>1407</v>
      </c>
      <c r="Q99">
        <v>1</v>
      </c>
      <c r="R99">
        <v>261</v>
      </c>
      <c r="S99">
        <v>423</v>
      </c>
    </row>
    <row r="100" spans="1:19" x14ac:dyDescent="0.2">
      <c r="A100">
        <v>3977333714</v>
      </c>
      <c r="B100" s="13">
        <v>42570</v>
      </c>
      <c r="C100" s="13" t="str">
        <f>TEXT(Weekdays[[#This Row],[date]],"dddd")</f>
        <v>Tuesday</v>
      </c>
      <c r="D100">
        <v>10645</v>
      </c>
      <c r="E100">
        <v>7.75</v>
      </c>
      <c r="F100">
        <v>7.75</v>
      </c>
      <c r="G100">
        <v>0</v>
      </c>
      <c r="H100">
        <v>3.7400000095367401</v>
      </c>
      <c r="I100">
        <v>1.29999995231628</v>
      </c>
      <c r="J100">
        <v>2.71000003814697</v>
      </c>
      <c r="K100">
        <v>0</v>
      </c>
      <c r="L100">
        <v>36</v>
      </c>
      <c r="M100">
        <v>32</v>
      </c>
      <c r="N100">
        <v>150</v>
      </c>
      <c r="O100">
        <v>744</v>
      </c>
      <c r="P100">
        <v>1545</v>
      </c>
      <c r="Q100">
        <v>1</v>
      </c>
      <c r="R100">
        <v>333</v>
      </c>
      <c r="S100">
        <v>478</v>
      </c>
    </row>
    <row r="101" spans="1:19" x14ac:dyDescent="0.2">
      <c r="A101">
        <v>3977333714</v>
      </c>
      <c r="B101" s="13">
        <v>42571</v>
      </c>
      <c r="C101" s="13" t="str">
        <f>TEXT(Weekdays[[#This Row],[date]],"dddd")</f>
        <v>Wednesday</v>
      </c>
      <c r="D101">
        <v>13238</v>
      </c>
      <c r="E101">
        <v>9.1999998092651403</v>
      </c>
      <c r="F101">
        <v>9.1999998092651403</v>
      </c>
      <c r="G101">
        <v>0</v>
      </c>
      <c r="H101">
        <v>3.6900000572204599</v>
      </c>
      <c r="I101">
        <v>2.0999999046325701</v>
      </c>
      <c r="J101">
        <v>3.4100000858306898</v>
      </c>
      <c r="K101">
        <v>0</v>
      </c>
      <c r="L101">
        <v>43</v>
      </c>
      <c r="M101">
        <v>52</v>
      </c>
      <c r="N101">
        <v>194</v>
      </c>
      <c r="O101">
        <v>687</v>
      </c>
      <c r="P101">
        <v>1650</v>
      </c>
      <c r="Q101">
        <v>1</v>
      </c>
      <c r="R101">
        <v>237</v>
      </c>
      <c r="S101">
        <v>382</v>
      </c>
    </row>
    <row r="102" spans="1:19" x14ac:dyDescent="0.2">
      <c r="A102">
        <v>3977333714</v>
      </c>
      <c r="B102" s="13">
        <v>42572</v>
      </c>
      <c r="C102" s="13" t="str">
        <f>TEXT(Weekdays[[#This Row],[date]],"dddd")</f>
        <v>Thursday</v>
      </c>
      <c r="D102">
        <v>10414</v>
      </c>
      <c r="E102">
        <v>7.0700001716613796</v>
      </c>
      <c r="F102">
        <v>7.0700001716613796</v>
      </c>
      <c r="G102">
        <v>0</v>
      </c>
      <c r="H102">
        <v>2.6700000762939502</v>
      </c>
      <c r="I102">
        <v>1.9800000190734901</v>
      </c>
      <c r="J102">
        <v>2.4100000858306898</v>
      </c>
      <c r="K102">
        <v>0</v>
      </c>
      <c r="L102">
        <v>41</v>
      </c>
      <c r="M102">
        <v>40</v>
      </c>
      <c r="N102">
        <v>124</v>
      </c>
      <c r="O102">
        <v>691</v>
      </c>
      <c r="P102">
        <v>1501</v>
      </c>
      <c r="Q102">
        <v>1</v>
      </c>
      <c r="R102">
        <v>383</v>
      </c>
      <c r="S102">
        <v>626</v>
      </c>
    </row>
    <row r="103" spans="1:19" x14ac:dyDescent="0.2">
      <c r="A103">
        <v>3977333714</v>
      </c>
      <c r="B103" s="13">
        <v>42573</v>
      </c>
      <c r="C103" s="13" t="str">
        <f>TEXT(Weekdays[[#This Row],[date]],"dddd")</f>
        <v>Friday</v>
      </c>
      <c r="D103">
        <v>16520</v>
      </c>
      <c r="E103">
        <v>11.050000190734901</v>
      </c>
      <c r="F103">
        <v>11.050000190734901</v>
      </c>
      <c r="G103">
        <v>0</v>
      </c>
      <c r="H103">
        <v>1.53999996185303</v>
      </c>
      <c r="I103">
        <v>6.4800000190734899</v>
      </c>
      <c r="J103">
        <v>3.0199999809265101</v>
      </c>
      <c r="K103">
        <v>0</v>
      </c>
      <c r="L103">
        <v>24</v>
      </c>
      <c r="M103">
        <v>143</v>
      </c>
      <c r="N103">
        <v>176</v>
      </c>
      <c r="O103">
        <v>713</v>
      </c>
      <c r="P103">
        <v>1760</v>
      </c>
      <c r="Q103">
        <v>1</v>
      </c>
      <c r="R103">
        <v>230</v>
      </c>
      <c r="S103">
        <v>384</v>
      </c>
    </row>
    <row r="104" spans="1:19" x14ac:dyDescent="0.2">
      <c r="A104">
        <v>3977333714</v>
      </c>
      <c r="B104" s="13">
        <v>42574</v>
      </c>
      <c r="C104" s="13" t="str">
        <f>TEXT(Weekdays[[#This Row],[date]],"dddd")</f>
        <v>Saturday</v>
      </c>
      <c r="D104">
        <v>14335</v>
      </c>
      <c r="E104">
        <v>9.5900001525878906</v>
      </c>
      <c r="F104">
        <v>9.5900001525878906</v>
      </c>
      <c r="G104">
        <v>0</v>
      </c>
      <c r="H104">
        <v>3.3199999332428001</v>
      </c>
      <c r="I104">
        <v>1.7400000095367401</v>
      </c>
      <c r="J104">
        <v>4.5300002098083496</v>
      </c>
      <c r="K104">
        <v>0</v>
      </c>
      <c r="L104">
        <v>47</v>
      </c>
      <c r="M104">
        <v>41</v>
      </c>
      <c r="N104">
        <v>258</v>
      </c>
      <c r="O104">
        <v>594</v>
      </c>
      <c r="P104">
        <v>1710</v>
      </c>
      <c r="Q104">
        <v>1</v>
      </c>
      <c r="R104">
        <v>292</v>
      </c>
      <c r="S104">
        <v>500</v>
      </c>
    </row>
    <row r="105" spans="1:19" x14ac:dyDescent="0.2">
      <c r="A105">
        <v>3977333714</v>
      </c>
      <c r="B105" s="13">
        <v>42575</v>
      </c>
      <c r="C105" s="13" t="str">
        <f>TEXT(Weekdays[[#This Row],[date]],"dddd")</f>
        <v>Sunday</v>
      </c>
      <c r="D105">
        <v>13559</v>
      </c>
      <c r="E105">
        <v>9.4399995803833008</v>
      </c>
      <c r="F105">
        <v>9.4399995803833008</v>
      </c>
      <c r="G105">
        <v>0</v>
      </c>
      <c r="H105">
        <v>1.8099999427795399</v>
      </c>
      <c r="I105">
        <v>4.5799999237060502</v>
      </c>
      <c r="J105">
        <v>2.8900001049041699</v>
      </c>
      <c r="K105">
        <v>0</v>
      </c>
      <c r="L105">
        <v>14</v>
      </c>
      <c r="M105">
        <v>96</v>
      </c>
      <c r="N105">
        <v>142</v>
      </c>
      <c r="O105">
        <v>852</v>
      </c>
      <c r="P105">
        <v>1628</v>
      </c>
      <c r="Q105">
        <v>1</v>
      </c>
      <c r="R105">
        <v>213</v>
      </c>
      <c r="S105">
        <v>336</v>
      </c>
    </row>
    <row r="106" spans="1:19" x14ac:dyDescent="0.2">
      <c r="A106">
        <v>3977333714</v>
      </c>
      <c r="B106" s="13">
        <v>42576</v>
      </c>
      <c r="C106" s="13" t="str">
        <f>TEXT(Weekdays[[#This Row],[date]],"dddd")</f>
        <v>Monday</v>
      </c>
      <c r="D106">
        <v>12312</v>
      </c>
      <c r="E106">
        <v>8.5799999237060494</v>
      </c>
      <c r="F106">
        <v>8.5799999237060494</v>
      </c>
      <c r="G106">
        <v>0</v>
      </c>
      <c r="H106">
        <v>1.7599999904632599</v>
      </c>
      <c r="I106">
        <v>4.1100001335143999</v>
      </c>
      <c r="J106">
        <v>2.71000003814697</v>
      </c>
      <c r="K106">
        <v>0</v>
      </c>
      <c r="L106">
        <v>14</v>
      </c>
      <c r="M106">
        <v>88</v>
      </c>
      <c r="N106">
        <v>178</v>
      </c>
      <c r="O106">
        <v>680</v>
      </c>
      <c r="P106">
        <v>1618</v>
      </c>
      <c r="Q106">
        <v>1</v>
      </c>
      <c r="R106">
        <v>318</v>
      </c>
      <c r="S106">
        <v>480</v>
      </c>
    </row>
    <row r="107" spans="1:19" x14ac:dyDescent="0.2">
      <c r="A107">
        <v>3977333714</v>
      </c>
      <c r="B107" s="13">
        <v>42577</v>
      </c>
      <c r="C107" s="13" t="str">
        <f>TEXT(Weekdays[[#This Row],[date]],"dddd")</f>
        <v>Tuesday</v>
      </c>
      <c r="D107">
        <v>11677</v>
      </c>
      <c r="E107">
        <v>8.2799997329711896</v>
      </c>
      <c r="F107">
        <v>8.2799997329711896</v>
      </c>
      <c r="G107">
        <v>0</v>
      </c>
      <c r="H107">
        <v>3.1099998950958301</v>
      </c>
      <c r="I107">
        <v>2.5099999904632599</v>
      </c>
      <c r="J107">
        <v>2.6700000762939502</v>
      </c>
      <c r="K107">
        <v>0</v>
      </c>
      <c r="L107">
        <v>29</v>
      </c>
      <c r="M107">
        <v>55</v>
      </c>
      <c r="N107">
        <v>168</v>
      </c>
      <c r="O107">
        <v>676</v>
      </c>
      <c r="P107">
        <v>1590</v>
      </c>
      <c r="Q107">
        <v>1</v>
      </c>
      <c r="R107">
        <v>323</v>
      </c>
      <c r="S107">
        <v>512</v>
      </c>
    </row>
    <row r="108" spans="1:19" x14ac:dyDescent="0.2">
      <c r="A108">
        <v>3977333714</v>
      </c>
      <c r="B108" s="13">
        <v>42578</v>
      </c>
      <c r="C108" s="13" t="str">
        <f>TEXT(Weekdays[[#This Row],[date]],"dddd")</f>
        <v>Wednesday</v>
      </c>
      <c r="D108">
        <v>11550</v>
      </c>
      <c r="E108">
        <v>7.7300000190734899</v>
      </c>
      <c r="F108">
        <v>7.7300000190734899</v>
      </c>
      <c r="G108">
        <v>0</v>
      </c>
      <c r="H108">
        <v>0</v>
      </c>
      <c r="I108">
        <v>4.1300001144409197</v>
      </c>
      <c r="J108">
        <v>3.5899999141693102</v>
      </c>
      <c r="K108">
        <v>0</v>
      </c>
      <c r="L108">
        <v>0</v>
      </c>
      <c r="M108">
        <v>86</v>
      </c>
      <c r="N108">
        <v>208</v>
      </c>
      <c r="O108">
        <v>703</v>
      </c>
      <c r="P108">
        <v>1574</v>
      </c>
      <c r="Q108">
        <v>1</v>
      </c>
      <c r="R108">
        <v>237</v>
      </c>
      <c r="S108">
        <v>443</v>
      </c>
    </row>
    <row r="109" spans="1:19" x14ac:dyDescent="0.2">
      <c r="A109">
        <v>3977333714</v>
      </c>
      <c r="B109" s="13">
        <v>42579</v>
      </c>
      <c r="C109" s="13" t="str">
        <f>TEXT(Weekdays[[#This Row],[date]],"dddd")</f>
        <v>Thursday</v>
      </c>
      <c r="D109">
        <v>13585</v>
      </c>
      <c r="E109">
        <v>9.0900001525878906</v>
      </c>
      <c r="F109">
        <v>9.0900001525878906</v>
      </c>
      <c r="G109">
        <v>0</v>
      </c>
      <c r="H109">
        <v>0.68000000715255704</v>
      </c>
      <c r="I109">
        <v>5.2399997711181596</v>
      </c>
      <c r="J109">
        <v>3.1700000762939502</v>
      </c>
      <c r="K109">
        <v>0</v>
      </c>
      <c r="L109">
        <v>9</v>
      </c>
      <c r="M109">
        <v>116</v>
      </c>
      <c r="N109">
        <v>171</v>
      </c>
      <c r="O109">
        <v>688</v>
      </c>
      <c r="P109">
        <v>1633</v>
      </c>
      <c r="Q109">
        <v>2</v>
      </c>
      <c r="R109">
        <v>259</v>
      </c>
      <c r="S109">
        <v>456</v>
      </c>
    </row>
    <row r="110" spans="1:19" x14ac:dyDescent="0.2">
      <c r="A110">
        <v>3977333714</v>
      </c>
      <c r="B110" s="13">
        <v>42580</v>
      </c>
      <c r="C110" s="13" t="str">
        <f>TEXT(Weekdays[[#This Row],[date]],"dddd")</f>
        <v>Friday</v>
      </c>
      <c r="D110">
        <v>13072</v>
      </c>
      <c r="E110">
        <v>8.7799997329711896</v>
      </c>
      <c r="F110">
        <v>8.7799997329711896</v>
      </c>
      <c r="G110">
        <v>0</v>
      </c>
      <c r="H110">
        <v>7.0000000298023196E-2</v>
      </c>
      <c r="I110">
        <v>5.4000000953674299</v>
      </c>
      <c r="J110">
        <v>3.3099999427795401</v>
      </c>
      <c r="K110">
        <v>0</v>
      </c>
      <c r="L110">
        <v>1</v>
      </c>
      <c r="M110">
        <v>115</v>
      </c>
      <c r="N110">
        <v>196</v>
      </c>
      <c r="O110">
        <v>676</v>
      </c>
      <c r="P110">
        <v>1630</v>
      </c>
      <c r="Q110">
        <v>1</v>
      </c>
      <c r="R110">
        <v>312</v>
      </c>
      <c r="S110">
        <v>452</v>
      </c>
    </row>
    <row r="111" spans="1:19" x14ac:dyDescent="0.2">
      <c r="A111">
        <v>4020332650</v>
      </c>
      <c r="B111" s="13">
        <v>42581</v>
      </c>
      <c r="C111" s="13" t="str">
        <f>TEXT(Weekdays[[#This Row],[date]],"dddd")</f>
        <v>Saturday</v>
      </c>
      <c r="D111">
        <v>8539</v>
      </c>
      <c r="E111">
        <v>6.1199998855590803</v>
      </c>
      <c r="F111">
        <v>6.1199998855590803</v>
      </c>
      <c r="G111">
        <v>0</v>
      </c>
      <c r="H111">
        <v>0.15000000596046401</v>
      </c>
      <c r="I111">
        <v>0.239999994635582</v>
      </c>
      <c r="J111">
        <v>5.6799998283386204</v>
      </c>
      <c r="K111">
        <v>0</v>
      </c>
      <c r="L111">
        <v>4</v>
      </c>
      <c r="M111">
        <v>15</v>
      </c>
      <c r="N111">
        <v>331</v>
      </c>
      <c r="O111">
        <v>712</v>
      </c>
      <c r="P111">
        <v>3654</v>
      </c>
      <c r="Q111">
        <v>1</v>
      </c>
      <c r="R111">
        <v>501</v>
      </c>
      <c r="S111">
        <v>541</v>
      </c>
    </row>
    <row r="112" spans="1:19" x14ac:dyDescent="0.2">
      <c r="A112">
        <v>4020332650</v>
      </c>
      <c r="B112" s="13">
        <v>42582</v>
      </c>
      <c r="C112" s="13" t="str">
        <f>TEXT(Weekdays[[#This Row],[date]],"dddd")</f>
        <v>Sunday</v>
      </c>
      <c r="D112">
        <v>1982</v>
      </c>
      <c r="E112">
        <v>1.41999995708466</v>
      </c>
      <c r="F112">
        <v>1.41999995708466</v>
      </c>
      <c r="G112">
        <v>0</v>
      </c>
      <c r="H112">
        <v>0.44999998807907099</v>
      </c>
      <c r="I112">
        <v>0.37000000476837203</v>
      </c>
      <c r="J112">
        <v>0.58999997377395597</v>
      </c>
      <c r="K112">
        <v>0</v>
      </c>
      <c r="L112">
        <v>65</v>
      </c>
      <c r="M112">
        <v>21</v>
      </c>
      <c r="N112">
        <v>55</v>
      </c>
      <c r="O112">
        <v>1222</v>
      </c>
      <c r="P112">
        <v>3051</v>
      </c>
      <c r="Q112">
        <v>1</v>
      </c>
      <c r="R112">
        <v>77</v>
      </c>
      <c r="S112">
        <v>77</v>
      </c>
    </row>
    <row r="113" spans="1:19" x14ac:dyDescent="0.2">
      <c r="A113">
        <v>4020332650</v>
      </c>
      <c r="B113" s="13">
        <v>42583</v>
      </c>
      <c r="C113" s="13" t="str">
        <f>TEXT(Weekdays[[#This Row],[date]],"dddd")</f>
        <v>Monday</v>
      </c>
      <c r="D113">
        <v>4496</v>
      </c>
      <c r="E113">
        <v>3.2200000286102299</v>
      </c>
      <c r="F113">
        <v>3.2200000286102299</v>
      </c>
      <c r="G113">
        <v>0</v>
      </c>
      <c r="H113">
        <v>0</v>
      </c>
      <c r="I113">
        <v>0</v>
      </c>
      <c r="J113">
        <v>3.1500000953674299</v>
      </c>
      <c r="K113">
        <v>5.0000000745058101E-2</v>
      </c>
      <c r="L113">
        <v>0</v>
      </c>
      <c r="M113">
        <v>0</v>
      </c>
      <c r="N113">
        <v>174</v>
      </c>
      <c r="O113">
        <v>950</v>
      </c>
      <c r="P113">
        <v>2828</v>
      </c>
      <c r="Q113">
        <v>1</v>
      </c>
      <c r="R113">
        <v>322</v>
      </c>
      <c r="S113">
        <v>332</v>
      </c>
    </row>
    <row r="114" spans="1:19" x14ac:dyDescent="0.2">
      <c r="A114">
        <v>4020332650</v>
      </c>
      <c r="B114" s="13">
        <v>42584</v>
      </c>
      <c r="C114" s="13" t="str">
        <f>TEXT(Weekdays[[#This Row],[date]],"dddd")</f>
        <v>Tuesday</v>
      </c>
      <c r="D114">
        <v>10252</v>
      </c>
      <c r="E114">
        <v>7.3499999046325701</v>
      </c>
      <c r="F114">
        <v>7.3499999046325701</v>
      </c>
      <c r="G114">
        <v>0</v>
      </c>
      <c r="H114">
        <v>0.67000001668930098</v>
      </c>
      <c r="I114">
        <v>1.03999996185303</v>
      </c>
      <c r="J114">
        <v>5.5799999237060502</v>
      </c>
      <c r="K114">
        <v>0</v>
      </c>
      <c r="L114">
        <v>13</v>
      </c>
      <c r="M114">
        <v>46</v>
      </c>
      <c r="N114">
        <v>346</v>
      </c>
      <c r="O114">
        <v>531</v>
      </c>
      <c r="P114">
        <v>3879</v>
      </c>
      <c r="Q114">
        <v>1</v>
      </c>
      <c r="R114">
        <v>478</v>
      </c>
      <c r="S114">
        <v>536</v>
      </c>
    </row>
    <row r="115" spans="1:19" x14ac:dyDescent="0.2">
      <c r="A115">
        <v>4020332650</v>
      </c>
      <c r="B115" s="13">
        <v>42585</v>
      </c>
      <c r="C115" s="13" t="str">
        <f>TEXT(Weekdays[[#This Row],[date]],"dddd")</f>
        <v>Wednesday</v>
      </c>
      <c r="D115">
        <v>11728</v>
      </c>
      <c r="E115">
        <v>8.4300003051757795</v>
      </c>
      <c r="F115">
        <v>8.4300003051757795</v>
      </c>
      <c r="G115">
        <v>0</v>
      </c>
      <c r="H115">
        <v>2.6199998855590798</v>
      </c>
      <c r="I115">
        <v>1.6799999475479099</v>
      </c>
      <c r="J115">
        <v>4.03999996185303</v>
      </c>
      <c r="K115">
        <v>7.0000000298023196E-2</v>
      </c>
      <c r="L115">
        <v>38</v>
      </c>
      <c r="M115">
        <v>42</v>
      </c>
      <c r="N115">
        <v>196</v>
      </c>
      <c r="O115">
        <v>916</v>
      </c>
      <c r="P115">
        <v>3429</v>
      </c>
      <c r="Q115">
        <v>1</v>
      </c>
      <c r="R115">
        <v>226</v>
      </c>
      <c r="S115">
        <v>248</v>
      </c>
    </row>
    <row r="116" spans="1:19" x14ac:dyDescent="0.2">
      <c r="A116">
        <v>4020332650</v>
      </c>
      <c r="B116" s="13">
        <v>42586</v>
      </c>
      <c r="C116" s="13" t="str">
        <f>TEXT(Weekdays[[#This Row],[date]],"dddd")</f>
        <v>Thursday</v>
      </c>
      <c r="D116">
        <v>4369</v>
      </c>
      <c r="E116">
        <v>3.1300001144409202</v>
      </c>
      <c r="F116">
        <v>3.1300001144409202</v>
      </c>
      <c r="G116">
        <v>0</v>
      </c>
      <c r="H116">
        <v>0</v>
      </c>
      <c r="I116">
        <v>0</v>
      </c>
      <c r="J116">
        <v>3.0999999046325701</v>
      </c>
      <c r="K116">
        <v>9.9999997764825804E-3</v>
      </c>
      <c r="L116">
        <v>0</v>
      </c>
      <c r="M116">
        <v>0</v>
      </c>
      <c r="N116">
        <v>177</v>
      </c>
      <c r="O116">
        <v>855</v>
      </c>
      <c r="P116">
        <v>2704</v>
      </c>
      <c r="Q116">
        <v>1</v>
      </c>
      <c r="R116">
        <v>385</v>
      </c>
      <c r="S116">
        <v>408</v>
      </c>
    </row>
    <row r="117" spans="1:19" x14ac:dyDescent="0.2">
      <c r="A117">
        <v>4020332650</v>
      </c>
      <c r="B117" s="13">
        <v>42587</v>
      </c>
      <c r="C117" s="13" t="str">
        <f>TEXT(Weekdays[[#This Row],[date]],"dddd")</f>
        <v>Friday</v>
      </c>
      <c r="D117">
        <v>5862</v>
      </c>
      <c r="E117">
        <v>4.1999998092651403</v>
      </c>
      <c r="F117">
        <v>4.1999998092651403</v>
      </c>
      <c r="G117">
        <v>0</v>
      </c>
      <c r="H117">
        <v>0</v>
      </c>
      <c r="I117">
        <v>0</v>
      </c>
      <c r="J117">
        <v>4.1500000953674299</v>
      </c>
      <c r="K117">
        <v>0</v>
      </c>
      <c r="L117">
        <v>0</v>
      </c>
      <c r="M117">
        <v>0</v>
      </c>
      <c r="N117">
        <v>263</v>
      </c>
      <c r="O117">
        <v>775</v>
      </c>
      <c r="P117">
        <v>3089</v>
      </c>
      <c r="Q117">
        <v>1</v>
      </c>
      <c r="R117">
        <v>364</v>
      </c>
      <c r="S117">
        <v>402</v>
      </c>
    </row>
    <row r="118" spans="1:19" x14ac:dyDescent="0.2">
      <c r="A118">
        <v>4020332650</v>
      </c>
      <c r="B118" s="13">
        <v>42588</v>
      </c>
      <c r="C118" s="13" t="str">
        <f>TEXT(Weekdays[[#This Row],[date]],"dddd")</f>
        <v>Saturday</v>
      </c>
      <c r="D118">
        <v>5546</v>
      </c>
      <c r="E118">
        <v>3.9800000190734899</v>
      </c>
      <c r="F118">
        <v>3.9800000190734899</v>
      </c>
      <c r="G118">
        <v>0</v>
      </c>
      <c r="H118">
        <v>0</v>
      </c>
      <c r="I118">
        <v>0</v>
      </c>
      <c r="J118">
        <v>3.8699998855590798</v>
      </c>
      <c r="K118">
        <v>3.9999999105930301E-2</v>
      </c>
      <c r="L118">
        <v>0</v>
      </c>
      <c r="M118">
        <v>0</v>
      </c>
      <c r="N118">
        <v>206</v>
      </c>
      <c r="O118">
        <v>774</v>
      </c>
      <c r="P118">
        <v>2926</v>
      </c>
      <c r="Q118">
        <v>1</v>
      </c>
      <c r="R118">
        <v>442</v>
      </c>
      <c r="S118">
        <v>494</v>
      </c>
    </row>
    <row r="119" spans="1:19" x14ac:dyDescent="0.2">
      <c r="A119">
        <v>4319703577</v>
      </c>
      <c r="B119" s="13">
        <v>42589</v>
      </c>
      <c r="C119" s="13" t="str">
        <f>TEXT(Weekdays[[#This Row],[date]],"dddd")</f>
        <v>Sunday</v>
      </c>
      <c r="D119">
        <v>10210</v>
      </c>
      <c r="E119">
        <v>6.8800001144409197</v>
      </c>
      <c r="F119">
        <v>6.8800001144409197</v>
      </c>
      <c r="G119">
        <v>0</v>
      </c>
      <c r="H119">
        <v>0.109999999403954</v>
      </c>
      <c r="I119">
        <v>0.33000001311302202</v>
      </c>
      <c r="J119">
        <v>6.4400000572204599</v>
      </c>
      <c r="K119">
        <v>0</v>
      </c>
      <c r="L119">
        <v>1</v>
      </c>
      <c r="M119">
        <v>9</v>
      </c>
      <c r="N119">
        <v>339</v>
      </c>
      <c r="O119">
        <v>589</v>
      </c>
      <c r="P119">
        <v>2302</v>
      </c>
      <c r="Q119">
        <v>1</v>
      </c>
      <c r="R119">
        <v>535</v>
      </c>
      <c r="S119">
        <v>557</v>
      </c>
    </row>
    <row r="120" spans="1:19" x14ac:dyDescent="0.2">
      <c r="A120">
        <v>4319703577</v>
      </c>
      <c r="B120" s="13">
        <v>42590</v>
      </c>
      <c r="C120" s="13" t="str">
        <f>TEXT(Weekdays[[#This Row],[date]],"dddd")</f>
        <v>Monday</v>
      </c>
      <c r="D120">
        <v>5664</v>
      </c>
      <c r="E120">
        <v>3.7999999523162802</v>
      </c>
      <c r="F120">
        <v>3.7999999523162802</v>
      </c>
      <c r="G120">
        <v>0</v>
      </c>
      <c r="H120">
        <v>0</v>
      </c>
      <c r="I120">
        <v>0</v>
      </c>
      <c r="J120">
        <v>3.7999999523162802</v>
      </c>
      <c r="K120">
        <v>0</v>
      </c>
      <c r="L120">
        <v>0</v>
      </c>
      <c r="M120">
        <v>0</v>
      </c>
      <c r="N120">
        <v>228</v>
      </c>
      <c r="O120">
        <v>752</v>
      </c>
      <c r="P120">
        <v>1985</v>
      </c>
      <c r="Q120">
        <v>1</v>
      </c>
      <c r="R120">
        <v>465</v>
      </c>
      <c r="S120">
        <v>491</v>
      </c>
    </row>
    <row r="121" spans="1:19" x14ac:dyDescent="0.2">
      <c r="A121">
        <v>4319703577</v>
      </c>
      <c r="B121" s="13">
        <v>42591</v>
      </c>
      <c r="C121" s="13" t="str">
        <f>TEXT(Weekdays[[#This Row],[date]],"dddd")</f>
        <v>Tuesday</v>
      </c>
      <c r="D121">
        <v>4744</v>
      </c>
      <c r="E121">
        <v>3.1800000667571999</v>
      </c>
      <c r="F121">
        <v>3.1800000667571999</v>
      </c>
      <c r="G121">
        <v>0</v>
      </c>
      <c r="H121">
        <v>0</v>
      </c>
      <c r="I121">
        <v>0</v>
      </c>
      <c r="J121">
        <v>3.1800000667571999</v>
      </c>
      <c r="K121">
        <v>0</v>
      </c>
      <c r="L121">
        <v>0</v>
      </c>
      <c r="M121">
        <v>0</v>
      </c>
      <c r="N121">
        <v>194</v>
      </c>
      <c r="O121">
        <v>724</v>
      </c>
      <c r="P121">
        <v>1884</v>
      </c>
      <c r="Q121">
        <v>1</v>
      </c>
      <c r="R121">
        <v>506</v>
      </c>
      <c r="S121">
        <v>522</v>
      </c>
    </row>
    <row r="122" spans="1:19" x14ac:dyDescent="0.2">
      <c r="A122">
        <v>4319703577</v>
      </c>
      <c r="B122" s="13">
        <v>42592</v>
      </c>
      <c r="C122" s="13" t="str">
        <f>TEXT(Weekdays[[#This Row],[date]],"dddd")</f>
        <v>Wednesday</v>
      </c>
      <c r="D122">
        <v>2276</v>
      </c>
      <c r="E122">
        <v>1.54999995231628</v>
      </c>
      <c r="F122">
        <v>1.54999995231628</v>
      </c>
      <c r="G122">
        <v>0</v>
      </c>
      <c r="H122">
        <v>7.0000000298023196E-2</v>
      </c>
      <c r="I122">
        <v>0.33000001311302202</v>
      </c>
      <c r="J122">
        <v>1.12000000476837</v>
      </c>
      <c r="K122">
        <v>0</v>
      </c>
      <c r="L122">
        <v>1</v>
      </c>
      <c r="M122">
        <v>9</v>
      </c>
      <c r="N122">
        <v>58</v>
      </c>
      <c r="O122">
        <v>824</v>
      </c>
      <c r="P122">
        <v>1632</v>
      </c>
      <c r="Q122">
        <v>1</v>
      </c>
      <c r="R122">
        <v>515</v>
      </c>
      <c r="S122">
        <v>551</v>
      </c>
    </row>
    <row r="123" spans="1:19" x14ac:dyDescent="0.2">
      <c r="A123">
        <v>4319703577</v>
      </c>
      <c r="B123" s="13">
        <v>42593</v>
      </c>
      <c r="C123" s="13" t="str">
        <f>TEXT(Weekdays[[#This Row],[date]],"dddd")</f>
        <v>Thursday</v>
      </c>
      <c r="D123">
        <v>8925</v>
      </c>
      <c r="E123">
        <v>5.9899997711181596</v>
      </c>
      <c r="F123">
        <v>5.9899997711181596</v>
      </c>
      <c r="G123">
        <v>0</v>
      </c>
      <c r="H123">
        <v>0</v>
      </c>
      <c r="I123">
        <v>0</v>
      </c>
      <c r="J123">
        <v>5.9899997711181596</v>
      </c>
      <c r="K123">
        <v>0</v>
      </c>
      <c r="L123">
        <v>0</v>
      </c>
      <c r="M123">
        <v>0</v>
      </c>
      <c r="N123">
        <v>311</v>
      </c>
      <c r="O123">
        <v>604</v>
      </c>
      <c r="P123">
        <v>2200</v>
      </c>
      <c r="Q123">
        <v>2</v>
      </c>
      <c r="R123">
        <v>461</v>
      </c>
      <c r="S123">
        <v>498</v>
      </c>
    </row>
    <row r="124" spans="1:19" x14ac:dyDescent="0.2">
      <c r="A124">
        <v>4319703577</v>
      </c>
      <c r="B124" s="13">
        <v>42594</v>
      </c>
      <c r="C124" s="13" t="str">
        <f>TEXT(Weekdays[[#This Row],[date]],"dddd")</f>
        <v>Friday</v>
      </c>
      <c r="D124">
        <v>8954</v>
      </c>
      <c r="E124">
        <v>6.0100002288818404</v>
      </c>
      <c r="F124">
        <v>6.0100002288818404</v>
      </c>
      <c r="G124">
        <v>0</v>
      </c>
      <c r="H124">
        <v>0</v>
      </c>
      <c r="I124">
        <v>0.68000000715255704</v>
      </c>
      <c r="J124">
        <v>5.3099999427795401</v>
      </c>
      <c r="K124">
        <v>0</v>
      </c>
      <c r="L124">
        <v>0</v>
      </c>
      <c r="M124">
        <v>18</v>
      </c>
      <c r="N124">
        <v>306</v>
      </c>
      <c r="O124">
        <v>671</v>
      </c>
      <c r="P124">
        <v>2220</v>
      </c>
      <c r="Q124">
        <v>1</v>
      </c>
      <c r="R124">
        <v>523</v>
      </c>
      <c r="S124">
        <v>543</v>
      </c>
    </row>
    <row r="125" spans="1:19" x14ac:dyDescent="0.2">
      <c r="A125">
        <v>4319703577</v>
      </c>
      <c r="B125" s="13">
        <v>42595</v>
      </c>
      <c r="C125" s="13" t="str">
        <f>TEXT(Weekdays[[#This Row],[date]],"dddd")</f>
        <v>Saturday</v>
      </c>
      <c r="D125">
        <v>3702</v>
      </c>
      <c r="E125">
        <v>2.4800000190734899</v>
      </c>
      <c r="F125">
        <v>2.4800000190734899</v>
      </c>
      <c r="G125">
        <v>0</v>
      </c>
      <c r="H125">
        <v>0</v>
      </c>
      <c r="I125">
        <v>0</v>
      </c>
      <c r="J125">
        <v>0.34999999403953602</v>
      </c>
      <c r="K125">
        <v>0</v>
      </c>
      <c r="L125">
        <v>0</v>
      </c>
      <c r="M125">
        <v>0</v>
      </c>
      <c r="N125">
        <v>34</v>
      </c>
      <c r="O125">
        <v>1265</v>
      </c>
      <c r="P125">
        <v>1792</v>
      </c>
      <c r="Q125">
        <v>1</v>
      </c>
      <c r="R125">
        <v>59</v>
      </c>
      <c r="S125">
        <v>65</v>
      </c>
    </row>
    <row r="126" spans="1:19" x14ac:dyDescent="0.2">
      <c r="A126">
        <v>4319703577</v>
      </c>
      <c r="B126" s="13">
        <v>42596</v>
      </c>
      <c r="C126" s="13" t="str">
        <f>TEXT(Weekdays[[#This Row],[date]],"dddd")</f>
        <v>Sunday</v>
      </c>
      <c r="D126">
        <v>4500</v>
      </c>
      <c r="E126">
        <v>3.0199999809265101</v>
      </c>
      <c r="F126">
        <v>3.0199999809265101</v>
      </c>
      <c r="G126">
        <v>0</v>
      </c>
      <c r="H126">
        <v>5.9999998658895499E-2</v>
      </c>
      <c r="I126">
        <v>0.81000000238418601</v>
      </c>
      <c r="J126">
        <v>2.1500000953674299</v>
      </c>
      <c r="K126">
        <v>0</v>
      </c>
      <c r="L126">
        <v>1</v>
      </c>
      <c r="M126">
        <v>19</v>
      </c>
      <c r="N126">
        <v>176</v>
      </c>
      <c r="O126">
        <v>709</v>
      </c>
      <c r="P126">
        <v>1886</v>
      </c>
      <c r="Q126">
        <v>1</v>
      </c>
      <c r="R126">
        <v>533</v>
      </c>
      <c r="S126">
        <v>550</v>
      </c>
    </row>
    <row r="127" spans="1:19" x14ac:dyDescent="0.2">
      <c r="A127">
        <v>4319703577</v>
      </c>
      <c r="B127" s="13">
        <v>42597</v>
      </c>
      <c r="C127" s="13" t="str">
        <f>TEXT(Weekdays[[#This Row],[date]],"dddd")</f>
        <v>Monday</v>
      </c>
      <c r="D127">
        <v>4935</v>
      </c>
      <c r="E127">
        <v>3.3099999427795401</v>
      </c>
      <c r="F127">
        <v>3.3099999427795401</v>
      </c>
      <c r="G127">
        <v>0</v>
      </c>
      <c r="H127">
        <v>0</v>
      </c>
      <c r="I127">
        <v>0</v>
      </c>
      <c r="J127">
        <v>3.3099999427795401</v>
      </c>
      <c r="K127">
        <v>0</v>
      </c>
      <c r="L127">
        <v>0</v>
      </c>
      <c r="M127">
        <v>0</v>
      </c>
      <c r="N127">
        <v>233</v>
      </c>
      <c r="O127">
        <v>546</v>
      </c>
      <c r="P127">
        <v>1945</v>
      </c>
      <c r="Q127">
        <v>1</v>
      </c>
      <c r="R127">
        <v>692</v>
      </c>
      <c r="S127">
        <v>722</v>
      </c>
    </row>
    <row r="128" spans="1:19" x14ac:dyDescent="0.2">
      <c r="A128">
        <v>4319703577</v>
      </c>
      <c r="B128" s="13">
        <v>42598</v>
      </c>
      <c r="C128" s="13" t="str">
        <f>TEXT(Weekdays[[#This Row],[date]],"dddd")</f>
        <v>Tuesday</v>
      </c>
      <c r="D128">
        <v>4081</v>
      </c>
      <c r="E128">
        <v>2.7400000095367401</v>
      </c>
      <c r="F128">
        <v>2.7400000095367401</v>
      </c>
      <c r="G128">
        <v>0</v>
      </c>
      <c r="H128">
        <v>5.9999998658895499E-2</v>
      </c>
      <c r="I128">
        <v>0.20000000298023199</v>
      </c>
      <c r="J128">
        <v>2.4700000286102299</v>
      </c>
      <c r="K128">
        <v>0</v>
      </c>
      <c r="L128">
        <v>1</v>
      </c>
      <c r="M128">
        <v>5</v>
      </c>
      <c r="N128">
        <v>191</v>
      </c>
      <c r="O128">
        <v>692</v>
      </c>
      <c r="P128">
        <v>1880</v>
      </c>
      <c r="Q128">
        <v>1</v>
      </c>
      <c r="R128">
        <v>467</v>
      </c>
      <c r="S128">
        <v>501</v>
      </c>
    </row>
    <row r="129" spans="1:19" x14ac:dyDescent="0.2">
      <c r="A129">
        <v>4319703577</v>
      </c>
      <c r="B129" s="13">
        <v>42599</v>
      </c>
      <c r="C129" s="13" t="str">
        <f>TEXT(Weekdays[[#This Row],[date]],"dddd")</f>
        <v>Wednesday</v>
      </c>
      <c r="D129">
        <v>9259</v>
      </c>
      <c r="E129">
        <v>6.21000003814697</v>
      </c>
      <c r="F129">
        <v>6.21000003814697</v>
      </c>
      <c r="G129">
        <v>0</v>
      </c>
      <c r="H129">
        <v>0</v>
      </c>
      <c r="I129">
        <v>0.28000000119209301</v>
      </c>
      <c r="J129">
        <v>5.9299998283386204</v>
      </c>
      <c r="K129">
        <v>0</v>
      </c>
      <c r="L129">
        <v>0</v>
      </c>
      <c r="M129">
        <v>8</v>
      </c>
      <c r="N129">
        <v>390</v>
      </c>
      <c r="O129">
        <v>544</v>
      </c>
      <c r="P129">
        <v>2314</v>
      </c>
      <c r="Q129">
        <v>1</v>
      </c>
      <c r="R129">
        <v>488</v>
      </c>
      <c r="S129">
        <v>506</v>
      </c>
    </row>
    <row r="130" spans="1:19" x14ac:dyDescent="0.2">
      <c r="A130">
        <v>4319703577</v>
      </c>
      <c r="B130" s="13">
        <v>42600</v>
      </c>
      <c r="C130" s="13" t="str">
        <f>TEXT(Weekdays[[#This Row],[date]],"dddd")</f>
        <v>Thursday</v>
      </c>
      <c r="D130">
        <v>9899</v>
      </c>
      <c r="E130">
        <v>6.6399998664856001</v>
      </c>
      <c r="F130">
        <v>6.6399998664856001</v>
      </c>
      <c r="G130">
        <v>0</v>
      </c>
      <c r="H130">
        <v>0.56999999284744296</v>
      </c>
      <c r="I130">
        <v>0.92000001668930098</v>
      </c>
      <c r="J130">
        <v>5.1500000953674299</v>
      </c>
      <c r="K130">
        <v>0</v>
      </c>
      <c r="L130">
        <v>8</v>
      </c>
      <c r="M130">
        <v>21</v>
      </c>
      <c r="N130">
        <v>288</v>
      </c>
      <c r="O130">
        <v>649</v>
      </c>
      <c r="P130">
        <v>2236</v>
      </c>
      <c r="Q130">
        <v>1</v>
      </c>
      <c r="R130">
        <v>505</v>
      </c>
      <c r="S130">
        <v>516</v>
      </c>
    </row>
    <row r="131" spans="1:19" x14ac:dyDescent="0.2">
      <c r="A131">
        <v>4319703577</v>
      </c>
      <c r="B131" s="13">
        <v>42601</v>
      </c>
      <c r="C131" s="13" t="str">
        <f>TEXT(Weekdays[[#This Row],[date]],"dddd")</f>
        <v>Friday</v>
      </c>
      <c r="D131">
        <v>10780</v>
      </c>
      <c r="E131">
        <v>7.2300000190734899</v>
      </c>
      <c r="F131">
        <v>7.2300000190734899</v>
      </c>
      <c r="G131">
        <v>0</v>
      </c>
      <c r="H131">
        <v>0.40999999642372098</v>
      </c>
      <c r="I131">
        <v>1.91999995708466</v>
      </c>
      <c r="J131">
        <v>4.9099998474121103</v>
      </c>
      <c r="K131">
        <v>0</v>
      </c>
      <c r="L131">
        <v>6</v>
      </c>
      <c r="M131">
        <v>47</v>
      </c>
      <c r="N131">
        <v>300</v>
      </c>
      <c r="O131">
        <v>680</v>
      </c>
      <c r="P131">
        <v>2324</v>
      </c>
      <c r="Q131">
        <v>1</v>
      </c>
      <c r="R131">
        <v>286</v>
      </c>
      <c r="S131">
        <v>307</v>
      </c>
    </row>
    <row r="132" spans="1:19" x14ac:dyDescent="0.2">
      <c r="A132">
        <v>4319703577</v>
      </c>
      <c r="B132" s="13">
        <v>42602</v>
      </c>
      <c r="C132" s="13" t="str">
        <f>TEXT(Weekdays[[#This Row],[date]],"dddd")</f>
        <v>Saturday</v>
      </c>
      <c r="D132">
        <v>10817</v>
      </c>
      <c r="E132">
        <v>7.2800002098083496</v>
      </c>
      <c r="F132">
        <v>7.2800002098083496</v>
      </c>
      <c r="G132">
        <v>0</v>
      </c>
      <c r="H132">
        <v>1.0099999904632599</v>
      </c>
      <c r="I132">
        <v>0.33000001311302202</v>
      </c>
      <c r="J132">
        <v>5.9400000572204599</v>
      </c>
      <c r="K132">
        <v>0</v>
      </c>
      <c r="L132">
        <v>13</v>
      </c>
      <c r="M132">
        <v>8</v>
      </c>
      <c r="N132">
        <v>359</v>
      </c>
      <c r="O132">
        <v>552</v>
      </c>
      <c r="P132">
        <v>2367</v>
      </c>
      <c r="Q132">
        <v>1</v>
      </c>
      <c r="R132">
        <v>497</v>
      </c>
      <c r="S132">
        <v>522</v>
      </c>
    </row>
    <row r="133" spans="1:19" x14ac:dyDescent="0.2">
      <c r="A133">
        <v>4319703577</v>
      </c>
      <c r="B133" s="13">
        <v>42603</v>
      </c>
      <c r="C133" s="13" t="str">
        <f>TEXT(Weekdays[[#This Row],[date]],"dddd")</f>
        <v>Sunday</v>
      </c>
      <c r="D133">
        <v>7990</v>
      </c>
      <c r="E133">
        <v>5.3600001335143999</v>
      </c>
      <c r="F133">
        <v>5.3600001335143999</v>
      </c>
      <c r="G133">
        <v>0</v>
      </c>
      <c r="H133">
        <v>0.44999998807907099</v>
      </c>
      <c r="I133">
        <v>0.79000002145767201</v>
      </c>
      <c r="J133">
        <v>4.1199998855590803</v>
      </c>
      <c r="K133">
        <v>0</v>
      </c>
      <c r="L133">
        <v>6</v>
      </c>
      <c r="M133">
        <v>18</v>
      </c>
      <c r="N133">
        <v>289</v>
      </c>
      <c r="O133">
        <v>624</v>
      </c>
      <c r="P133">
        <v>2175</v>
      </c>
      <c r="Q133">
        <v>1</v>
      </c>
      <c r="R133">
        <v>523</v>
      </c>
      <c r="S133">
        <v>546</v>
      </c>
    </row>
    <row r="134" spans="1:19" x14ac:dyDescent="0.2">
      <c r="A134">
        <v>4319703577</v>
      </c>
      <c r="B134" s="13">
        <v>42604</v>
      </c>
      <c r="C134" s="13" t="str">
        <f>TEXT(Weekdays[[#This Row],[date]],"dddd")</f>
        <v>Monday</v>
      </c>
      <c r="D134">
        <v>8221</v>
      </c>
      <c r="E134">
        <v>5.5199999809265101</v>
      </c>
      <c r="F134">
        <v>5.5199999809265101</v>
      </c>
      <c r="G134">
        <v>0</v>
      </c>
      <c r="H134">
        <v>0.40000000596046398</v>
      </c>
      <c r="I134">
        <v>1.6100000143051101</v>
      </c>
      <c r="J134">
        <v>3.5099999904632599</v>
      </c>
      <c r="K134">
        <v>0</v>
      </c>
      <c r="L134">
        <v>6</v>
      </c>
      <c r="M134">
        <v>38</v>
      </c>
      <c r="N134">
        <v>196</v>
      </c>
      <c r="O134">
        <v>695</v>
      </c>
      <c r="P134">
        <v>2092</v>
      </c>
      <c r="Q134">
        <v>1</v>
      </c>
      <c r="R134">
        <v>490</v>
      </c>
      <c r="S134">
        <v>516</v>
      </c>
    </row>
    <row r="135" spans="1:19" x14ac:dyDescent="0.2">
      <c r="A135">
        <v>4319703577</v>
      </c>
      <c r="B135" s="13">
        <v>42605</v>
      </c>
      <c r="C135" s="13" t="str">
        <f>TEXT(Weekdays[[#This Row],[date]],"dddd")</f>
        <v>Tuesday</v>
      </c>
      <c r="D135">
        <v>1251</v>
      </c>
      <c r="E135">
        <v>0.83999997377395597</v>
      </c>
      <c r="F135">
        <v>0.83999997377395597</v>
      </c>
      <c r="G135">
        <v>0</v>
      </c>
      <c r="H135">
        <v>0</v>
      </c>
      <c r="I135">
        <v>0</v>
      </c>
      <c r="J135">
        <v>0.83999997377395597</v>
      </c>
      <c r="K135">
        <v>0</v>
      </c>
      <c r="L135">
        <v>0</v>
      </c>
      <c r="M135">
        <v>0</v>
      </c>
      <c r="N135">
        <v>67</v>
      </c>
      <c r="O135">
        <v>836</v>
      </c>
      <c r="P135">
        <v>1593</v>
      </c>
      <c r="Q135">
        <v>1</v>
      </c>
      <c r="R135">
        <v>484</v>
      </c>
      <c r="S135">
        <v>500</v>
      </c>
    </row>
    <row r="136" spans="1:19" x14ac:dyDescent="0.2">
      <c r="A136">
        <v>4319703577</v>
      </c>
      <c r="B136" s="13">
        <v>42606</v>
      </c>
      <c r="C136" s="13" t="str">
        <f>TEXT(Weekdays[[#This Row],[date]],"dddd")</f>
        <v>Wednesday</v>
      </c>
      <c r="D136">
        <v>9261</v>
      </c>
      <c r="E136">
        <v>6.2399997711181596</v>
      </c>
      <c r="F136">
        <v>6.2399997711181596</v>
      </c>
      <c r="G136">
        <v>0</v>
      </c>
      <c r="H136">
        <v>0</v>
      </c>
      <c r="I136">
        <v>0.43999999761581399</v>
      </c>
      <c r="J136">
        <v>5.71000003814697</v>
      </c>
      <c r="K136">
        <v>0</v>
      </c>
      <c r="L136">
        <v>0</v>
      </c>
      <c r="M136">
        <v>11</v>
      </c>
      <c r="N136">
        <v>344</v>
      </c>
      <c r="O136">
        <v>585</v>
      </c>
      <c r="P136">
        <v>2270</v>
      </c>
      <c r="Q136">
        <v>1</v>
      </c>
      <c r="R136">
        <v>478</v>
      </c>
      <c r="S136">
        <v>506</v>
      </c>
    </row>
    <row r="137" spans="1:19" x14ac:dyDescent="0.2">
      <c r="A137">
        <v>4319703577</v>
      </c>
      <c r="B137" s="13">
        <v>42607</v>
      </c>
      <c r="C137" s="13" t="str">
        <f>TEXT(Weekdays[[#This Row],[date]],"dddd")</f>
        <v>Thursday</v>
      </c>
      <c r="D137">
        <v>9648</v>
      </c>
      <c r="E137">
        <v>6.4699997901916504</v>
      </c>
      <c r="F137">
        <v>6.4699997901916504</v>
      </c>
      <c r="G137">
        <v>0</v>
      </c>
      <c r="H137">
        <v>0.57999998331069902</v>
      </c>
      <c r="I137">
        <v>1.0700000524520901</v>
      </c>
      <c r="J137">
        <v>4.8299999237060502</v>
      </c>
      <c r="K137">
        <v>0</v>
      </c>
      <c r="L137">
        <v>8</v>
      </c>
      <c r="M137">
        <v>26</v>
      </c>
      <c r="N137">
        <v>287</v>
      </c>
      <c r="O137">
        <v>669</v>
      </c>
      <c r="P137">
        <v>2235</v>
      </c>
      <c r="Q137">
        <v>1</v>
      </c>
      <c r="R137">
        <v>474</v>
      </c>
      <c r="S137">
        <v>512</v>
      </c>
    </row>
    <row r="138" spans="1:19" x14ac:dyDescent="0.2">
      <c r="A138">
        <v>4319703577</v>
      </c>
      <c r="B138" s="13">
        <v>42608</v>
      </c>
      <c r="C138" s="13" t="str">
        <f>TEXT(Weekdays[[#This Row],[date]],"dddd")</f>
        <v>Friday</v>
      </c>
      <c r="D138">
        <v>9524</v>
      </c>
      <c r="E138">
        <v>6.4200000762939498</v>
      </c>
      <c r="F138">
        <v>6.4200000762939498</v>
      </c>
      <c r="G138">
        <v>0</v>
      </c>
      <c r="H138">
        <v>0.40999999642372098</v>
      </c>
      <c r="I138">
        <v>0.46999999880790699</v>
      </c>
      <c r="J138">
        <v>5.46000003814697</v>
      </c>
      <c r="K138">
        <v>0</v>
      </c>
      <c r="L138">
        <v>6</v>
      </c>
      <c r="M138">
        <v>11</v>
      </c>
      <c r="N138">
        <v>314</v>
      </c>
      <c r="O138">
        <v>692</v>
      </c>
      <c r="P138">
        <v>2266</v>
      </c>
      <c r="Q138">
        <v>1</v>
      </c>
      <c r="R138">
        <v>450</v>
      </c>
      <c r="S138">
        <v>491</v>
      </c>
    </row>
    <row r="139" spans="1:19" x14ac:dyDescent="0.2">
      <c r="A139">
        <v>4319703577</v>
      </c>
      <c r="B139" s="13">
        <v>42609</v>
      </c>
      <c r="C139" s="13" t="str">
        <f>TEXT(Weekdays[[#This Row],[date]],"dddd")</f>
        <v>Saturday</v>
      </c>
      <c r="D139">
        <v>7937</v>
      </c>
      <c r="E139">
        <v>5.3299999237060502</v>
      </c>
      <c r="F139">
        <v>5.3299999237060502</v>
      </c>
      <c r="G139">
        <v>0</v>
      </c>
      <c r="H139">
        <v>0.18999999761581399</v>
      </c>
      <c r="I139">
        <v>1.04999995231628</v>
      </c>
      <c r="J139">
        <v>4.0799999237060502</v>
      </c>
      <c r="K139">
        <v>0</v>
      </c>
      <c r="L139">
        <v>3</v>
      </c>
      <c r="M139">
        <v>28</v>
      </c>
      <c r="N139">
        <v>279</v>
      </c>
      <c r="O139">
        <v>586</v>
      </c>
      <c r="P139">
        <v>2158</v>
      </c>
      <c r="Q139">
        <v>1</v>
      </c>
      <c r="R139">
        <v>507</v>
      </c>
      <c r="S139">
        <v>530</v>
      </c>
    </row>
    <row r="140" spans="1:19" x14ac:dyDescent="0.2">
      <c r="A140">
        <v>4319703577</v>
      </c>
      <c r="B140" s="13">
        <v>42610</v>
      </c>
      <c r="C140" s="13" t="str">
        <f>TEXT(Weekdays[[#This Row],[date]],"dddd")</f>
        <v>Sunday</v>
      </c>
      <c r="D140">
        <v>3672</v>
      </c>
      <c r="E140">
        <v>2.46000003814697</v>
      </c>
      <c r="F140">
        <v>2.46000003814697</v>
      </c>
      <c r="G140">
        <v>0</v>
      </c>
      <c r="H140">
        <v>0</v>
      </c>
      <c r="I140">
        <v>0</v>
      </c>
      <c r="J140">
        <v>2.46000003814697</v>
      </c>
      <c r="K140">
        <v>0</v>
      </c>
      <c r="L140">
        <v>0</v>
      </c>
      <c r="M140">
        <v>0</v>
      </c>
      <c r="N140">
        <v>153</v>
      </c>
      <c r="O140">
        <v>603</v>
      </c>
      <c r="P140">
        <v>1792</v>
      </c>
      <c r="Q140">
        <v>1</v>
      </c>
      <c r="R140">
        <v>602</v>
      </c>
      <c r="S140">
        <v>638</v>
      </c>
    </row>
    <row r="141" spans="1:19" x14ac:dyDescent="0.2">
      <c r="A141">
        <v>4319703577</v>
      </c>
      <c r="B141" s="13">
        <v>42611</v>
      </c>
      <c r="C141" s="13" t="str">
        <f>TEXT(Weekdays[[#This Row],[date]],"dddd")</f>
        <v>Monday</v>
      </c>
      <c r="D141">
        <v>10378</v>
      </c>
      <c r="E141">
        <v>6.96000003814697</v>
      </c>
      <c r="F141">
        <v>6.96000003814697</v>
      </c>
      <c r="G141">
        <v>0</v>
      </c>
      <c r="H141">
        <v>0.140000000596046</v>
      </c>
      <c r="I141">
        <v>0.56000000238418601</v>
      </c>
      <c r="J141">
        <v>6.25</v>
      </c>
      <c r="K141">
        <v>0</v>
      </c>
      <c r="L141">
        <v>2</v>
      </c>
      <c r="M141">
        <v>14</v>
      </c>
      <c r="N141">
        <v>374</v>
      </c>
      <c r="O141">
        <v>490</v>
      </c>
      <c r="P141">
        <v>2345</v>
      </c>
      <c r="Q141">
        <v>1</v>
      </c>
      <c r="R141">
        <v>535</v>
      </c>
      <c r="S141">
        <v>565</v>
      </c>
    </row>
    <row r="142" spans="1:19" x14ac:dyDescent="0.2">
      <c r="A142">
        <v>4319703577</v>
      </c>
      <c r="B142" s="13">
        <v>42612</v>
      </c>
      <c r="C142" s="13" t="str">
        <f>TEXT(Weekdays[[#This Row],[date]],"dddd")</f>
        <v>Tuesday</v>
      </c>
      <c r="D142">
        <v>9487</v>
      </c>
      <c r="E142">
        <v>6.3699998855590803</v>
      </c>
      <c r="F142">
        <v>6.3699998855590803</v>
      </c>
      <c r="G142">
        <v>0</v>
      </c>
      <c r="H142">
        <v>0.20999999344348899</v>
      </c>
      <c r="I142">
        <v>0.46000000834464999</v>
      </c>
      <c r="J142">
        <v>5.6999998092651403</v>
      </c>
      <c r="K142">
        <v>0</v>
      </c>
      <c r="L142">
        <v>3</v>
      </c>
      <c r="M142">
        <v>12</v>
      </c>
      <c r="N142">
        <v>329</v>
      </c>
      <c r="O142">
        <v>555</v>
      </c>
      <c r="P142">
        <v>2260</v>
      </c>
      <c r="Q142">
        <v>1</v>
      </c>
      <c r="R142">
        <v>487</v>
      </c>
      <c r="S142">
        <v>517</v>
      </c>
    </row>
    <row r="143" spans="1:19" x14ac:dyDescent="0.2">
      <c r="A143">
        <v>4319703577</v>
      </c>
      <c r="B143" s="13">
        <v>42613</v>
      </c>
      <c r="C143" s="13" t="str">
        <f>TEXT(Weekdays[[#This Row],[date]],"dddd")</f>
        <v>Wednesday</v>
      </c>
      <c r="D143">
        <v>9129</v>
      </c>
      <c r="E143">
        <v>6.1300001144409197</v>
      </c>
      <c r="F143">
        <v>6.1300001144409197</v>
      </c>
      <c r="G143">
        <v>0</v>
      </c>
      <c r="H143">
        <v>0.20000000298023199</v>
      </c>
      <c r="I143">
        <v>0.74000000953674305</v>
      </c>
      <c r="J143">
        <v>5.1799998283386204</v>
      </c>
      <c r="K143">
        <v>0</v>
      </c>
      <c r="L143">
        <v>3</v>
      </c>
      <c r="M143">
        <v>18</v>
      </c>
      <c r="N143">
        <v>311</v>
      </c>
      <c r="O143">
        <v>574</v>
      </c>
      <c r="P143">
        <v>2232</v>
      </c>
      <c r="Q143">
        <v>1</v>
      </c>
      <c r="R143">
        <v>529</v>
      </c>
      <c r="S143">
        <v>558</v>
      </c>
    </row>
    <row r="144" spans="1:19" x14ac:dyDescent="0.2">
      <c r="A144">
        <v>4319703577</v>
      </c>
      <c r="B144" s="13">
        <v>42614</v>
      </c>
      <c r="C144" s="13" t="str">
        <f>TEXT(Weekdays[[#This Row],[date]],"dddd")</f>
        <v>Thursday</v>
      </c>
      <c r="D144">
        <v>17</v>
      </c>
      <c r="E144">
        <v>9.9999997764825804E-3</v>
      </c>
      <c r="F144">
        <v>9.9999997764825804E-3</v>
      </c>
      <c r="G144">
        <v>0</v>
      </c>
      <c r="H144">
        <v>0</v>
      </c>
      <c r="I144">
        <v>0</v>
      </c>
      <c r="J144">
        <v>9.9999997764825804E-3</v>
      </c>
      <c r="K144">
        <v>0</v>
      </c>
      <c r="L144">
        <v>0</v>
      </c>
      <c r="M144">
        <v>0</v>
      </c>
      <c r="N144">
        <v>2</v>
      </c>
      <c r="O144">
        <v>0</v>
      </c>
      <c r="P144">
        <v>257</v>
      </c>
      <c r="Q144">
        <v>1</v>
      </c>
      <c r="R144">
        <v>302</v>
      </c>
      <c r="S144">
        <v>321</v>
      </c>
    </row>
    <row r="145" spans="1:19" x14ac:dyDescent="0.2">
      <c r="A145">
        <v>4388161847</v>
      </c>
      <c r="B145" s="13">
        <v>42615</v>
      </c>
      <c r="C145" s="13" t="str">
        <f>TEXT(Weekdays[[#This Row],[date]],"dddd")</f>
        <v>Friday</v>
      </c>
      <c r="D145">
        <v>8758</v>
      </c>
      <c r="E145">
        <v>6.7300000190734899</v>
      </c>
      <c r="F145">
        <v>6.7300000190734899</v>
      </c>
      <c r="G145">
        <v>0</v>
      </c>
      <c r="H145">
        <v>0</v>
      </c>
      <c r="I145">
        <v>0</v>
      </c>
      <c r="J145">
        <v>6.7300000190734899</v>
      </c>
      <c r="K145">
        <v>0</v>
      </c>
      <c r="L145">
        <v>0</v>
      </c>
      <c r="M145">
        <v>0</v>
      </c>
      <c r="N145">
        <v>299</v>
      </c>
      <c r="O145">
        <v>837</v>
      </c>
      <c r="P145">
        <v>3066</v>
      </c>
      <c r="Q145">
        <v>1</v>
      </c>
      <c r="R145">
        <v>499</v>
      </c>
      <c r="S145">
        <v>526</v>
      </c>
    </row>
    <row r="146" spans="1:19" x14ac:dyDescent="0.2">
      <c r="A146">
        <v>4388161847</v>
      </c>
      <c r="B146" s="13">
        <v>42616</v>
      </c>
      <c r="C146" s="13" t="str">
        <f>TEXT(Weekdays[[#This Row],[date]],"dddd")</f>
        <v>Saturday</v>
      </c>
      <c r="D146">
        <v>6580</v>
      </c>
      <c r="E146">
        <v>5.0599999427795401</v>
      </c>
      <c r="F146">
        <v>5.0599999427795401</v>
      </c>
      <c r="G146">
        <v>0</v>
      </c>
      <c r="H146">
        <v>0.20999999344348899</v>
      </c>
      <c r="I146">
        <v>0.40000000596046398</v>
      </c>
      <c r="J146">
        <v>4.4499998092651403</v>
      </c>
      <c r="K146">
        <v>0</v>
      </c>
      <c r="L146">
        <v>6</v>
      </c>
      <c r="M146">
        <v>9</v>
      </c>
      <c r="N146">
        <v>253</v>
      </c>
      <c r="O146">
        <v>609</v>
      </c>
      <c r="P146">
        <v>3073</v>
      </c>
      <c r="Q146">
        <v>2</v>
      </c>
      <c r="R146">
        <v>426</v>
      </c>
      <c r="S146">
        <v>448</v>
      </c>
    </row>
    <row r="147" spans="1:19" x14ac:dyDescent="0.2">
      <c r="A147">
        <v>4388161847</v>
      </c>
      <c r="B147" s="13">
        <v>42617</v>
      </c>
      <c r="C147" s="13" t="str">
        <f>TEXT(Weekdays[[#This Row],[date]],"dddd")</f>
        <v>Sunday</v>
      </c>
      <c r="D147">
        <v>4660</v>
      </c>
      <c r="E147">
        <v>3.5799999237060498</v>
      </c>
      <c r="F147">
        <v>3.5799999237060498</v>
      </c>
      <c r="G147">
        <v>0</v>
      </c>
      <c r="H147">
        <v>0</v>
      </c>
      <c r="I147">
        <v>0</v>
      </c>
      <c r="J147">
        <v>3.5799999237060498</v>
      </c>
      <c r="K147">
        <v>0</v>
      </c>
      <c r="L147">
        <v>0</v>
      </c>
      <c r="M147">
        <v>0</v>
      </c>
      <c r="N147">
        <v>201</v>
      </c>
      <c r="O147">
        <v>721</v>
      </c>
      <c r="P147">
        <v>2572</v>
      </c>
      <c r="Q147">
        <v>2</v>
      </c>
      <c r="R147">
        <v>619</v>
      </c>
      <c r="S147">
        <v>641</v>
      </c>
    </row>
    <row r="148" spans="1:19" x14ac:dyDescent="0.2">
      <c r="A148">
        <v>4388161847</v>
      </c>
      <c r="B148" s="13">
        <v>42618</v>
      </c>
      <c r="C148" s="13" t="str">
        <f>TEXT(Weekdays[[#This Row],[date]],"dddd")</f>
        <v>Monday</v>
      </c>
      <c r="D148">
        <v>11009</v>
      </c>
      <c r="E148">
        <v>9.1000003814697301</v>
      </c>
      <c r="F148">
        <v>9.1000003814697301</v>
      </c>
      <c r="G148">
        <v>0</v>
      </c>
      <c r="H148">
        <v>3.5599999427795401</v>
      </c>
      <c r="I148">
        <v>0.40000000596046398</v>
      </c>
      <c r="J148">
        <v>5.1399998664856001</v>
      </c>
      <c r="K148">
        <v>0</v>
      </c>
      <c r="L148">
        <v>27</v>
      </c>
      <c r="M148">
        <v>8</v>
      </c>
      <c r="N148">
        <v>239</v>
      </c>
      <c r="O148">
        <v>1017</v>
      </c>
      <c r="P148">
        <v>3274</v>
      </c>
      <c r="Q148">
        <v>1</v>
      </c>
      <c r="R148">
        <v>99</v>
      </c>
      <c r="S148">
        <v>104</v>
      </c>
    </row>
    <row r="149" spans="1:19" x14ac:dyDescent="0.2">
      <c r="A149">
        <v>4388161847</v>
      </c>
      <c r="B149" s="13">
        <v>42619</v>
      </c>
      <c r="C149" s="13" t="str">
        <f>TEXT(Weekdays[[#This Row],[date]],"dddd")</f>
        <v>Tuesday</v>
      </c>
      <c r="D149">
        <v>10181</v>
      </c>
      <c r="E149">
        <v>7.8299999237060502</v>
      </c>
      <c r="F149">
        <v>7.8299999237060502</v>
      </c>
      <c r="G149">
        <v>0</v>
      </c>
      <c r="H149">
        <v>1.37000000476837</v>
      </c>
      <c r="I149">
        <v>0.68999999761581399</v>
      </c>
      <c r="J149">
        <v>5.7699999809265101</v>
      </c>
      <c r="K149">
        <v>0</v>
      </c>
      <c r="L149">
        <v>20</v>
      </c>
      <c r="M149">
        <v>16</v>
      </c>
      <c r="N149">
        <v>249</v>
      </c>
      <c r="O149">
        <v>704</v>
      </c>
      <c r="P149">
        <v>3015</v>
      </c>
      <c r="Q149">
        <v>1</v>
      </c>
      <c r="R149">
        <v>329</v>
      </c>
      <c r="S149">
        <v>338</v>
      </c>
    </row>
    <row r="150" spans="1:19" x14ac:dyDescent="0.2">
      <c r="A150">
        <v>4388161847</v>
      </c>
      <c r="B150" s="13">
        <v>42620</v>
      </c>
      <c r="C150" s="13" t="str">
        <f>TEXT(Weekdays[[#This Row],[date]],"dddd")</f>
        <v>Wednesday</v>
      </c>
      <c r="D150">
        <v>10553</v>
      </c>
      <c r="E150">
        <v>8.1199998855590803</v>
      </c>
      <c r="F150">
        <v>8.1199998855590803</v>
      </c>
      <c r="G150">
        <v>0</v>
      </c>
      <c r="H150">
        <v>1.1000000238418599</v>
      </c>
      <c r="I150">
        <v>1.7200000286102299</v>
      </c>
      <c r="J150">
        <v>5.28999996185303</v>
      </c>
      <c r="K150">
        <v>0</v>
      </c>
      <c r="L150">
        <v>19</v>
      </c>
      <c r="M150">
        <v>42</v>
      </c>
      <c r="N150">
        <v>228</v>
      </c>
      <c r="O150">
        <v>696</v>
      </c>
      <c r="P150">
        <v>3083</v>
      </c>
      <c r="Q150">
        <v>1</v>
      </c>
      <c r="R150">
        <v>421</v>
      </c>
      <c r="S150">
        <v>451</v>
      </c>
    </row>
    <row r="151" spans="1:19" x14ac:dyDescent="0.2">
      <c r="A151">
        <v>4388161847</v>
      </c>
      <c r="B151" s="13">
        <v>42621</v>
      </c>
      <c r="C151" s="13" t="str">
        <f>TEXT(Weekdays[[#This Row],[date]],"dddd")</f>
        <v>Thursday</v>
      </c>
      <c r="D151">
        <v>10055</v>
      </c>
      <c r="E151">
        <v>7.7300000190734899</v>
      </c>
      <c r="F151">
        <v>7.7300000190734899</v>
      </c>
      <c r="G151">
        <v>0</v>
      </c>
      <c r="H151">
        <v>0.37000000476837203</v>
      </c>
      <c r="I151">
        <v>0.38999998569488498</v>
      </c>
      <c r="J151">
        <v>6.9800000190734899</v>
      </c>
      <c r="K151">
        <v>0</v>
      </c>
      <c r="L151">
        <v>7</v>
      </c>
      <c r="M151">
        <v>12</v>
      </c>
      <c r="N151">
        <v>272</v>
      </c>
      <c r="O151">
        <v>853</v>
      </c>
      <c r="P151">
        <v>3069</v>
      </c>
      <c r="Q151">
        <v>1</v>
      </c>
      <c r="R151">
        <v>442</v>
      </c>
      <c r="S151">
        <v>458</v>
      </c>
    </row>
    <row r="152" spans="1:19" x14ac:dyDescent="0.2">
      <c r="A152">
        <v>4388161847</v>
      </c>
      <c r="B152" s="13">
        <v>42622</v>
      </c>
      <c r="C152" s="13" t="str">
        <f>TEXT(Weekdays[[#This Row],[date]],"dddd")</f>
        <v>Friday</v>
      </c>
      <c r="D152">
        <v>12139</v>
      </c>
      <c r="E152">
        <v>9.3400001525878906</v>
      </c>
      <c r="F152">
        <v>9.3400001525878906</v>
      </c>
      <c r="G152">
        <v>0</v>
      </c>
      <c r="H152">
        <v>3.2999999523162802</v>
      </c>
      <c r="I152">
        <v>1.1100000143051101</v>
      </c>
      <c r="J152">
        <v>4.9200000762939498</v>
      </c>
      <c r="K152">
        <v>0</v>
      </c>
      <c r="L152">
        <v>77</v>
      </c>
      <c r="M152">
        <v>25</v>
      </c>
      <c r="N152">
        <v>220</v>
      </c>
      <c r="O152">
        <v>945</v>
      </c>
      <c r="P152">
        <v>3544</v>
      </c>
      <c r="Q152">
        <v>1</v>
      </c>
      <c r="R152">
        <v>82</v>
      </c>
      <c r="S152">
        <v>85</v>
      </c>
    </row>
    <row r="153" spans="1:19" x14ac:dyDescent="0.2">
      <c r="A153">
        <v>4388161847</v>
      </c>
      <c r="B153" s="13">
        <v>42623</v>
      </c>
      <c r="C153" s="13" t="str">
        <f>TEXT(Weekdays[[#This Row],[date]],"dddd")</f>
        <v>Saturday</v>
      </c>
      <c r="D153">
        <v>13236</v>
      </c>
      <c r="E153">
        <v>10.180000305175801</v>
      </c>
      <c r="F153">
        <v>10.180000305175801</v>
      </c>
      <c r="G153">
        <v>0</v>
      </c>
      <c r="H153">
        <v>4.5</v>
      </c>
      <c r="I153">
        <v>0.31999999284744302</v>
      </c>
      <c r="J153">
        <v>5.3499999046325701</v>
      </c>
      <c r="K153">
        <v>0</v>
      </c>
      <c r="L153">
        <v>58</v>
      </c>
      <c r="M153">
        <v>5</v>
      </c>
      <c r="N153">
        <v>215</v>
      </c>
      <c r="O153">
        <v>749</v>
      </c>
      <c r="P153">
        <v>3306</v>
      </c>
      <c r="Q153">
        <v>1</v>
      </c>
      <c r="R153">
        <v>478</v>
      </c>
      <c r="S153">
        <v>501</v>
      </c>
    </row>
    <row r="154" spans="1:19" x14ac:dyDescent="0.2">
      <c r="A154">
        <v>4388161847</v>
      </c>
      <c r="B154" s="13">
        <v>42624</v>
      </c>
      <c r="C154" s="13" t="str">
        <f>TEXT(Weekdays[[#This Row],[date]],"dddd")</f>
        <v>Sunday</v>
      </c>
      <c r="D154">
        <v>10243</v>
      </c>
      <c r="E154">
        <v>7.8800001144409197</v>
      </c>
      <c r="F154">
        <v>7.8800001144409197</v>
      </c>
      <c r="G154">
        <v>0</v>
      </c>
      <c r="H154">
        <v>1.08000004291534</v>
      </c>
      <c r="I154">
        <v>0.50999999046325695</v>
      </c>
      <c r="J154">
        <v>6.3000001907348597</v>
      </c>
      <c r="K154">
        <v>0</v>
      </c>
      <c r="L154">
        <v>14</v>
      </c>
      <c r="M154">
        <v>8</v>
      </c>
      <c r="N154">
        <v>239</v>
      </c>
      <c r="O154">
        <v>584</v>
      </c>
      <c r="P154">
        <v>2885</v>
      </c>
      <c r="Q154">
        <v>3</v>
      </c>
      <c r="R154">
        <v>552</v>
      </c>
      <c r="S154">
        <v>595</v>
      </c>
    </row>
    <row r="155" spans="1:19" x14ac:dyDescent="0.2">
      <c r="A155">
        <v>4388161847</v>
      </c>
      <c r="B155" s="13">
        <v>42625</v>
      </c>
      <c r="C155" s="13" t="str">
        <f>TEXT(Weekdays[[#This Row],[date]],"dddd")</f>
        <v>Monday</v>
      </c>
      <c r="D155">
        <v>9461</v>
      </c>
      <c r="E155">
        <v>7.2800002098083496</v>
      </c>
      <c r="F155">
        <v>7.2800002098083496</v>
      </c>
      <c r="G155">
        <v>0</v>
      </c>
      <c r="H155">
        <v>0.93999999761581399</v>
      </c>
      <c r="I155">
        <v>1.0599999427795399</v>
      </c>
      <c r="J155">
        <v>5.2699999809265101</v>
      </c>
      <c r="K155">
        <v>0</v>
      </c>
      <c r="L155">
        <v>14</v>
      </c>
      <c r="M155">
        <v>23</v>
      </c>
      <c r="N155">
        <v>224</v>
      </c>
      <c r="O155">
        <v>673</v>
      </c>
      <c r="P155">
        <v>2929</v>
      </c>
      <c r="Q155">
        <v>1</v>
      </c>
      <c r="R155">
        <v>319</v>
      </c>
      <c r="S155">
        <v>346</v>
      </c>
    </row>
    <row r="156" spans="1:19" x14ac:dyDescent="0.2">
      <c r="A156">
        <v>4388161847</v>
      </c>
      <c r="B156" s="13">
        <v>42626</v>
      </c>
      <c r="C156" s="13" t="str">
        <f>TEXT(Weekdays[[#This Row],[date]],"dddd")</f>
        <v>Tuesday</v>
      </c>
      <c r="D156">
        <v>11193</v>
      </c>
      <c r="E156">
        <v>8.6099996566772496</v>
      </c>
      <c r="F156">
        <v>8.6099996566772496</v>
      </c>
      <c r="G156">
        <v>0</v>
      </c>
      <c r="H156">
        <v>0.69999998807907104</v>
      </c>
      <c r="I156">
        <v>2.5099999904632599</v>
      </c>
      <c r="J156">
        <v>5.3899998664856001</v>
      </c>
      <c r="K156">
        <v>0</v>
      </c>
      <c r="L156">
        <v>11</v>
      </c>
      <c r="M156">
        <v>48</v>
      </c>
      <c r="N156">
        <v>241</v>
      </c>
      <c r="O156">
        <v>684</v>
      </c>
      <c r="P156">
        <v>3074</v>
      </c>
      <c r="Q156">
        <v>1</v>
      </c>
      <c r="R156">
        <v>439</v>
      </c>
      <c r="S156">
        <v>500</v>
      </c>
    </row>
    <row r="157" spans="1:19" x14ac:dyDescent="0.2">
      <c r="A157">
        <v>4388161847</v>
      </c>
      <c r="B157" s="13">
        <v>42627</v>
      </c>
      <c r="C157" s="13" t="str">
        <f>TEXT(Weekdays[[#This Row],[date]],"dddd")</f>
        <v>Wednesday</v>
      </c>
      <c r="D157">
        <v>10074</v>
      </c>
      <c r="E157">
        <v>7.75</v>
      </c>
      <c r="F157">
        <v>7.75</v>
      </c>
      <c r="G157">
        <v>0</v>
      </c>
      <c r="H157">
        <v>1.28999996185303</v>
      </c>
      <c r="I157">
        <v>0.43000000715255698</v>
      </c>
      <c r="J157">
        <v>6.0300002098083496</v>
      </c>
      <c r="K157">
        <v>0</v>
      </c>
      <c r="L157">
        <v>19</v>
      </c>
      <c r="M157">
        <v>9</v>
      </c>
      <c r="N157">
        <v>234</v>
      </c>
      <c r="O157">
        <v>878</v>
      </c>
      <c r="P157">
        <v>2969</v>
      </c>
      <c r="Q157">
        <v>1</v>
      </c>
      <c r="R157">
        <v>428</v>
      </c>
      <c r="S157">
        <v>458</v>
      </c>
    </row>
    <row r="158" spans="1:19" x14ac:dyDescent="0.2">
      <c r="A158">
        <v>4388161847</v>
      </c>
      <c r="B158" s="13">
        <v>42628</v>
      </c>
      <c r="C158" s="13" t="str">
        <f>TEXT(Weekdays[[#This Row],[date]],"dddd")</f>
        <v>Thursday</v>
      </c>
      <c r="D158">
        <v>12533</v>
      </c>
      <c r="E158">
        <v>9.6400003433227504</v>
      </c>
      <c r="F158">
        <v>9.6400003433227504</v>
      </c>
      <c r="G158">
        <v>0</v>
      </c>
      <c r="H158">
        <v>0.69999998807907104</v>
      </c>
      <c r="I158">
        <v>2</v>
      </c>
      <c r="J158">
        <v>6.9400000572204599</v>
      </c>
      <c r="K158">
        <v>0</v>
      </c>
      <c r="L158">
        <v>14</v>
      </c>
      <c r="M158">
        <v>43</v>
      </c>
      <c r="N158">
        <v>300</v>
      </c>
      <c r="O158">
        <v>537</v>
      </c>
      <c r="P158">
        <v>3283</v>
      </c>
      <c r="Q158">
        <v>2</v>
      </c>
      <c r="R158">
        <v>409</v>
      </c>
      <c r="S158">
        <v>430</v>
      </c>
    </row>
    <row r="159" spans="1:19" x14ac:dyDescent="0.2">
      <c r="A159">
        <v>4388161847</v>
      </c>
      <c r="B159" s="13">
        <v>42629</v>
      </c>
      <c r="C159" s="13" t="str">
        <f>TEXT(Weekdays[[#This Row],[date]],"dddd")</f>
        <v>Friday</v>
      </c>
      <c r="D159">
        <v>10255</v>
      </c>
      <c r="E159">
        <v>7.8899998664856001</v>
      </c>
      <c r="F159">
        <v>7.8899998664856001</v>
      </c>
      <c r="G159">
        <v>0</v>
      </c>
      <c r="H159">
        <v>1.0099999904632599</v>
      </c>
      <c r="I159">
        <v>0.68000000715255704</v>
      </c>
      <c r="J159">
        <v>6.1999998092651403</v>
      </c>
      <c r="K159">
        <v>0</v>
      </c>
      <c r="L159">
        <v>12</v>
      </c>
      <c r="M159">
        <v>15</v>
      </c>
      <c r="N159">
        <v>241</v>
      </c>
      <c r="O159">
        <v>579</v>
      </c>
      <c r="P159">
        <v>2926</v>
      </c>
      <c r="Q159">
        <v>1</v>
      </c>
      <c r="R159">
        <v>547</v>
      </c>
      <c r="S159">
        <v>597</v>
      </c>
    </row>
    <row r="160" spans="1:19" x14ac:dyDescent="0.2">
      <c r="A160">
        <v>4388161847</v>
      </c>
      <c r="B160" s="13">
        <v>42630</v>
      </c>
      <c r="C160" s="13" t="str">
        <f>TEXT(Weekdays[[#This Row],[date]],"dddd")</f>
        <v>Saturday</v>
      </c>
      <c r="D160">
        <v>10096</v>
      </c>
      <c r="E160">
        <v>8.3999996185302699</v>
      </c>
      <c r="F160">
        <v>8.3999996185302699</v>
      </c>
      <c r="G160">
        <v>0</v>
      </c>
      <c r="H160">
        <v>3.7699999809265101</v>
      </c>
      <c r="I160">
        <v>7.9999998211860698E-2</v>
      </c>
      <c r="J160">
        <v>4.5500001907348597</v>
      </c>
      <c r="K160">
        <v>0</v>
      </c>
      <c r="L160">
        <v>33</v>
      </c>
      <c r="M160">
        <v>4</v>
      </c>
      <c r="N160">
        <v>204</v>
      </c>
      <c r="O160">
        <v>935</v>
      </c>
      <c r="P160">
        <v>3147</v>
      </c>
      <c r="Q160">
        <v>2</v>
      </c>
      <c r="R160">
        <v>368</v>
      </c>
      <c r="S160">
        <v>376</v>
      </c>
    </row>
    <row r="161" spans="1:19" x14ac:dyDescent="0.2">
      <c r="A161">
        <v>4388161847</v>
      </c>
      <c r="B161" s="13">
        <v>42631</v>
      </c>
      <c r="C161" s="13" t="str">
        <f>TEXT(Weekdays[[#This Row],[date]],"dddd")</f>
        <v>Sunday</v>
      </c>
      <c r="D161">
        <v>12375</v>
      </c>
      <c r="E161">
        <v>9.5200004577636701</v>
      </c>
      <c r="F161">
        <v>9.5200004577636701</v>
      </c>
      <c r="G161">
        <v>0</v>
      </c>
      <c r="H161">
        <v>2.78999996185303</v>
      </c>
      <c r="I161">
        <v>0.93000000715255704</v>
      </c>
      <c r="J161">
        <v>5.8000001907348597</v>
      </c>
      <c r="K161">
        <v>0</v>
      </c>
      <c r="L161">
        <v>35</v>
      </c>
      <c r="M161">
        <v>21</v>
      </c>
      <c r="N161">
        <v>251</v>
      </c>
      <c r="O161">
        <v>632</v>
      </c>
      <c r="P161">
        <v>3162</v>
      </c>
      <c r="Q161">
        <v>1</v>
      </c>
      <c r="R161">
        <v>390</v>
      </c>
      <c r="S161">
        <v>414</v>
      </c>
    </row>
    <row r="162" spans="1:19" x14ac:dyDescent="0.2">
      <c r="A162">
        <v>4388161847</v>
      </c>
      <c r="B162" s="13">
        <v>42632</v>
      </c>
      <c r="C162" s="13" t="str">
        <f>TEXT(Weekdays[[#This Row],[date]],"dddd")</f>
        <v>Monday</v>
      </c>
      <c r="D162">
        <v>9603</v>
      </c>
      <c r="E162">
        <v>7.3800001144409197</v>
      </c>
      <c r="F162">
        <v>7.3800001144409197</v>
      </c>
      <c r="G162">
        <v>0</v>
      </c>
      <c r="H162">
        <v>0.62999999523162797</v>
      </c>
      <c r="I162">
        <v>1.66999995708466</v>
      </c>
      <c r="J162">
        <v>5.0900001525878897</v>
      </c>
      <c r="K162">
        <v>0</v>
      </c>
      <c r="L162">
        <v>12</v>
      </c>
      <c r="M162">
        <v>39</v>
      </c>
      <c r="N162">
        <v>199</v>
      </c>
      <c r="O162">
        <v>896</v>
      </c>
      <c r="P162">
        <v>2899</v>
      </c>
      <c r="Q162">
        <v>1</v>
      </c>
      <c r="R162">
        <v>471</v>
      </c>
      <c r="S162">
        <v>495</v>
      </c>
    </row>
    <row r="163" spans="1:19" x14ac:dyDescent="0.2">
      <c r="A163">
        <v>4388161847</v>
      </c>
      <c r="B163" s="13">
        <v>42633</v>
      </c>
      <c r="C163" s="13" t="str">
        <f>TEXT(Weekdays[[#This Row],[date]],"dddd")</f>
        <v>Tuesday</v>
      </c>
      <c r="D163">
        <v>22770</v>
      </c>
      <c r="E163">
        <v>17.540000915527301</v>
      </c>
      <c r="F163">
        <v>17.540000915527301</v>
      </c>
      <c r="G163">
        <v>0</v>
      </c>
      <c r="H163">
        <v>9.4499998092651403</v>
      </c>
      <c r="I163">
        <v>2.7699999809265101</v>
      </c>
      <c r="J163">
        <v>5.3299999237060502</v>
      </c>
      <c r="K163">
        <v>0</v>
      </c>
      <c r="L163">
        <v>120</v>
      </c>
      <c r="M163">
        <v>56</v>
      </c>
      <c r="N163">
        <v>260</v>
      </c>
      <c r="O163">
        <v>508</v>
      </c>
      <c r="P163">
        <v>4022</v>
      </c>
      <c r="Q163">
        <v>1</v>
      </c>
      <c r="R163">
        <v>472</v>
      </c>
      <c r="S163">
        <v>496</v>
      </c>
    </row>
    <row r="164" spans="1:19" x14ac:dyDescent="0.2">
      <c r="A164">
        <v>4388161847</v>
      </c>
      <c r="B164" s="13">
        <v>42634</v>
      </c>
      <c r="C164" s="13" t="str">
        <f>TEXT(Weekdays[[#This Row],[date]],"dddd")</f>
        <v>Wednesday</v>
      </c>
      <c r="D164">
        <v>17298</v>
      </c>
      <c r="E164">
        <v>14.3800001144409</v>
      </c>
      <c r="F164">
        <v>14.3800001144409</v>
      </c>
      <c r="G164">
        <v>0</v>
      </c>
      <c r="H164">
        <v>9.8900003433227504</v>
      </c>
      <c r="I164">
        <v>1.2599999904632599</v>
      </c>
      <c r="J164">
        <v>3.2300000190734899</v>
      </c>
      <c r="K164">
        <v>0</v>
      </c>
      <c r="L164">
        <v>107</v>
      </c>
      <c r="M164">
        <v>38</v>
      </c>
      <c r="N164">
        <v>178</v>
      </c>
      <c r="O164">
        <v>576</v>
      </c>
      <c r="P164">
        <v>3934</v>
      </c>
      <c r="Q164">
        <v>2</v>
      </c>
      <c r="R164">
        <v>529</v>
      </c>
      <c r="S164">
        <v>541</v>
      </c>
    </row>
    <row r="165" spans="1:19" x14ac:dyDescent="0.2">
      <c r="A165">
        <v>4388161847</v>
      </c>
      <c r="B165" s="13">
        <v>42635</v>
      </c>
      <c r="C165" s="13" t="str">
        <f>TEXT(Weekdays[[#This Row],[date]],"dddd")</f>
        <v>Thursday</v>
      </c>
      <c r="D165">
        <v>10218</v>
      </c>
      <c r="E165">
        <v>7.8600001335143999</v>
      </c>
      <c r="F165">
        <v>7.8600001335143999</v>
      </c>
      <c r="G165">
        <v>0</v>
      </c>
      <c r="H165">
        <v>0.34000000357627902</v>
      </c>
      <c r="I165">
        <v>0.730000019073486</v>
      </c>
      <c r="J165">
        <v>6.78999996185303</v>
      </c>
      <c r="K165">
        <v>0</v>
      </c>
      <c r="L165">
        <v>6</v>
      </c>
      <c r="M165">
        <v>19</v>
      </c>
      <c r="N165">
        <v>258</v>
      </c>
      <c r="O165">
        <v>1020</v>
      </c>
      <c r="P165">
        <v>3013</v>
      </c>
      <c r="Q165">
        <v>1</v>
      </c>
      <c r="R165">
        <v>62</v>
      </c>
      <c r="S165">
        <v>65</v>
      </c>
    </row>
    <row r="166" spans="1:19" x14ac:dyDescent="0.2">
      <c r="A166">
        <v>4388161847</v>
      </c>
      <c r="B166" s="13">
        <v>42636</v>
      </c>
      <c r="C166" s="13" t="str">
        <f>TEXT(Weekdays[[#This Row],[date]],"dddd")</f>
        <v>Friday</v>
      </c>
      <c r="D166">
        <v>10299</v>
      </c>
      <c r="E166">
        <v>7.9200000762939498</v>
      </c>
      <c r="F166">
        <v>7.9200000762939498</v>
      </c>
      <c r="G166">
        <v>0</v>
      </c>
      <c r="H166">
        <v>0.81000000238418601</v>
      </c>
      <c r="I166">
        <v>0.64999997615814198</v>
      </c>
      <c r="J166">
        <v>6.46000003814697</v>
      </c>
      <c r="K166">
        <v>0</v>
      </c>
      <c r="L166">
        <v>13</v>
      </c>
      <c r="M166">
        <v>14</v>
      </c>
      <c r="N166">
        <v>267</v>
      </c>
      <c r="O166">
        <v>648</v>
      </c>
      <c r="P166">
        <v>3061</v>
      </c>
      <c r="Q166">
        <v>1</v>
      </c>
      <c r="R166">
        <v>354</v>
      </c>
      <c r="S166">
        <v>375</v>
      </c>
    </row>
    <row r="167" spans="1:19" x14ac:dyDescent="0.2">
      <c r="A167">
        <v>4388161847</v>
      </c>
      <c r="B167" s="13">
        <v>42637</v>
      </c>
      <c r="C167" s="13" t="str">
        <f>TEXT(Weekdays[[#This Row],[date]],"dddd")</f>
        <v>Saturday</v>
      </c>
      <c r="D167">
        <v>10201</v>
      </c>
      <c r="E167">
        <v>7.8400001525878897</v>
      </c>
      <c r="F167">
        <v>7.8400001525878897</v>
      </c>
      <c r="G167">
        <v>0</v>
      </c>
      <c r="H167">
        <v>0.52999997138977095</v>
      </c>
      <c r="I167">
        <v>0.79000002145767201</v>
      </c>
      <c r="J167">
        <v>6.5300002098083496</v>
      </c>
      <c r="K167">
        <v>0</v>
      </c>
      <c r="L167">
        <v>8</v>
      </c>
      <c r="M167">
        <v>18</v>
      </c>
      <c r="N167">
        <v>256</v>
      </c>
      <c r="O167">
        <v>858</v>
      </c>
      <c r="P167">
        <v>2954</v>
      </c>
      <c r="Q167">
        <v>1</v>
      </c>
      <c r="R167">
        <v>469</v>
      </c>
      <c r="S167">
        <v>494</v>
      </c>
    </row>
    <row r="168" spans="1:19" x14ac:dyDescent="0.2">
      <c r="A168">
        <v>4445114986</v>
      </c>
      <c r="B168" s="13">
        <v>42638</v>
      </c>
      <c r="C168" s="13" t="str">
        <f>TEXT(Weekdays[[#This Row],[date]],"dddd")</f>
        <v>Sunday</v>
      </c>
      <c r="D168">
        <v>3276</v>
      </c>
      <c r="E168">
        <v>2.2000000476837198</v>
      </c>
      <c r="F168">
        <v>2.2000000476837198</v>
      </c>
      <c r="G168">
        <v>0</v>
      </c>
      <c r="H168">
        <v>0</v>
      </c>
      <c r="I168">
        <v>0</v>
      </c>
      <c r="J168">
        <v>2.2000000476837198</v>
      </c>
      <c r="K168">
        <v>0</v>
      </c>
      <c r="L168">
        <v>0</v>
      </c>
      <c r="M168">
        <v>0</v>
      </c>
      <c r="N168">
        <v>196</v>
      </c>
      <c r="O168">
        <v>787</v>
      </c>
      <c r="P168">
        <v>2113</v>
      </c>
      <c r="Q168">
        <v>2</v>
      </c>
      <c r="R168">
        <v>429</v>
      </c>
      <c r="S168">
        <v>457</v>
      </c>
    </row>
    <row r="169" spans="1:19" x14ac:dyDescent="0.2">
      <c r="A169">
        <v>4445114986</v>
      </c>
      <c r="B169" s="13">
        <v>42639</v>
      </c>
      <c r="C169" s="13" t="str">
        <f>TEXT(Weekdays[[#This Row],[date]],"dddd")</f>
        <v>Monday</v>
      </c>
      <c r="D169">
        <v>2961</v>
      </c>
      <c r="E169">
        <v>1.9900000095367401</v>
      </c>
      <c r="F169">
        <v>1.9900000095367401</v>
      </c>
      <c r="G169">
        <v>0</v>
      </c>
      <c r="H169">
        <v>0</v>
      </c>
      <c r="I169">
        <v>0</v>
      </c>
      <c r="J169">
        <v>1.9900000095367401</v>
      </c>
      <c r="K169">
        <v>0</v>
      </c>
      <c r="L169">
        <v>0</v>
      </c>
      <c r="M169">
        <v>0</v>
      </c>
      <c r="N169">
        <v>194</v>
      </c>
      <c r="O169">
        <v>840</v>
      </c>
      <c r="P169">
        <v>2095</v>
      </c>
      <c r="Q169">
        <v>2</v>
      </c>
      <c r="R169">
        <v>370</v>
      </c>
      <c r="S169">
        <v>406</v>
      </c>
    </row>
    <row r="170" spans="1:19" x14ac:dyDescent="0.2">
      <c r="A170">
        <v>4445114986</v>
      </c>
      <c r="B170" s="13">
        <v>42640</v>
      </c>
      <c r="C170" s="13" t="str">
        <f>TEXT(Weekdays[[#This Row],[date]],"dddd")</f>
        <v>Tuesday</v>
      </c>
      <c r="D170">
        <v>3974</v>
      </c>
      <c r="E170">
        <v>2.6700000762939502</v>
      </c>
      <c r="F170">
        <v>2.6700000762939502</v>
      </c>
      <c r="G170">
        <v>0</v>
      </c>
      <c r="H170">
        <v>0</v>
      </c>
      <c r="I170">
        <v>0</v>
      </c>
      <c r="J170">
        <v>2.6700000762939502</v>
      </c>
      <c r="K170">
        <v>0</v>
      </c>
      <c r="L170">
        <v>0</v>
      </c>
      <c r="M170">
        <v>0</v>
      </c>
      <c r="N170">
        <v>231</v>
      </c>
      <c r="O170">
        <v>717</v>
      </c>
      <c r="P170">
        <v>2194</v>
      </c>
      <c r="Q170">
        <v>1</v>
      </c>
      <c r="R170">
        <v>441</v>
      </c>
      <c r="S170">
        <v>492</v>
      </c>
    </row>
    <row r="171" spans="1:19" x14ac:dyDescent="0.2">
      <c r="A171">
        <v>4445114986</v>
      </c>
      <c r="B171" s="13">
        <v>42641</v>
      </c>
      <c r="C171" s="13" t="str">
        <f>TEXT(Weekdays[[#This Row],[date]],"dddd")</f>
        <v>Wednesday</v>
      </c>
      <c r="D171">
        <v>7198</v>
      </c>
      <c r="E171">
        <v>4.8299999237060502</v>
      </c>
      <c r="F171">
        <v>4.8299999237060502</v>
      </c>
      <c r="G171">
        <v>0</v>
      </c>
      <c r="H171">
        <v>0</v>
      </c>
      <c r="I171">
        <v>0</v>
      </c>
      <c r="J171">
        <v>4.8299999237060502</v>
      </c>
      <c r="K171">
        <v>0</v>
      </c>
      <c r="L171">
        <v>0</v>
      </c>
      <c r="M171">
        <v>0</v>
      </c>
      <c r="N171">
        <v>350</v>
      </c>
      <c r="O171">
        <v>711</v>
      </c>
      <c r="P171">
        <v>2496</v>
      </c>
      <c r="Q171">
        <v>2</v>
      </c>
      <c r="R171">
        <v>337</v>
      </c>
      <c r="S171">
        <v>379</v>
      </c>
    </row>
    <row r="172" spans="1:19" x14ac:dyDescent="0.2">
      <c r="A172">
        <v>4445114986</v>
      </c>
      <c r="B172" s="13">
        <v>42642</v>
      </c>
      <c r="C172" s="13" t="str">
        <f>TEXT(Weekdays[[#This Row],[date]],"dddd")</f>
        <v>Thursday</v>
      </c>
      <c r="D172">
        <v>3945</v>
      </c>
      <c r="E172">
        <v>2.6500000953674299</v>
      </c>
      <c r="F172">
        <v>2.6500000953674299</v>
      </c>
      <c r="G172">
        <v>0</v>
      </c>
      <c r="H172">
        <v>0</v>
      </c>
      <c r="I172">
        <v>0</v>
      </c>
      <c r="J172">
        <v>2.6500000953674299</v>
      </c>
      <c r="K172">
        <v>0</v>
      </c>
      <c r="L172">
        <v>0</v>
      </c>
      <c r="M172">
        <v>0</v>
      </c>
      <c r="N172">
        <v>225</v>
      </c>
      <c r="O172">
        <v>716</v>
      </c>
      <c r="P172">
        <v>2180</v>
      </c>
      <c r="Q172">
        <v>1</v>
      </c>
      <c r="R172">
        <v>462</v>
      </c>
      <c r="S172">
        <v>499</v>
      </c>
    </row>
    <row r="173" spans="1:19" x14ac:dyDescent="0.2">
      <c r="A173">
        <v>4445114986</v>
      </c>
      <c r="B173" s="13">
        <v>42643</v>
      </c>
      <c r="C173" s="13" t="str">
        <f>TEXT(Weekdays[[#This Row],[date]],"dddd")</f>
        <v>Friday</v>
      </c>
      <c r="D173">
        <v>2268</v>
      </c>
      <c r="E173">
        <v>1.5199999809265099</v>
      </c>
      <c r="F173">
        <v>1.5199999809265099</v>
      </c>
      <c r="G173">
        <v>0</v>
      </c>
      <c r="H173">
        <v>0</v>
      </c>
      <c r="I173">
        <v>0</v>
      </c>
      <c r="J173">
        <v>1.5199999809265099</v>
      </c>
      <c r="K173">
        <v>0</v>
      </c>
      <c r="L173">
        <v>0</v>
      </c>
      <c r="M173">
        <v>0</v>
      </c>
      <c r="N173">
        <v>114</v>
      </c>
      <c r="O173">
        <v>1219</v>
      </c>
      <c r="P173">
        <v>1933</v>
      </c>
      <c r="Q173">
        <v>1</v>
      </c>
      <c r="R173">
        <v>98</v>
      </c>
      <c r="S173">
        <v>107</v>
      </c>
    </row>
    <row r="174" spans="1:19" x14ac:dyDescent="0.2">
      <c r="A174">
        <v>4445114986</v>
      </c>
      <c r="B174" s="13">
        <v>42644</v>
      </c>
      <c r="C174" s="13" t="str">
        <f>TEXT(Weekdays[[#This Row],[date]],"dddd")</f>
        <v>Saturday</v>
      </c>
      <c r="D174">
        <v>2064</v>
      </c>
      <c r="E174">
        <v>1.3899999856948899</v>
      </c>
      <c r="F174">
        <v>1.3899999856948899</v>
      </c>
      <c r="G174">
        <v>0</v>
      </c>
      <c r="H174">
        <v>0</v>
      </c>
      <c r="I174">
        <v>0</v>
      </c>
      <c r="J174">
        <v>1.3899999856948899</v>
      </c>
      <c r="K174">
        <v>0</v>
      </c>
      <c r="L174">
        <v>0</v>
      </c>
      <c r="M174">
        <v>0</v>
      </c>
      <c r="N174">
        <v>121</v>
      </c>
      <c r="O174">
        <v>895</v>
      </c>
      <c r="P174">
        <v>1954</v>
      </c>
      <c r="Q174">
        <v>2</v>
      </c>
      <c r="R174">
        <v>388</v>
      </c>
      <c r="S174">
        <v>424</v>
      </c>
    </row>
    <row r="175" spans="1:19" x14ac:dyDescent="0.2">
      <c r="A175">
        <v>4445114986</v>
      </c>
      <c r="B175" s="13">
        <v>42645</v>
      </c>
      <c r="C175" s="13" t="str">
        <f>TEXT(Weekdays[[#This Row],[date]],"dddd")</f>
        <v>Sunday</v>
      </c>
      <c r="D175">
        <v>2072</v>
      </c>
      <c r="E175">
        <v>1.3899999856948899</v>
      </c>
      <c r="F175">
        <v>1.3899999856948899</v>
      </c>
      <c r="G175">
        <v>0</v>
      </c>
      <c r="H175">
        <v>0</v>
      </c>
      <c r="I175">
        <v>0</v>
      </c>
      <c r="J175">
        <v>1.3899999856948899</v>
      </c>
      <c r="K175">
        <v>0</v>
      </c>
      <c r="L175">
        <v>0</v>
      </c>
      <c r="M175">
        <v>0</v>
      </c>
      <c r="N175">
        <v>137</v>
      </c>
      <c r="O175">
        <v>841</v>
      </c>
      <c r="P175">
        <v>1974</v>
      </c>
      <c r="Q175">
        <v>1</v>
      </c>
      <c r="R175">
        <v>439</v>
      </c>
      <c r="S175">
        <v>462</v>
      </c>
    </row>
    <row r="176" spans="1:19" x14ac:dyDescent="0.2">
      <c r="A176">
        <v>4445114986</v>
      </c>
      <c r="B176" s="13">
        <v>42646</v>
      </c>
      <c r="C176" s="13" t="str">
        <f>TEXT(Weekdays[[#This Row],[date]],"dddd")</f>
        <v>Monday</v>
      </c>
      <c r="D176">
        <v>3809</v>
      </c>
      <c r="E176">
        <v>2.5599999427795401</v>
      </c>
      <c r="F176">
        <v>2.5599999427795401</v>
      </c>
      <c r="G176">
        <v>0</v>
      </c>
      <c r="H176">
        <v>0</v>
      </c>
      <c r="I176">
        <v>0</v>
      </c>
      <c r="J176">
        <v>2.53999996185303</v>
      </c>
      <c r="K176">
        <v>0</v>
      </c>
      <c r="L176">
        <v>0</v>
      </c>
      <c r="M176">
        <v>0</v>
      </c>
      <c r="N176">
        <v>215</v>
      </c>
      <c r="O176">
        <v>756</v>
      </c>
      <c r="P176">
        <v>2150</v>
      </c>
      <c r="Q176">
        <v>1</v>
      </c>
      <c r="R176">
        <v>436</v>
      </c>
      <c r="S176">
        <v>469</v>
      </c>
    </row>
    <row r="177" spans="1:19" x14ac:dyDescent="0.2">
      <c r="A177">
        <v>4445114986</v>
      </c>
      <c r="B177" s="13">
        <v>42647</v>
      </c>
      <c r="C177" s="13" t="str">
        <f>TEXT(Weekdays[[#This Row],[date]],"dddd")</f>
        <v>Tuesday</v>
      </c>
      <c r="D177">
        <v>6831</v>
      </c>
      <c r="E177">
        <v>4.5799999237060502</v>
      </c>
      <c r="F177">
        <v>4.5799999237060502</v>
      </c>
      <c r="G177">
        <v>0</v>
      </c>
      <c r="H177">
        <v>0</v>
      </c>
      <c r="I177">
        <v>0</v>
      </c>
      <c r="J177">
        <v>4.5799999237060502</v>
      </c>
      <c r="K177">
        <v>0</v>
      </c>
      <c r="L177">
        <v>0</v>
      </c>
      <c r="M177">
        <v>0</v>
      </c>
      <c r="N177">
        <v>317</v>
      </c>
      <c r="O177">
        <v>706</v>
      </c>
      <c r="P177">
        <v>2432</v>
      </c>
      <c r="Q177">
        <v>1</v>
      </c>
      <c r="R177">
        <v>388</v>
      </c>
      <c r="S177">
        <v>417</v>
      </c>
    </row>
    <row r="178" spans="1:19" x14ac:dyDescent="0.2">
      <c r="A178">
        <v>4445114986</v>
      </c>
      <c r="B178" s="13">
        <v>42648</v>
      </c>
      <c r="C178" s="13" t="str">
        <f>TEXT(Weekdays[[#This Row],[date]],"dddd")</f>
        <v>Wednesday</v>
      </c>
      <c r="D178">
        <v>3385</v>
      </c>
      <c r="E178">
        <v>2.2699999809265101</v>
      </c>
      <c r="F178">
        <v>2.2699999809265101</v>
      </c>
      <c r="G178">
        <v>0</v>
      </c>
      <c r="H178">
        <v>0</v>
      </c>
      <c r="I178">
        <v>0</v>
      </c>
      <c r="J178">
        <v>2.2699999809265101</v>
      </c>
      <c r="K178">
        <v>0</v>
      </c>
      <c r="L178">
        <v>0</v>
      </c>
      <c r="M178">
        <v>0</v>
      </c>
      <c r="N178">
        <v>179</v>
      </c>
      <c r="O178">
        <v>916</v>
      </c>
      <c r="P178">
        <v>2070</v>
      </c>
      <c r="Q178">
        <v>1</v>
      </c>
      <c r="R178">
        <v>328</v>
      </c>
      <c r="S178">
        <v>345</v>
      </c>
    </row>
    <row r="179" spans="1:19" x14ac:dyDescent="0.2">
      <c r="A179">
        <v>4445114986</v>
      </c>
      <c r="B179" s="13">
        <v>42649</v>
      </c>
      <c r="C179" s="13" t="str">
        <f>TEXT(Weekdays[[#This Row],[date]],"dddd")</f>
        <v>Thursday</v>
      </c>
      <c r="D179">
        <v>6326</v>
      </c>
      <c r="E179">
        <v>4.4099998474121103</v>
      </c>
      <c r="F179">
        <v>4.4099998474121103</v>
      </c>
      <c r="G179">
        <v>0</v>
      </c>
      <c r="H179">
        <v>2.4100000858306898</v>
      </c>
      <c r="I179">
        <v>3.9999999105930301E-2</v>
      </c>
      <c r="J179">
        <v>1.96000003814697</v>
      </c>
      <c r="K179">
        <v>0</v>
      </c>
      <c r="L179">
        <v>29</v>
      </c>
      <c r="M179">
        <v>1</v>
      </c>
      <c r="N179">
        <v>180</v>
      </c>
      <c r="O179">
        <v>839</v>
      </c>
      <c r="P179">
        <v>2291</v>
      </c>
      <c r="Q179">
        <v>2</v>
      </c>
      <c r="R179">
        <v>353</v>
      </c>
      <c r="S179">
        <v>391</v>
      </c>
    </row>
    <row r="180" spans="1:19" x14ac:dyDescent="0.2">
      <c r="A180">
        <v>4445114986</v>
      </c>
      <c r="B180" s="13">
        <v>42650</v>
      </c>
      <c r="C180" s="13" t="str">
        <f>TEXT(Weekdays[[#This Row],[date]],"dddd")</f>
        <v>Friday</v>
      </c>
      <c r="D180">
        <v>7243</v>
      </c>
      <c r="E180">
        <v>5.0300002098083496</v>
      </c>
      <c r="F180">
        <v>5.0300002098083496</v>
      </c>
      <c r="G180">
        <v>0</v>
      </c>
      <c r="H180">
        <v>2.6199998855590798</v>
      </c>
      <c r="I180">
        <v>2.9999999329447701E-2</v>
      </c>
      <c r="J180">
        <v>2.3800001144409202</v>
      </c>
      <c r="K180">
        <v>0</v>
      </c>
      <c r="L180">
        <v>32</v>
      </c>
      <c r="M180">
        <v>1</v>
      </c>
      <c r="N180">
        <v>194</v>
      </c>
      <c r="O180">
        <v>839</v>
      </c>
      <c r="P180">
        <v>2361</v>
      </c>
      <c r="Q180">
        <v>1</v>
      </c>
      <c r="R180">
        <v>332</v>
      </c>
      <c r="S180">
        <v>374</v>
      </c>
    </row>
    <row r="181" spans="1:19" x14ac:dyDescent="0.2">
      <c r="A181">
        <v>4445114986</v>
      </c>
      <c r="B181" s="13">
        <v>42651</v>
      </c>
      <c r="C181" s="13" t="str">
        <f>TEXT(Weekdays[[#This Row],[date]],"dddd")</f>
        <v>Saturday</v>
      </c>
      <c r="D181">
        <v>4493</v>
      </c>
      <c r="E181">
        <v>3.0099999904632599</v>
      </c>
      <c r="F181">
        <v>3.0099999904632599</v>
      </c>
      <c r="G181">
        <v>0</v>
      </c>
      <c r="H181">
        <v>0</v>
      </c>
      <c r="I181">
        <v>0</v>
      </c>
      <c r="J181">
        <v>3.0099999904632599</v>
      </c>
      <c r="K181">
        <v>0</v>
      </c>
      <c r="L181">
        <v>0</v>
      </c>
      <c r="M181">
        <v>0</v>
      </c>
      <c r="N181">
        <v>236</v>
      </c>
      <c r="O181">
        <v>762</v>
      </c>
      <c r="P181">
        <v>2203</v>
      </c>
      <c r="Q181">
        <v>1</v>
      </c>
      <c r="R181">
        <v>419</v>
      </c>
      <c r="S181">
        <v>442</v>
      </c>
    </row>
    <row r="182" spans="1:19" x14ac:dyDescent="0.2">
      <c r="A182">
        <v>4445114986</v>
      </c>
      <c r="B182" s="13">
        <v>42652</v>
      </c>
      <c r="C182" s="13" t="str">
        <f>TEXT(Weekdays[[#This Row],[date]],"dddd")</f>
        <v>Sunday</v>
      </c>
      <c r="D182">
        <v>4676</v>
      </c>
      <c r="E182">
        <v>3.1400001049041699</v>
      </c>
      <c r="F182">
        <v>3.1400001049041699</v>
      </c>
      <c r="G182">
        <v>0</v>
      </c>
      <c r="H182">
        <v>0</v>
      </c>
      <c r="I182">
        <v>0</v>
      </c>
      <c r="J182">
        <v>3.1300001144409202</v>
      </c>
      <c r="K182">
        <v>0</v>
      </c>
      <c r="L182">
        <v>0</v>
      </c>
      <c r="M182">
        <v>0</v>
      </c>
      <c r="N182">
        <v>226</v>
      </c>
      <c r="O182">
        <v>1106</v>
      </c>
      <c r="P182">
        <v>2196</v>
      </c>
      <c r="Q182">
        <v>1</v>
      </c>
      <c r="R182">
        <v>106</v>
      </c>
      <c r="S182">
        <v>108</v>
      </c>
    </row>
    <row r="183" spans="1:19" x14ac:dyDescent="0.2">
      <c r="A183">
        <v>4445114986</v>
      </c>
      <c r="B183" s="13">
        <v>42653</v>
      </c>
      <c r="C183" s="13" t="str">
        <f>TEXT(Weekdays[[#This Row],[date]],"dddd")</f>
        <v>Monday</v>
      </c>
      <c r="D183">
        <v>6222</v>
      </c>
      <c r="E183">
        <v>4.1799998283386204</v>
      </c>
      <c r="F183">
        <v>4.1799998283386204</v>
      </c>
      <c r="G183">
        <v>0</v>
      </c>
      <c r="H183">
        <v>0</v>
      </c>
      <c r="I183">
        <v>0</v>
      </c>
      <c r="J183">
        <v>4.1799998283386204</v>
      </c>
      <c r="K183">
        <v>0</v>
      </c>
      <c r="L183">
        <v>0</v>
      </c>
      <c r="M183">
        <v>0</v>
      </c>
      <c r="N183">
        <v>290</v>
      </c>
      <c r="O183">
        <v>797</v>
      </c>
      <c r="P183">
        <v>2363</v>
      </c>
      <c r="Q183">
        <v>1</v>
      </c>
      <c r="R183">
        <v>322</v>
      </c>
      <c r="S183">
        <v>353</v>
      </c>
    </row>
    <row r="184" spans="1:19" x14ac:dyDescent="0.2">
      <c r="A184">
        <v>4445114986</v>
      </c>
      <c r="B184" s="13">
        <v>42654</v>
      </c>
      <c r="C184" s="13" t="str">
        <f>TEXT(Weekdays[[#This Row],[date]],"dddd")</f>
        <v>Tuesday</v>
      </c>
      <c r="D184">
        <v>5232</v>
      </c>
      <c r="E184">
        <v>3.5099999904632599</v>
      </c>
      <c r="F184">
        <v>3.5099999904632599</v>
      </c>
      <c r="G184">
        <v>0</v>
      </c>
      <c r="H184">
        <v>0</v>
      </c>
      <c r="I184">
        <v>0</v>
      </c>
      <c r="J184">
        <v>3.5099999904632599</v>
      </c>
      <c r="K184">
        <v>0</v>
      </c>
      <c r="L184">
        <v>0</v>
      </c>
      <c r="M184">
        <v>0</v>
      </c>
      <c r="N184">
        <v>240</v>
      </c>
      <c r="O184">
        <v>741</v>
      </c>
      <c r="P184">
        <v>2246</v>
      </c>
      <c r="Q184">
        <v>2</v>
      </c>
      <c r="R184">
        <v>439</v>
      </c>
      <c r="S184">
        <v>459</v>
      </c>
    </row>
    <row r="185" spans="1:19" x14ac:dyDescent="0.2">
      <c r="A185">
        <v>4445114986</v>
      </c>
      <c r="B185" s="13">
        <v>42655</v>
      </c>
      <c r="C185" s="13" t="str">
        <f>TEXT(Weekdays[[#This Row],[date]],"dddd")</f>
        <v>Wednesday</v>
      </c>
      <c r="D185">
        <v>6910</v>
      </c>
      <c r="E185">
        <v>4.75</v>
      </c>
      <c r="F185">
        <v>4.75</v>
      </c>
      <c r="G185">
        <v>0</v>
      </c>
      <c r="H185">
        <v>2.21000003814697</v>
      </c>
      <c r="I185">
        <v>0.18999999761581399</v>
      </c>
      <c r="J185">
        <v>2.3499999046325701</v>
      </c>
      <c r="K185">
        <v>0</v>
      </c>
      <c r="L185">
        <v>27</v>
      </c>
      <c r="M185">
        <v>4</v>
      </c>
      <c r="N185">
        <v>200</v>
      </c>
      <c r="O185">
        <v>667</v>
      </c>
      <c r="P185">
        <v>2336</v>
      </c>
      <c r="Q185">
        <v>1</v>
      </c>
      <c r="R185">
        <v>502</v>
      </c>
      <c r="S185">
        <v>542</v>
      </c>
    </row>
    <row r="186" spans="1:19" x14ac:dyDescent="0.2">
      <c r="A186">
        <v>4445114986</v>
      </c>
      <c r="B186" s="13">
        <v>42656</v>
      </c>
      <c r="C186" s="13" t="str">
        <f>TEXT(Weekdays[[#This Row],[date]],"dddd")</f>
        <v>Thursday</v>
      </c>
      <c r="D186">
        <v>7502</v>
      </c>
      <c r="E186">
        <v>5.1799998283386204</v>
      </c>
      <c r="F186">
        <v>5.1799998283386204</v>
      </c>
      <c r="G186">
        <v>0</v>
      </c>
      <c r="H186">
        <v>2.4800000190734899</v>
      </c>
      <c r="I186">
        <v>0.109999999403954</v>
      </c>
      <c r="J186">
        <v>2.5799999237060498</v>
      </c>
      <c r="K186">
        <v>0</v>
      </c>
      <c r="L186">
        <v>30</v>
      </c>
      <c r="M186">
        <v>2</v>
      </c>
      <c r="N186">
        <v>233</v>
      </c>
      <c r="O186">
        <v>725</v>
      </c>
      <c r="P186">
        <v>2421</v>
      </c>
      <c r="Q186">
        <v>2</v>
      </c>
      <c r="R186">
        <v>417</v>
      </c>
      <c r="S186">
        <v>450</v>
      </c>
    </row>
    <row r="187" spans="1:19" x14ac:dyDescent="0.2">
      <c r="A187">
        <v>4445114986</v>
      </c>
      <c r="B187" s="13">
        <v>42657</v>
      </c>
      <c r="C187" s="13" t="str">
        <f>TEXT(Weekdays[[#This Row],[date]],"dddd")</f>
        <v>Friday</v>
      </c>
      <c r="D187">
        <v>2923</v>
      </c>
      <c r="E187">
        <v>1.96000003814697</v>
      </c>
      <c r="F187">
        <v>1.96000003814697</v>
      </c>
      <c r="G187">
        <v>0</v>
      </c>
      <c r="H187">
        <v>0</v>
      </c>
      <c r="I187">
        <v>0</v>
      </c>
      <c r="J187">
        <v>1.96000003814697</v>
      </c>
      <c r="K187">
        <v>0</v>
      </c>
      <c r="L187">
        <v>0</v>
      </c>
      <c r="M187">
        <v>0</v>
      </c>
      <c r="N187">
        <v>180</v>
      </c>
      <c r="O187">
        <v>897</v>
      </c>
      <c r="P187">
        <v>2070</v>
      </c>
      <c r="Q187">
        <v>2</v>
      </c>
      <c r="R187">
        <v>337</v>
      </c>
      <c r="S187">
        <v>363</v>
      </c>
    </row>
    <row r="188" spans="1:19" x14ac:dyDescent="0.2">
      <c r="A188">
        <v>4445114986</v>
      </c>
      <c r="B188" s="13">
        <v>42658</v>
      </c>
      <c r="C188" s="13" t="str">
        <f>TEXT(Weekdays[[#This Row],[date]],"dddd")</f>
        <v>Saturday</v>
      </c>
      <c r="D188">
        <v>3800</v>
      </c>
      <c r="E188">
        <v>2.5499999523162802</v>
      </c>
      <c r="F188">
        <v>2.5499999523162802</v>
      </c>
      <c r="G188">
        <v>0</v>
      </c>
      <c r="H188">
        <v>0.119999997317791</v>
      </c>
      <c r="I188">
        <v>0.239999994635582</v>
      </c>
      <c r="J188">
        <v>2.1800000667571999</v>
      </c>
      <c r="K188">
        <v>0</v>
      </c>
      <c r="L188">
        <v>2</v>
      </c>
      <c r="M188">
        <v>6</v>
      </c>
      <c r="N188">
        <v>185</v>
      </c>
      <c r="O188">
        <v>734</v>
      </c>
      <c r="P188">
        <v>2120</v>
      </c>
      <c r="Q188">
        <v>2</v>
      </c>
      <c r="R188">
        <v>462</v>
      </c>
      <c r="S188">
        <v>513</v>
      </c>
    </row>
    <row r="189" spans="1:19" x14ac:dyDescent="0.2">
      <c r="A189">
        <v>4445114986</v>
      </c>
      <c r="B189" s="13">
        <v>42659</v>
      </c>
      <c r="C189" s="13" t="str">
        <f>TEXT(Weekdays[[#This Row],[date]],"dddd")</f>
        <v>Sunday</v>
      </c>
      <c r="D189">
        <v>4514</v>
      </c>
      <c r="E189">
        <v>3.0299999713897701</v>
      </c>
      <c r="F189">
        <v>3.0299999713897701</v>
      </c>
      <c r="G189">
        <v>0</v>
      </c>
      <c r="H189">
        <v>0</v>
      </c>
      <c r="I189">
        <v>0</v>
      </c>
      <c r="J189">
        <v>3.0299999713897701</v>
      </c>
      <c r="K189">
        <v>0</v>
      </c>
      <c r="L189">
        <v>0</v>
      </c>
      <c r="M189">
        <v>0</v>
      </c>
      <c r="N189">
        <v>229</v>
      </c>
      <c r="O189">
        <v>809</v>
      </c>
      <c r="P189">
        <v>2211</v>
      </c>
      <c r="Q189">
        <v>2</v>
      </c>
      <c r="R189">
        <v>374</v>
      </c>
      <c r="S189">
        <v>402</v>
      </c>
    </row>
    <row r="190" spans="1:19" x14ac:dyDescent="0.2">
      <c r="A190">
        <v>4445114986</v>
      </c>
      <c r="B190" s="13">
        <v>42660</v>
      </c>
      <c r="C190" s="13" t="str">
        <f>TEXT(Weekdays[[#This Row],[date]],"dddd")</f>
        <v>Monday</v>
      </c>
      <c r="D190">
        <v>5183</v>
      </c>
      <c r="E190">
        <v>3.5899999141693102</v>
      </c>
      <c r="F190">
        <v>3.5899999141693102</v>
      </c>
      <c r="G190">
        <v>0</v>
      </c>
      <c r="H190">
        <v>2.1300001144409202</v>
      </c>
      <c r="I190">
        <v>0.18999999761581399</v>
      </c>
      <c r="J190">
        <v>1.25</v>
      </c>
      <c r="K190">
        <v>0</v>
      </c>
      <c r="L190">
        <v>26</v>
      </c>
      <c r="M190">
        <v>4</v>
      </c>
      <c r="N190">
        <v>108</v>
      </c>
      <c r="O190">
        <v>866</v>
      </c>
      <c r="P190">
        <v>2123</v>
      </c>
      <c r="Q190">
        <v>2</v>
      </c>
      <c r="R190">
        <v>401</v>
      </c>
      <c r="S190">
        <v>436</v>
      </c>
    </row>
    <row r="191" spans="1:19" x14ac:dyDescent="0.2">
      <c r="A191">
        <v>4445114986</v>
      </c>
      <c r="B191" s="13">
        <v>42661</v>
      </c>
      <c r="C191" s="13" t="str">
        <f>TEXT(Weekdays[[#This Row],[date]],"dddd")</f>
        <v>Tuesday</v>
      </c>
      <c r="D191">
        <v>7303</v>
      </c>
      <c r="E191">
        <v>4.9000000953674299</v>
      </c>
      <c r="F191">
        <v>4.9000000953674299</v>
      </c>
      <c r="G191">
        <v>0</v>
      </c>
      <c r="H191">
        <v>0</v>
      </c>
      <c r="I191">
        <v>0.25</v>
      </c>
      <c r="J191">
        <v>4.6500000953674299</v>
      </c>
      <c r="K191">
        <v>0</v>
      </c>
      <c r="L191">
        <v>0</v>
      </c>
      <c r="M191">
        <v>8</v>
      </c>
      <c r="N191">
        <v>308</v>
      </c>
      <c r="O191">
        <v>733</v>
      </c>
      <c r="P191">
        <v>2423</v>
      </c>
      <c r="Q191">
        <v>1</v>
      </c>
      <c r="R191">
        <v>361</v>
      </c>
      <c r="S191">
        <v>391</v>
      </c>
    </row>
    <row r="192" spans="1:19" x14ac:dyDescent="0.2">
      <c r="A192">
        <v>4445114986</v>
      </c>
      <c r="B192" s="13">
        <v>42662</v>
      </c>
      <c r="C192" s="13" t="str">
        <f>TEXT(Weekdays[[#This Row],[date]],"dddd")</f>
        <v>Wednesday</v>
      </c>
      <c r="D192">
        <v>5275</v>
      </c>
      <c r="E192">
        <v>3.53999996185303</v>
      </c>
      <c r="F192">
        <v>3.53999996185303</v>
      </c>
      <c r="G192">
        <v>0</v>
      </c>
      <c r="H192">
        <v>0</v>
      </c>
      <c r="I192">
        <v>0</v>
      </c>
      <c r="J192">
        <v>3.53999996185303</v>
      </c>
      <c r="K192">
        <v>0</v>
      </c>
      <c r="L192">
        <v>0</v>
      </c>
      <c r="M192">
        <v>0</v>
      </c>
      <c r="N192">
        <v>266</v>
      </c>
      <c r="O192">
        <v>641</v>
      </c>
      <c r="P192">
        <v>2281</v>
      </c>
      <c r="Q192">
        <v>1</v>
      </c>
      <c r="R192">
        <v>457</v>
      </c>
      <c r="S192">
        <v>533</v>
      </c>
    </row>
    <row r="193" spans="1:19" x14ac:dyDescent="0.2">
      <c r="A193">
        <v>4445114986</v>
      </c>
      <c r="B193" s="13">
        <v>42663</v>
      </c>
      <c r="C193" s="13" t="str">
        <f>TEXT(Weekdays[[#This Row],[date]],"dddd")</f>
        <v>Thursday</v>
      </c>
      <c r="D193">
        <v>3915</v>
      </c>
      <c r="E193">
        <v>2.6300001144409202</v>
      </c>
      <c r="F193">
        <v>2.6300001144409202</v>
      </c>
      <c r="G193">
        <v>0</v>
      </c>
      <c r="H193">
        <v>0</v>
      </c>
      <c r="I193">
        <v>0</v>
      </c>
      <c r="J193">
        <v>2.6300001144409202</v>
      </c>
      <c r="K193">
        <v>0</v>
      </c>
      <c r="L193">
        <v>0</v>
      </c>
      <c r="M193">
        <v>0</v>
      </c>
      <c r="N193">
        <v>231</v>
      </c>
      <c r="O193">
        <v>783</v>
      </c>
      <c r="P193">
        <v>2181</v>
      </c>
      <c r="Q193">
        <v>1</v>
      </c>
      <c r="R193">
        <v>405</v>
      </c>
      <c r="S193">
        <v>426</v>
      </c>
    </row>
    <row r="194" spans="1:19" x14ac:dyDescent="0.2">
      <c r="A194">
        <v>4445114986</v>
      </c>
      <c r="B194" s="13">
        <v>42664</v>
      </c>
      <c r="C194" s="13" t="str">
        <f>TEXT(Weekdays[[#This Row],[date]],"dddd")</f>
        <v>Friday</v>
      </c>
      <c r="D194">
        <v>9105</v>
      </c>
      <c r="E194">
        <v>6.1100001335143999</v>
      </c>
      <c r="F194">
        <v>6.1100001335143999</v>
      </c>
      <c r="G194">
        <v>0</v>
      </c>
      <c r="H194">
        <v>2.25</v>
      </c>
      <c r="I194">
        <v>1</v>
      </c>
      <c r="J194">
        <v>2.8599998950958301</v>
      </c>
      <c r="K194">
        <v>0</v>
      </c>
      <c r="L194">
        <v>34</v>
      </c>
      <c r="M194">
        <v>22</v>
      </c>
      <c r="N194">
        <v>232</v>
      </c>
      <c r="O194">
        <v>622</v>
      </c>
      <c r="P194">
        <v>2499</v>
      </c>
      <c r="Q194">
        <v>1</v>
      </c>
      <c r="R194">
        <v>499</v>
      </c>
      <c r="S194">
        <v>530</v>
      </c>
    </row>
    <row r="195" spans="1:19" x14ac:dyDescent="0.2">
      <c r="A195">
        <v>4445114986</v>
      </c>
      <c r="B195" s="13">
        <v>42665</v>
      </c>
      <c r="C195" s="13" t="str">
        <f>TEXT(Weekdays[[#This Row],[date]],"dddd")</f>
        <v>Saturday</v>
      </c>
      <c r="D195">
        <v>768</v>
      </c>
      <c r="E195">
        <v>0.519999980926514</v>
      </c>
      <c r="F195">
        <v>0.519999980926514</v>
      </c>
      <c r="G195">
        <v>0</v>
      </c>
      <c r="H195">
        <v>0</v>
      </c>
      <c r="I195">
        <v>0</v>
      </c>
      <c r="J195">
        <v>0.519999980926514</v>
      </c>
      <c r="K195">
        <v>0</v>
      </c>
      <c r="L195">
        <v>0</v>
      </c>
      <c r="M195">
        <v>0</v>
      </c>
      <c r="N195">
        <v>58</v>
      </c>
      <c r="O195">
        <v>380</v>
      </c>
      <c r="P195">
        <v>1212</v>
      </c>
      <c r="Q195">
        <v>1</v>
      </c>
      <c r="R195">
        <v>483</v>
      </c>
      <c r="S195">
        <v>501</v>
      </c>
    </row>
    <row r="196" spans="1:19" x14ac:dyDescent="0.2">
      <c r="A196">
        <v>4558609924</v>
      </c>
      <c r="B196" s="13">
        <v>42666</v>
      </c>
      <c r="C196" s="13" t="str">
        <f>TEXT(Weekdays[[#This Row],[date]],"dddd")</f>
        <v>Sunday</v>
      </c>
      <c r="D196">
        <v>13743</v>
      </c>
      <c r="E196">
        <v>9.0799999237060494</v>
      </c>
      <c r="F196">
        <v>9.0799999237060494</v>
      </c>
      <c r="G196">
        <v>0</v>
      </c>
      <c r="H196">
        <v>0.41999998688697798</v>
      </c>
      <c r="I196">
        <v>0.97000002861022905</v>
      </c>
      <c r="J196">
        <v>7.6999998092651403</v>
      </c>
      <c r="K196">
        <v>0</v>
      </c>
      <c r="L196">
        <v>6</v>
      </c>
      <c r="M196">
        <v>21</v>
      </c>
      <c r="N196">
        <v>432</v>
      </c>
      <c r="O196">
        <v>844</v>
      </c>
      <c r="P196">
        <v>2486</v>
      </c>
      <c r="Q196">
        <v>1</v>
      </c>
      <c r="R196">
        <v>126</v>
      </c>
      <c r="S196">
        <v>137</v>
      </c>
    </row>
    <row r="197" spans="1:19" x14ac:dyDescent="0.2">
      <c r="A197">
        <v>4558609924</v>
      </c>
      <c r="B197" s="13">
        <v>42667</v>
      </c>
      <c r="C197" s="13" t="str">
        <f>TEXT(Weekdays[[#This Row],[date]],"dddd")</f>
        <v>Monday</v>
      </c>
      <c r="D197">
        <v>9148</v>
      </c>
      <c r="E197">
        <v>6.0500001907348597</v>
      </c>
      <c r="F197">
        <v>6.0500001907348597</v>
      </c>
      <c r="G197">
        <v>0</v>
      </c>
      <c r="H197">
        <v>0.43000000715255698</v>
      </c>
      <c r="I197">
        <v>2.0299999713897701</v>
      </c>
      <c r="J197">
        <v>3.5899999141693102</v>
      </c>
      <c r="K197">
        <v>0</v>
      </c>
      <c r="L197">
        <v>12</v>
      </c>
      <c r="M197">
        <v>41</v>
      </c>
      <c r="N197">
        <v>283</v>
      </c>
      <c r="O197">
        <v>1062</v>
      </c>
      <c r="P197">
        <v>2223</v>
      </c>
      <c r="Q197">
        <v>1</v>
      </c>
      <c r="R197">
        <v>103</v>
      </c>
      <c r="S197">
        <v>121</v>
      </c>
    </row>
    <row r="198" spans="1:19" x14ac:dyDescent="0.2">
      <c r="A198">
        <v>4558609924</v>
      </c>
      <c r="B198" s="13">
        <v>42668</v>
      </c>
      <c r="C198" s="13" t="str">
        <f>TEXT(Weekdays[[#This Row],[date]],"dddd")</f>
        <v>Tuesday</v>
      </c>
      <c r="D198">
        <v>7833</v>
      </c>
      <c r="E198">
        <v>5.1799998283386204</v>
      </c>
      <c r="F198">
        <v>5.1799998283386204</v>
      </c>
      <c r="G198">
        <v>0</v>
      </c>
      <c r="H198">
        <v>1.0199999809265099</v>
      </c>
      <c r="I198">
        <v>1.8500000238418599</v>
      </c>
      <c r="J198">
        <v>2.3099999427795401</v>
      </c>
      <c r="K198">
        <v>0</v>
      </c>
      <c r="L198">
        <v>15</v>
      </c>
      <c r="M198">
        <v>29</v>
      </c>
      <c r="N198">
        <v>197</v>
      </c>
      <c r="O198">
        <v>1096</v>
      </c>
      <c r="P198">
        <v>1918</v>
      </c>
      <c r="Q198">
        <v>1</v>
      </c>
      <c r="R198">
        <v>171</v>
      </c>
      <c r="S198">
        <v>179</v>
      </c>
    </row>
    <row r="199" spans="1:19" x14ac:dyDescent="0.2">
      <c r="A199">
        <v>4558609924</v>
      </c>
      <c r="B199" s="13">
        <v>42669</v>
      </c>
      <c r="C199" s="13" t="str">
        <f>TEXT(Weekdays[[#This Row],[date]],"dddd")</f>
        <v>Wednesday</v>
      </c>
      <c r="D199">
        <v>3428</v>
      </c>
      <c r="E199">
        <v>2.2699999809265101</v>
      </c>
      <c r="F199">
        <v>2.2699999809265101</v>
      </c>
      <c r="G199">
        <v>0</v>
      </c>
      <c r="H199">
        <v>0</v>
      </c>
      <c r="I199">
        <v>0</v>
      </c>
      <c r="J199">
        <v>2.2699999809265101</v>
      </c>
      <c r="K199">
        <v>0</v>
      </c>
      <c r="L199">
        <v>0</v>
      </c>
      <c r="M199">
        <v>0</v>
      </c>
      <c r="N199">
        <v>190</v>
      </c>
      <c r="O199">
        <v>1121</v>
      </c>
      <c r="P199">
        <v>1692</v>
      </c>
      <c r="Q199">
        <v>1</v>
      </c>
      <c r="R199">
        <v>115</v>
      </c>
      <c r="S199">
        <v>129</v>
      </c>
    </row>
    <row r="200" spans="1:19" x14ac:dyDescent="0.2">
      <c r="A200">
        <v>4558609924</v>
      </c>
      <c r="B200" s="13">
        <v>42670</v>
      </c>
      <c r="C200" s="13" t="str">
        <f>TEXT(Weekdays[[#This Row],[date]],"dddd")</f>
        <v>Thursday</v>
      </c>
      <c r="D200">
        <v>6543</v>
      </c>
      <c r="E200">
        <v>4.3299999237060502</v>
      </c>
      <c r="F200">
        <v>4.3299999237060502</v>
      </c>
      <c r="G200">
        <v>0</v>
      </c>
      <c r="H200">
        <v>1.79999995231628</v>
      </c>
      <c r="I200">
        <v>0.5</v>
      </c>
      <c r="J200">
        <v>2.0199999809265101</v>
      </c>
      <c r="K200">
        <v>0</v>
      </c>
      <c r="L200">
        <v>66</v>
      </c>
      <c r="M200">
        <v>35</v>
      </c>
      <c r="N200">
        <v>238</v>
      </c>
      <c r="O200">
        <v>1019</v>
      </c>
      <c r="P200">
        <v>2666</v>
      </c>
      <c r="Q200">
        <v>1</v>
      </c>
      <c r="R200">
        <v>123</v>
      </c>
      <c r="S200">
        <v>134</v>
      </c>
    </row>
    <row r="201" spans="1:19" x14ac:dyDescent="0.2">
      <c r="A201">
        <v>4702921684</v>
      </c>
      <c r="B201" s="13">
        <v>42671</v>
      </c>
      <c r="C201" s="13" t="str">
        <f>TEXT(Weekdays[[#This Row],[date]],"dddd")</f>
        <v>Friday</v>
      </c>
      <c r="D201">
        <v>7213</v>
      </c>
      <c r="E201">
        <v>5.8800001144409197</v>
      </c>
      <c r="F201">
        <v>5.8800001144409197</v>
      </c>
      <c r="G201">
        <v>0</v>
      </c>
      <c r="H201">
        <v>0</v>
      </c>
      <c r="I201">
        <v>0</v>
      </c>
      <c r="J201">
        <v>5.8499999046325701</v>
      </c>
      <c r="K201">
        <v>0</v>
      </c>
      <c r="L201">
        <v>0</v>
      </c>
      <c r="M201">
        <v>0</v>
      </c>
      <c r="N201">
        <v>263</v>
      </c>
      <c r="O201">
        <v>718</v>
      </c>
      <c r="P201">
        <v>2947</v>
      </c>
      <c r="Q201">
        <v>1</v>
      </c>
      <c r="R201">
        <v>425</v>
      </c>
      <c r="S201">
        <v>439</v>
      </c>
    </row>
    <row r="202" spans="1:19" x14ac:dyDescent="0.2">
      <c r="A202">
        <v>4702921684</v>
      </c>
      <c r="B202" s="13">
        <v>42672</v>
      </c>
      <c r="C202" s="13" t="str">
        <f>TEXT(Weekdays[[#This Row],[date]],"dddd")</f>
        <v>Saturday</v>
      </c>
      <c r="D202">
        <v>6877</v>
      </c>
      <c r="E202">
        <v>5.5799999237060502</v>
      </c>
      <c r="F202">
        <v>5.5799999237060502</v>
      </c>
      <c r="G202">
        <v>0</v>
      </c>
      <c r="H202">
        <v>0</v>
      </c>
      <c r="I202">
        <v>0</v>
      </c>
      <c r="J202">
        <v>5.5799999237060502</v>
      </c>
      <c r="K202">
        <v>0</v>
      </c>
      <c r="L202">
        <v>0</v>
      </c>
      <c r="M202">
        <v>0</v>
      </c>
      <c r="N202">
        <v>258</v>
      </c>
      <c r="O202">
        <v>777</v>
      </c>
      <c r="P202">
        <v>2898</v>
      </c>
      <c r="Q202">
        <v>2</v>
      </c>
      <c r="R202">
        <v>400</v>
      </c>
      <c r="S202">
        <v>430</v>
      </c>
    </row>
    <row r="203" spans="1:19" x14ac:dyDescent="0.2">
      <c r="A203">
        <v>4702921684</v>
      </c>
      <c r="B203" s="13">
        <v>42673</v>
      </c>
      <c r="C203" s="13" t="str">
        <f>TEXT(Weekdays[[#This Row],[date]],"dddd")</f>
        <v>Sunday</v>
      </c>
      <c r="D203">
        <v>7860</v>
      </c>
      <c r="E203">
        <v>6.3699998855590803</v>
      </c>
      <c r="F203">
        <v>6.3699998855590803</v>
      </c>
      <c r="G203">
        <v>0</v>
      </c>
      <c r="H203">
        <v>0</v>
      </c>
      <c r="I203">
        <v>0</v>
      </c>
      <c r="J203">
        <v>6.3699998855590803</v>
      </c>
      <c r="K203">
        <v>0</v>
      </c>
      <c r="L203">
        <v>0</v>
      </c>
      <c r="M203">
        <v>0</v>
      </c>
      <c r="N203">
        <v>271</v>
      </c>
      <c r="O203">
        <v>772</v>
      </c>
      <c r="P203">
        <v>2984</v>
      </c>
      <c r="Q203">
        <v>1</v>
      </c>
      <c r="R203">
        <v>384</v>
      </c>
      <c r="S203">
        <v>415</v>
      </c>
    </row>
    <row r="204" spans="1:19" x14ac:dyDescent="0.2">
      <c r="A204">
        <v>4702921684</v>
      </c>
      <c r="B204" s="13">
        <v>42674</v>
      </c>
      <c r="C204" s="13" t="str">
        <f>TEXT(Weekdays[[#This Row],[date]],"dddd")</f>
        <v>Monday</v>
      </c>
      <c r="D204">
        <v>6506</v>
      </c>
      <c r="E204">
        <v>5.2800002098083496</v>
      </c>
      <c r="F204">
        <v>5.2800002098083496</v>
      </c>
      <c r="G204">
        <v>0</v>
      </c>
      <c r="H204">
        <v>7.0000000298023196E-2</v>
      </c>
      <c r="I204">
        <v>0.41999998688697798</v>
      </c>
      <c r="J204">
        <v>4.78999996185303</v>
      </c>
      <c r="K204">
        <v>0</v>
      </c>
      <c r="L204">
        <v>1</v>
      </c>
      <c r="M204">
        <v>8</v>
      </c>
      <c r="N204">
        <v>256</v>
      </c>
      <c r="O204">
        <v>944</v>
      </c>
      <c r="P204">
        <v>2896</v>
      </c>
      <c r="Q204">
        <v>1</v>
      </c>
      <c r="R204">
        <v>253</v>
      </c>
      <c r="S204">
        <v>257</v>
      </c>
    </row>
    <row r="205" spans="1:19" x14ac:dyDescent="0.2">
      <c r="A205">
        <v>4702921684</v>
      </c>
      <c r="B205" s="13">
        <v>42675</v>
      </c>
      <c r="C205" s="13" t="str">
        <f>TEXT(Weekdays[[#This Row],[date]],"dddd")</f>
        <v>Tuesday</v>
      </c>
      <c r="D205">
        <v>11140</v>
      </c>
      <c r="E205">
        <v>9.0299997329711896</v>
      </c>
      <c r="F205">
        <v>9.0299997329711896</v>
      </c>
      <c r="G205">
        <v>0</v>
      </c>
      <c r="H205">
        <v>0.239999994635582</v>
      </c>
      <c r="I205">
        <v>1.25</v>
      </c>
      <c r="J205">
        <v>7.53999996185303</v>
      </c>
      <c r="K205">
        <v>0</v>
      </c>
      <c r="L205">
        <v>3</v>
      </c>
      <c r="M205">
        <v>24</v>
      </c>
      <c r="N205">
        <v>335</v>
      </c>
      <c r="O205">
        <v>556</v>
      </c>
      <c r="P205">
        <v>3328</v>
      </c>
      <c r="Q205">
        <v>2</v>
      </c>
      <c r="R205">
        <v>382</v>
      </c>
      <c r="S205">
        <v>406</v>
      </c>
    </row>
    <row r="206" spans="1:19" x14ac:dyDescent="0.2">
      <c r="A206">
        <v>4702921684</v>
      </c>
      <c r="B206" s="13">
        <v>42676</v>
      </c>
      <c r="C206" s="13" t="str">
        <f>TEXT(Weekdays[[#This Row],[date]],"dddd")</f>
        <v>Wednesday</v>
      </c>
      <c r="D206">
        <v>12692</v>
      </c>
      <c r="E206">
        <v>10.289999961853001</v>
      </c>
      <c r="F206">
        <v>10.289999961853001</v>
      </c>
      <c r="G206">
        <v>0</v>
      </c>
      <c r="H206">
        <v>0.95999997854232799</v>
      </c>
      <c r="I206">
        <v>3.46000003814697</v>
      </c>
      <c r="J206">
        <v>5.8800001144409197</v>
      </c>
      <c r="K206">
        <v>0</v>
      </c>
      <c r="L206">
        <v>12</v>
      </c>
      <c r="M206">
        <v>66</v>
      </c>
      <c r="N206">
        <v>302</v>
      </c>
      <c r="O206">
        <v>437</v>
      </c>
      <c r="P206">
        <v>3394</v>
      </c>
      <c r="Q206">
        <v>1</v>
      </c>
      <c r="R206">
        <v>591</v>
      </c>
      <c r="S206">
        <v>612</v>
      </c>
    </row>
    <row r="207" spans="1:19" x14ac:dyDescent="0.2">
      <c r="A207">
        <v>4702921684</v>
      </c>
      <c r="B207" s="13">
        <v>42677</v>
      </c>
      <c r="C207" s="13" t="str">
        <f>TEXT(Weekdays[[#This Row],[date]],"dddd")</f>
        <v>Thursday</v>
      </c>
      <c r="D207">
        <v>9105</v>
      </c>
      <c r="E207">
        <v>7.3800001144409197</v>
      </c>
      <c r="F207">
        <v>7.3800001144409197</v>
      </c>
      <c r="G207">
        <v>0</v>
      </c>
      <c r="H207">
        <v>1.8200000524520901</v>
      </c>
      <c r="I207">
        <v>1.4900000095367401</v>
      </c>
      <c r="J207">
        <v>4.0700001716613796</v>
      </c>
      <c r="K207">
        <v>0</v>
      </c>
      <c r="L207">
        <v>22</v>
      </c>
      <c r="M207">
        <v>30</v>
      </c>
      <c r="N207">
        <v>191</v>
      </c>
      <c r="O207">
        <v>890</v>
      </c>
      <c r="P207">
        <v>3013</v>
      </c>
      <c r="Q207">
        <v>1</v>
      </c>
      <c r="R207">
        <v>293</v>
      </c>
      <c r="S207">
        <v>312</v>
      </c>
    </row>
    <row r="208" spans="1:19" x14ac:dyDescent="0.2">
      <c r="A208">
        <v>4702921684</v>
      </c>
      <c r="B208" s="13">
        <v>42678</v>
      </c>
      <c r="C208" s="13" t="str">
        <f>TEXT(Weekdays[[#This Row],[date]],"dddd")</f>
        <v>Friday</v>
      </c>
      <c r="D208">
        <v>6708</v>
      </c>
      <c r="E208">
        <v>5.4400000572204599</v>
      </c>
      <c r="F208">
        <v>5.4400000572204599</v>
      </c>
      <c r="G208">
        <v>0</v>
      </c>
      <c r="H208">
        <v>0.87999999523162797</v>
      </c>
      <c r="I208">
        <v>0.37000000476837203</v>
      </c>
      <c r="J208">
        <v>4.1900000572204599</v>
      </c>
      <c r="K208">
        <v>0</v>
      </c>
      <c r="L208">
        <v>10</v>
      </c>
      <c r="M208">
        <v>8</v>
      </c>
      <c r="N208">
        <v>179</v>
      </c>
      <c r="O208">
        <v>757</v>
      </c>
      <c r="P208">
        <v>2812</v>
      </c>
      <c r="Q208">
        <v>1</v>
      </c>
      <c r="R208">
        <v>457</v>
      </c>
      <c r="S208">
        <v>487</v>
      </c>
    </row>
    <row r="209" spans="1:19" x14ac:dyDescent="0.2">
      <c r="A209">
        <v>4702921684</v>
      </c>
      <c r="B209" s="13">
        <v>42679</v>
      </c>
      <c r="C209" s="13" t="str">
        <f>TEXT(Weekdays[[#This Row],[date]],"dddd")</f>
        <v>Saturday</v>
      </c>
      <c r="D209">
        <v>8793</v>
      </c>
      <c r="E209">
        <v>7.1300001144409197</v>
      </c>
      <c r="F209">
        <v>7.1300001144409197</v>
      </c>
      <c r="G209">
        <v>0</v>
      </c>
      <c r="H209">
        <v>0.15999999642372101</v>
      </c>
      <c r="I209">
        <v>1.2300000190734901</v>
      </c>
      <c r="J209">
        <v>5.7300000190734899</v>
      </c>
      <c r="K209">
        <v>0</v>
      </c>
      <c r="L209">
        <v>2</v>
      </c>
      <c r="M209">
        <v>29</v>
      </c>
      <c r="N209">
        <v>260</v>
      </c>
      <c r="O209">
        <v>717</v>
      </c>
      <c r="P209">
        <v>3061</v>
      </c>
      <c r="Q209">
        <v>1</v>
      </c>
      <c r="R209">
        <v>454</v>
      </c>
      <c r="S209">
        <v>468</v>
      </c>
    </row>
    <row r="210" spans="1:19" x14ac:dyDescent="0.2">
      <c r="A210">
        <v>4702921684</v>
      </c>
      <c r="B210" s="13">
        <v>42680</v>
      </c>
      <c r="C210" s="13" t="str">
        <f>TEXT(Weekdays[[#This Row],[date]],"dddd")</f>
        <v>Sunday</v>
      </c>
      <c r="D210">
        <v>6530</v>
      </c>
      <c r="E210">
        <v>5.3000001907348597</v>
      </c>
      <c r="F210">
        <v>5.3000001907348597</v>
      </c>
      <c r="G210">
        <v>0</v>
      </c>
      <c r="H210">
        <v>0.31000000238418601</v>
      </c>
      <c r="I210">
        <v>2.0499999523162802</v>
      </c>
      <c r="J210">
        <v>2.9400000572204599</v>
      </c>
      <c r="K210">
        <v>0</v>
      </c>
      <c r="L210">
        <v>4</v>
      </c>
      <c r="M210">
        <v>41</v>
      </c>
      <c r="N210">
        <v>144</v>
      </c>
      <c r="O210">
        <v>901</v>
      </c>
      <c r="P210">
        <v>2729</v>
      </c>
      <c r="Q210">
        <v>1</v>
      </c>
      <c r="R210">
        <v>425</v>
      </c>
      <c r="S210">
        <v>434</v>
      </c>
    </row>
    <row r="211" spans="1:19" x14ac:dyDescent="0.2">
      <c r="A211">
        <v>4702921684</v>
      </c>
      <c r="B211" s="13">
        <v>42681</v>
      </c>
      <c r="C211" s="13" t="str">
        <f>TEXT(Weekdays[[#This Row],[date]],"dddd")</f>
        <v>Monday</v>
      </c>
      <c r="D211">
        <v>15126</v>
      </c>
      <c r="E211">
        <v>12.2700004577637</v>
      </c>
      <c r="F211">
        <v>12.2700004577637</v>
      </c>
      <c r="G211">
        <v>0</v>
      </c>
      <c r="H211">
        <v>0.75999999046325695</v>
      </c>
      <c r="I211">
        <v>3.2400000095367401</v>
      </c>
      <c r="J211">
        <v>8.2700004577636701</v>
      </c>
      <c r="K211">
        <v>0</v>
      </c>
      <c r="L211">
        <v>9</v>
      </c>
      <c r="M211">
        <v>66</v>
      </c>
      <c r="N211">
        <v>408</v>
      </c>
      <c r="O211">
        <v>469</v>
      </c>
      <c r="P211">
        <v>3691</v>
      </c>
      <c r="Q211">
        <v>1</v>
      </c>
      <c r="R211">
        <v>465</v>
      </c>
      <c r="S211">
        <v>475</v>
      </c>
    </row>
    <row r="212" spans="1:19" x14ac:dyDescent="0.2">
      <c r="A212">
        <v>4702921684</v>
      </c>
      <c r="B212" s="13">
        <v>42682</v>
      </c>
      <c r="C212" s="13" t="str">
        <f>TEXT(Weekdays[[#This Row],[date]],"dddd")</f>
        <v>Tuesday</v>
      </c>
      <c r="D212">
        <v>15050</v>
      </c>
      <c r="E212">
        <v>12.2200002670288</v>
      </c>
      <c r="F212">
        <v>12.2200002670288</v>
      </c>
      <c r="G212">
        <v>0</v>
      </c>
      <c r="H212">
        <v>1.20000004768372</v>
      </c>
      <c r="I212">
        <v>5.1199998855590803</v>
      </c>
      <c r="J212">
        <v>5.8800001144409197</v>
      </c>
      <c r="K212">
        <v>0</v>
      </c>
      <c r="L212">
        <v>15</v>
      </c>
      <c r="M212">
        <v>95</v>
      </c>
      <c r="N212">
        <v>281</v>
      </c>
      <c r="O212">
        <v>542</v>
      </c>
      <c r="P212">
        <v>3538</v>
      </c>
      <c r="Q212">
        <v>1</v>
      </c>
      <c r="R212">
        <v>480</v>
      </c>
      <c r="S212">
        <v>506</v>
      </c>
    </row>
    <row r="213" spans="1:19" x14ac:dyDescent="0.2">
      <c r="A213">
        <v>4702921684</v>
      </c>
      <c r="B213" s="13">
        <v>42683</v>
      </c>
      <c r="C213" s="13" t="str">
        <f>TEXT(Weekdays[[#This Row],[date]],"dddd")</f>
        <v>Wednesday</v>
      </c>
      <c r="D213">
        <v>9167</v>
      </c>
      <c r="E213">
        <v>7.4299998283386204</v>
      </c>
      <c r="F213">
        <v>7.4299998283386204</v>
      </c>
      <c r="G213">
        <v>0</v>
      </c>
      <c r="H213">
        <v>0.490000009536743</v>
      </c>
      <c r="I213">
        <v>0.81999999284744296</v>
      </c>
      <c r="J213">
        <v>6.1100001335143999</v>
      </c>
      <c r="K213">
        <v>0</v>
      </c>
      <c r="L213">
        <v>6</v>
      </c>
      <c r="M213">
        <v>15</v>
      </c>
      <c r="N213">
        <v>270</v>
      </c>
      <c r="O213">
        <v>730</v>
      </c>
      <c r="P213">
        <v>3064</v>
      </c>
      <c r="Q213">
        <v>1</v>
      </c>
      <c r="R213">
        <v>370</v>
      </c>
      <c r="S213">
        <v>380</v>
      </c>
    </row>
    <row r="214" spans="1:19" x14ac:dyDescent="0.2">
      <c r="A214">
        <v>4702921684</v>
      </c>
      <c r="B214" s="13">
        <v>42684</v>
      </c>
      <c r="C214" s="13" t="str">
        <f>TEXT(Weekdays[[#This Row],[date]],"dddd")</f>
        <v>Thursday</v>
      </c>
      <c r="D214">
        <v>6108</v>
      </c>
      <c r="E214">
        <v>4.9499998092651403</v>
      </c>
      <c r="F214">
        <v>4.9499998092651403</v>
      </c>
      <c r="G214">
        <v>0</v>
      </c>
      <c r="H214">
        <v>7.0000000298023196E-2</v>
      </c>
      <c r="I214">
        <v>0.34999999403953602</v>
      </c>
      <c r="J214">
        <v>4.53999996185303</v>
      </c>
      <c r="K214">
        <v>0</v>
      </c>
      <c r="L214">
        <v>1</v>
      </c>
      <c r="M214">
        <v>8</v>
      </c>
      <c r="N214">
        <v>216</v>
      </c>
      <c r="O214">
        <v>765</v>
      </c>
      <c r="P214">
        <v>2784</v>
      </c>
      <c r="Q214">
        <v>1</v>
      </c>
      <c r="R214">
        <v>421</v>
      </c>
      <c r="S214">
        <v>429</v>
      </c>
    </row>
    <row r="215" spans="1:19" x14ac:dyDescent="0.2">
      <c r="A215">
        <v>4702921684</v>
      </c>
      <c r="B215" s="13">
        <v>42685</v>
      </c>
      <c r="C215" s="13" t="str">
        <f>TEXT(Weekdays[[#This Row],[date]],"dddd")</f>
        <v>Friday</v>
      </c>
      <c r="D215">
        <v>7047</v>
      </c>
      <c r="E215">
        <v>5.7199997901916504</v>
      </c>
      <c r="F215">
        <v>5.7199997901916504</v>
      </c>
      <c r="G215">
        <v>0</v>
      </c>
      <c r="H215">
        <v>9.00000035762787E-2</v>
      </c>
      <c r="I215">
        <v>0.80000001192092896</v>
      </c>
      <c r="J215">
        <v>4.7800002098083496</v>
      </c>
      <c r="K215">
        <v>0</v>
      </c>
      <c r="L215">
        <v>1</v>
      </c>
      <c r="M215">
        <v>16</v>
      </c>
      <c r="N215">
        <v>238</v>
      </c>
      <c r="O215">
        <v>733</v>
      </c>
      <c r="P215">
        <v>2908</v>
      </c>
      <c r="Q215">
        <v>1</v>
      </c>
      <c r="R215">
        <v>432</v>
      </c>
      <c r="S215">
        <v>449</v>
      </c>
    </row>
    <row r="216" spans="1:19" x14ac:dyDescent="0.2">
      <c r="A216">
        <v>4702921684</v>
      </c>
      <c r="B216" s="13">
        <v>42686</v>
      </c>
      <c r="C216" s="13" t="str">
        <f>TEXT(Weekdays[[#This Row],[date]],"dddd")</f>
        <v>Saturday</v>
      </c>
      <c r="D216">
        <v>9023</v>
      </c>
      <c r="E216">
        <v>7.3200001716613796</v>
      </c>
      <c r="F216">
        <v>7.3200001716613796</v>
      </c>
      <c r="G216">
        <v>0</v>
      </c>
      <c r="H216">
        <v>1.12999999523163</v>
      </c>
      <c r="I216">
        <v>0.41999998688697798</v>
      </c>
      <c r="J216">
        <v>5.7699999809265101</v>
      </c>
      <c r="K216">
        <v>0</v>
      </c>
      <c r="L216">
        <v>14</v>
      </c>
      <c r="M216">
        <v>9</v>
      </c>
      <c r="N216">
        <v>232</v>
      </c>
      <c r="O216">
        <v>738</v>
      </c>
      <c r="P216">
        <v>3033</v>
      </c>
      <c r="Q216">
        <v>1</v>
      </c>
      <c r="R216">
        <v>442</v>
      </c>
      <c r="S216">
        <v>461</v>
      </c>
    </row>
    <row r="217" spans="1:19" x14ac:dyDescent="0.2">
      <c r="A217">
        <v>4702921684</v>
      </c>
      <c r="B217" s="13">
        <v>42687</v>
      </c>
      <c r="C217" s="13" t="str">
        <f>TEXT(Weekdays[[#This Row],[date]],"dddd")</f>
        <v>Sunday</v>
      </c>
      <c r="D217">
        <v>9930</v>
      </c>
      <c r="E217">
        <v>8.0500001907348597</v>
      </c>
      <c r="F217">
        <v>8.0500001907348597</v>
      </c>
      <c r="G217">
        <v>0</v>
      </c>
      <c r="H217">
        <v>1.0599999427795399</v>
      </c>
      <c r="I217">
        <v>0.92000001668930098</v>
      </c>
      <c r="J217">
        <v>6.0700001716613796</v>
      </c>
      <c r="K217">
        <v>0</v>
      </c>
      <c r="L217">
        <v>12</v>
      </c>
      <c r="M217">
        <v>19</v>
      </c>
      <c r="N217">
        <v>267</v>
      </c>
      <c r="O217">
        <v>692</v>
      </c>
      <c r="P217">
        <v>3165</v>
      </c>
      <c r="Q217">
        <v>1</v>
      </c>
      <c r="R217">
        <v>433</v>
      </c>
      <c r="S217">
        <v>447</v>
      </c>
    </row>
    <row r="218" spans="1:19" x14ac:dyDescent="0.2">
      <c r="A218">
        <v>4702921684</v>
      </c>
      <c r="B218" s="13">
        <v>42688</v>
      </c>
      <c r="C218" s="13" t="str">
        <f>TEXT(Weekdays[[#This Row],[date]],"dddd")</f>
        <v>Monday</v>
      </c>
      <c r="D218">
        <v>10144</v>
      </c>
      <c r="E218">
        <v>8.2299995422363299</v>
      </c>
      <c r="F218">
        <v>8.2299995422363299</v>
      </c>
      <c r="G218">
        <v>0</v>
      </c>
      <c r="H218">
        <v>0.31999999284744302</v>
      </c>
      <c r="I218">
        <v>2.0299999713897701</v>
      </c>
      <c r="J218">
        <v>5.8800001144409197</v>
      </c>
      <c r="K218">
        <v>0</v>
      </c>
      <c r="L218">
        <v>4</v>
      </c>
      <c r="M218">
        <v>36</v>
      </c>
      <c r="N218">
        <v>263</v>
      </c>
      <c r="O218">
        <v>728</v>
      </c>
      <c r="P218">
        <v>3115</v>
      </c>
      <c r="Q218">
        <v>1</v>
      </c>
      <c r="R218">
        <v>479</v>
      </c>
      <c r="S218">
        <v>501</v>
      </c>
    </row>
    <row r="219" spans="1:19" x14ac:dyDescent="0.2">
      <c r="A219">
        <v>4702921684</v>
      </c>
      <c r="B219" s="13">
        <v>42689</v>
      </c>
      <c r="C219" s="13" t="str">
        <f>TEXT(Weekdays[[#This Row],[date]],"dddd")</f>
        <v>Tuesday</v>
      </c>
      <c r="D219">
        <v>9454</v>
      </c>
      <c r="E219">
        <v>7.6700000762939498</v>
      </c>
      <c r="F219">
        <v>7.6700000762939498</v>
      </c>
      <c r="G219">
        <v>0</v>
      </c>
      <c r="H219">
        <v>0</v>
      </c>
      <c r="I219">
        <v>0</v>
      </c>
      <c r="J219">
        <v>7.6700000762939498</v>
      </c>
      <c r="K219">
        <v>0</v>
      </c>
      <c r="L219">
        <v>0</v>
      </c>
      <c r="M219">
        <v>0</v>
      </c>
      <c r="N219">
        <v>313</v>
      </c>
      <c r="O219">
        <v>729</v>
      </c>
      <c r="P219">
        <v>3145</v>
      </c>
      <c r="Q219">
        <v>1</v>
      </c>
      <c r="R219">
        <v>327</v>
      </c>
      <c r="S219">
        <v>373</v>
      </c>
    </row>
    <row r="220" spans="1:19" x14ac:dyDescent="0.2">
      <c r="A220">
        <v>4702921684</v>
      </c>
      <c r="B220" s="13">
        <v>42690</v>
      </c>
      <c r="C220" s="13" t="str">
        <f>TEXT(Weekdays[[#This Row],[date]],"dddd")</f>
        <v>Wednesday</v>
      </c>
      <c r="D220">
        <v>8161</v>
      </c>
      <c r="E220">
        <v>6.6199998855590803</v>
      </c>
      <c r="F220">
        <v>6.6199998855590803</v>
      </c>
      <c r="G220">
        <v>0</v>
      </c>
      <c r="H220">
        <v>0.34000000357627902</v>
      </c>
      <c r="I220">
        <v>0.730000019073486</v>
      </c>
      <c r="J220">
        <v>5.53999996185303</v>
      </c>
      <c r="K220">
        <v>0</v>
      </c>
      <c r="L220">
        <v>4</v>
      </c>
      <c r="M220">
        <v>15</v>
      </c>
      <c r="N220">
        <v>251</v>
      </c>
      <c r="O220">
        <v>757</v>
      </c>
      <c r="P220">
        <v>3004</v>
      </c>
      <c r="Q220">
        <v>1</v>
      </c>
      <c r="R220">
        <v>412</v>
      </c>
      <c r="S220">
        <v>434</v>
      </c>
    </row>
    <row r="221" spans="1:19" x14ac:dyDescent="0.2">
      <c r="A221">
        <v>4702921684</v>
      </c>
      <c r="B221" s="13">
        <v>42691</v>
      </c>
      <c r="C221" s="13" t="str">
        <f>TEXT(Weekdays[[#This Row],[date]],"dddd")</f>
        <v>Thursday</v>
      </c>
      <c r="D221">
        <v>8614</v>
      </c>
      <c r="E221">
        <v>6.9899997711181596</v>
      </c>
      <c r="F221">
        <v>6.9899997711181596</v>
      </c>
      <c r="G221">
        <v>0</v>
      </c>
      <c r="H221">
        <v>0.67000001668930098</v>
      </c>
      <c r="I221">
        <v>0.21999999880790699</v>
      </c>
      <c r="J221">
        <v>6.0900001525878897</v>
      </c>
      <c r="K221">
        <v>0</v>
      </c>
      <c r="L221">
        <v>8</v>
      </c>
      <c r="M221">
        <v>5</v>
      </c>
      <c r="N221">
        <v>241</v>
      </c>
      <c r="O221">
        <v>745</v>
      </c>
      <c r="P221">
        <v>3006</v>
      </c>
      <c r="Q221">
        <v>1</v>
      </c>
      <c r="R221">
        <v>414</v>
      </c>
      <c r="S221">
        <v>428</v>
      </c>
    </row>
    <row r="222" spans="1:19" x14ac:dyDescent="0.2">
      <c r="A222">
        <v>4702921684</v>
      </c>
      <c r="B222" s="13">
        <v>42692</v>
      </c>
      <c r="C222" s="13" t="str">
        <f>TEXT(Weekdays[[#This Row],[date]],"dddd")</f>
        <v>Friday</v>
      </c>
      <c r="D222">
        <v>6943</v>
      </c>
      <c r="E222">
        <v>5.6300001144409197</v>
      </c>
      <c r="F222">
        <v>5.6300001144409197</v>
      </c>
      <c r="G222">
        <v>0</v>
      </c>
      <c r="H222">
        <v>7.9999998211860698E-2</v>
      </c>
      <c r="I222">
        <v>0.66000002622604403</v>
      </c>
      <c r="J222">
        <v>4.8699998855590803</v>
      </c>
      <c r="K222">
        <v>0</v>
      </c>
      <c r="L222">
        <v>1</v>
      </c>
      <c r="M222">
        <v>16</v>
      </c>
      <c r="N222">
        <v>207</v>
      </c>
      <c r="O222">
        <v>682</v>
      </c>
      <c r="P222">
        <v>2859</v>
      </c>
      <c r="Q222">
        <v>1</v>
      </c>
      <c r="R222">
        <v>404</v>
      </c>
      <c r="S222">
        <v>449</v>
      </c>
    </row>
    <row r="223" spans="1:19" x14ac:dyDescent="0.2">
      <c r="A223">
        <v>4702921684</v>
      </c>
      <c r="B223" s="13">
        <v>42693</v>
      </c>
      <c r="C223" s="13" t="str">
        <f>TEXT(Weekdays[[#This Row],[date]],"dddd")</f>
        <v>Saturday</v>
      </c>
      <c r="D223">
        <v>14370</v>
      </c>
      <c r="E223">
        <v>11.6499996185303</v>
      </c>
      <c r="F223">
        <v>11.6499996185303</v>
      </c>
      <c r="G223">
        <v>0</v>
      </c>
      <c r="H223">
        <v>0.37000000476837203</v>
      </c>
      <c r="I223">
        <v>2.3099999427795401</v>
      </c>
      <c r="J223">
        <v>8.9700002670288104</v>
      </c>
      <c r="K223">
        <v>0</v>
      </c>
      <c r="L223">
        <v>5</v>
      </c>
      <c r="M223">
        <v>46</v>
      </c>
      <c r="N223">
        <v>439</v>
      </c>
      <c r="O223">
        <v>577</v>
      </c>
      <c r="P223">
        <v>3683</v>
      </c>
      <c r="Q223">
        <v>1</v>
      </c>
      <c r="R223">
        <v>520</v>
      </c>
      <c r="S223">
        <v>543</v>
      </c>
    </row>
    <row r="224" spans="1:19" x14ac:dyDescent="0.2">
      <c r="A224">
        <v>4702921684</v>
      </c>
      <c r="B224" s="13">
        <v>42694</v>
      </c>
      <c r="C224" s="13" t="str">
        <f>TEXT(Weekdays[[#This Row],[date]],"dddd")</f>
        <v>Sunday</v>
      </c>
      <c r="D224">
        <v>8232</v>
      </c>
      <c r="E224">
        <v>6.6799998283386204</v>
      </c>
      <c r="F224">
        <v>6.6799998283386204</v>
      </c>
      <c r="G224">
        <v>0</v>
      </c>
      <c r="H224">
        <v>0</v>
      </c>
      <c r="I224">
        <v>0.56999999284744296</v>
      </c>
      <c r="J224">
        <v>6.0999999046325701</v>
      </c>
      <c r="K224">
        <v>0</v>
      </c>
      <c r="L224">
        <v>0</v>
      </c>
      <c r="M224">
        <v>12</v>
      </c>
      <c r="N224">
        <v>253</v>
      </c>
      <c r="O224">
        <v>746</v>
      </c>
      <c r="P224">
        <v>2990</v>
      </c>
      <c r="Q224">
        <v>1</v>
      </c>
      <c r="R224">
        <v>435</v>
      </c>
      <c r="S224">
        <v>458</v>
      </c>
    </row>
    <row r="225" spans="1:19" x14ac:dyDescent="0.2">
      <c r="A225">
        <v>4702921684</v>
      </c>
      <c r="B225" s="13">
        <v>42695</v>
      </c>
      <c r="C225" s="13" t="str">
        <f>TEXT(Weekdays[[#This Row],[date]],"dddd")</f>
        <v>Monday</v>
      </c>
      <c r="D225">
        <v>10613</v>
      </c>
      <c r="E225">
        <v>8.6099996566772496</v>
      </c>
      <c r="F225">
        <v>8.6099996566772496</v>
      </c>
      <c r="G225">
        <v>0</v>
      </c>
      <c r="H225">
        <v>7.9999998211860698E-2</v>
      </c>
      <c r="I225">
        <v>1.87999999523163</v>
      </c>
      <c r="J225">
        <v>6.6500000953674299</v>
      </c>
      <c r="K225">
        <v>0</v>
      </c>
      <c r="L225">
        <v>1</v>
      </c>
      <c r="M225">
        <v>37</v>
      </c>
      <c r="N225">
        <v>262</v>
      </c>
      <c r="O225">
        <v>701</v>
      </c>
      <c r="P225">
        <v>3172</v>
      </c>
      <c r="Q225">
        <v>1</v>
      </c>
      <c r="R225">
        <v>416</v>
      </c>
      <c r="S225">
        <v>431</v>
      </c>
    </row>
    <row r="226" spans="1:19" x14ac:dyDescent="0.2">
      <c r="A226">
        <v>4702921684</v>
      </c>
      <c r="B226" s="13">
        <v>42696</v>
      </c>
      <c r="C226" s="13" t="str">
        <f>TEXT(Weekdays[[#This Row],[date]],"dddd")</f>
        <v>Tuesday</v>
      </c>
      <c r="D226">
        <v>9810</v>
      </c>
      <c r="E226">
        <v>7.96000003814697</v>
      </c>
      <c r="F226">
        <v>7.96000003814697</v>
      </c>
      <c r="G226">
        <v>0</v>
      </c>
      <c r="H226">
        <v>0.77999997138977095</v>
      </c>
      <c r="I226">
        <v>2.1600000858306898</v>
      </c>
      <c r="J226">
        <v>4.9800000190734899</v>
      </c>
      <c r="K226">
        <v>0</v>
      </c>
      <c r="L226">
        <v>10</v>
      </c>
      <c r="M226">
        <v>41</v>
      </c>
      <c r="N226">
        <v>235</v>
      </c>
      <c r="O226">
        <v>784</v>
      </c>
      <c r="P226">
        <v>3069</v>
      </c>
      <c r="Q226">
        <v>1</v>
      </c>
      <c r="R226">
        <v>354</v>
      </c>
      <c r="S226">
        <v>366</v>
      </c>
    </row>
    <row r="227" spans="1:19" x14ac:dyDescent="0.2">
      <c r="A227">
        <v>4702921684</v>
      </c>
      <c r="B227" s="13">
        <v>42697</v>
      </c>
      <c r="C227" s="13" t="str">
        <f>TEXT(Weekdays[[#This Row],[date]],"dddd")</f>
        <v>Wednesday</v>
      </c>
      <c r="D227">
        <v>2752</v>
      </c>
      <c r="E227">
        <v>2.2300000190734899</v>
      </c>
      <c r="F227">
        <v>2.2300000190734899</v>
      </c>
      <c r="G227">
        <v>0</v>
      </c>
      <c r="H227">
        <v>0</v>
      </c>
      <c r="I227">
        <v>0</v>
      </c>
      <c r="J227">
        <v>2.2300000190734899</v>
      </c>
      <c r="K227">
        <v>0</v>
      </c>
      <c r="L227">
        <v>0</v>
      </c>
      <c r="M227">
        <v>0</v>
      </c>
      <c r="N227">
        <v>68</v>
      </c>
      <c r="O227">
        <v>241</v>
      </c>
      <c r="P227">
        <v>1240</v>
      </c>
      <c r="Q227">
        <v>1</v>
      </c>
      <c r="R227">
        <v>404</v>
      </c>
      <c r="S227">
        <v>442</v>
      </c>
    </row>
    <row r="228" spans="1:19" x14ac:dyDescent="0.2">
      <c r="A228">
        <v>5553957443</v>
      </c>
      <c r="B228" s="13">
        <v>42698</v>
      </c>
      <c r="C228" s="13" t="str">
        <f>TEXT(Weekdays[[#This Row],[date]],"dddd")</f>
        <v>Thursday</v>
      </c>
      <c r="D228">
        <v>11596</v>
      </c>
      <c r="E228">
        <v>7.5700001716613796</v>
      </c>
      <c r="F228">
        <v>7.5700001716613796</v>
      </c>
      <c r="G228">
        <v>0</v>
      </c>
      <c r="H228">
        <v>1.37000000476837</v>
      </c>
      <c r="I228">
        <v>0.79000002145767201</v>
      </c>
      <c r="J228">
        <v>5.4099998474121103</v>
      </c>
      <c r="K228">
        <v>0</v>
      </c>
      <c r="L228">
        <v>19</v>
      </c>
      <c r="M228">
        <v>13</v>
      </c>
      <c r="N228">
        <v>277</v>
      </c>
      <c r="O228">
        <v>767</v>
      </c>
      <c r="P228">
        <v>2026</v>
      </c>
      <c r="Q228">
        <v>1</v>
      </c>
      <c r="R228">
        <v>441</v>
      </c>
      <c r="S228">
        <v>464</v>
      </c>
    </row>
    <row r="229" spans="1:19" x14ac:dyDescent="0.2">
      <c r="A229">
        <v>5553957443</v>
      </c>
      <c r="B229" s="13">
        <v>42699</v>
      </c>
      <c r="C229" s="13" t="str">
        <f>TEXT(Weekdays[[#This Row],[date]],"dddd")</f>
        <v>Friday</v>
      </c>
      <c r="D229">
        <v>4832</v>
      </c>
      <c r="E229">
        <v>3.1600000858306898</v>
      </c>
      <c r="F229">
        <v>3.1600000858306898</v>
      </c>
      <c r="G229">
        <v>0</v>
      </c>
      <c r="H229">
        <v>0</v>
      </c>
      <c r="I229">
        <v>0</v>
      </c>
      <c r="J229">
        <v>3.1600000858306898</v>
      </c>
      <c r="K229">
        <v>0</v>
      </c>
      <c r="L229">
        <v>0</v>
      </c>
      <c r="M229">
        <v>0</v>
      </c>
      <c r="N229">
        <v>226</v>
      </c>
      <c r="O229">
        <v>647</v>
      </c>
      <c r="P229">
        <v>1718</v>
      </c>
      <c r="Q229">
        <v>2</v>
      </c>
      <c r="R229">
        <v>455</v>
      </c>
      <c r="S229">
        <v>488</v>
      </c>
    </row>
    <row r="230" spans="1:19" x14ac:dyDescent="0.2">
      <c r="A230">
        <v>5553957443</v>
      </c>
      <c r="B230" s="13">
        <v>42700</v>
      </c>
      <c r="C230" s="13" t="str">
        <f>TEXT(Weekdays[[#This Row],[date]],"dddd")</f>
        <v>Saturday</v>
      </c>
      <c r="D230">
        <v>17022</v>
      </c>
      <c r="E230">
        <v>11.1199998855591</v>
      </c>
      <c r="F230">
        <v>11.1199998855591</v>
      </c>
      <c r="G230">
        <v>0</v>
      </c>
      <c r="H230">
        <v>4</v>
      </c>
      <c r="I230">
        <v>2.4500000476837198</v>
      </c>
      <c r="J230">
        <v>4.6700000762939498</v>
      </c>
      <c r="K230">
        <v>0</v>
      </c>
      <c r="L230">
        <v>61</v>
      </c>
      <c r="M230">
        <v>41</v>
      </c>
      <c r="N230">
        <v>256</v>
      </c>
      <c r="O230">
        <v>693</v>
      </c>
      <c r="P230">
        <v>2324</v>
      </c>
      <c r="Q230">
        <v>1</v>
      </c>
      <c r="R230">
        <v>357</v>
      </c>
      <c r="S230">
        <v>418</v>
      </c>
    </row>
    <row r="231" spans="1:19" x14ac:dyDescent="0.2">
      <c r="A231">
        <v>5553957443</v>
      </c>
      <c r="B231" s="13">
        <v>42701</v>
      </c>
      <c r="C231" s="13" t="str">
        <f>TEXT(Weekdays[[#This Row],[date]],"dddd")</f>
        <v>Sunday</v>
      </c>
      <c r="D231">
        <v>16556</v>
      </c>
      <c r="E231">
        <v>10.8599996566772</v>
      </c>
      <c r="F231">
        <v>10.8599996566772</v>
      </c>
      <c r="G231">
        <v>0</v>
      </c>
      <c r="H231">
        <v>4.1599998474121103</v>
      </c>
      <c r="I231">
        <v>1.9800000190734901</v>
      </c>
      <c r="J231">
        <v>4.71000003814697</v>
      </c>
      <c r="K231">
        <v>0</v>
      </c>
      <c r="L231">
        <v>58</v>
      </c>
      <c r="M231">
        <v>38</v>
      </c>
      <c r="N231">
        <v>239</v>
      </c>
      <c r="O231">
        <v>689</v>
      </c>
      <c r="P231">
        <v>2254</v>
      </c>
      <c r="Q231">
        <v>1</v>
      </c>
      <c r="R231">
        <v>377</v>
      </c>
      <c r="S231">
        <v>409</v>
      </c>
    </row>
    <row r="232" spans="1:19" x14ac:dyDescent="0.2">
      <c r="A232">
        <v>5553957443</v>
      </c>
      <c r="B232" s="13">
        <v>42702</v>
      </c>
      <c r="C232" s="13" t="str">
        <f>TEXT(Weekdays[[#This Row],[date]],"dddd")</f>
        <v>Monday</v>
      </c>
      <c r="D232">
        <v>5771</v>
      </c>
      <c r="E232">
        <v>3.7699999809265101</v>
      </c>
      <c r="F232">
        <v>3.7699999809265101</v>
      </c>
      <c r="G232">
        <v>0</v>
      </c>
      <c r="H232">
        <v>0</v>
      </c>
      <c r="I232">
        <v>0</v>
      </c>
      <c r="J232">
        <v>3.7699999809265101</v>
      </c>
      <c r="K232">
        <v>0</v>
      </c>
      <c r="L232">
        <v>0</v>
      </c>
      <c r="M232">
        <v>0</v>
      </c>
      <c r="N232">
        <v>288</v>
      </c>
      <c r="O232">
        <v>521</v>
      </c>
      <c r="P232">
        <v>1831</v>
      </c>
      <c r="Q232">
        <v>2</v>
      </c>
      <c r="R232">
        <v>651</v>
      </c>
      <c r="S232">
        <v>686</v>
      </c>
    </row>
    <row r="233" spans="1:19" x14ac:dyDescent="0.2">
      <c r="A233">
        <v>5553957443</v>
      </c>
      <c r="B233" s="13">
        <v>42703</v>
      </c>
      <c r="C233" s="13" t="str">
        <f>TEXT(Weekdays[[#This Row],[date]],"dddd")</f>
        <v>Tuesday</v>
      </c>
      <c r="D233">
        <v>655</v>
      </c>
      <c r="E233">
        <v>0.43000000715255698</v>
      </c>
      <c r="F233">
        <v>0.43000000715255698</v>
      </c>
      <c r="G233">
        <v>0</v>
      </c>
      <c r="H233">
        <v>0</v>
      </c>
      <c r="I233">
        <v>0</v>
      </c>
      <c r="J233">
        <v>0.43000000715255698</v>
      </c>
      <c r="K233">
        <v>0</v>
      </c>
      <c r="L233">
        <v>0</v>
      </c>
      <c r="M233">
        <v>0</v>
      </c>
      <c r="N233">
        <v>46</v>
      </c>
      <c r="O233">
        <v>943</v>
      </c>
      <c r="P233">
        <v>1397</v>
      </c>
      <c r="Q233">
        <v>1</v>
      </c>
      <c r="R233">
        <v>350</v>
      </c>
      <c r="S233">
        <v>402</v>
      </c>
    </row>
    <row r="234" spans="1:19" x14ac:dyDescent="0.2">
      <c r="A234">
        <v>5553957443</v>
      </c>
      <c r="B234" s="13">
        <v>42704</v>
      </c>
      <c r="C234" s="13" t="str">
        <f>TEXT(Weekdays[[#This Row],[date]],"dddd")</f>
        <v>Wednesday</v>
      </c>
      <c r="D234">
        <v>3727</v>
      </c>
      <c r="E234">
        <v>2.4300000667571999</v>
      </c>
      <c r="F234">
        <v>2.4300000667571999</v>
      </c>
      <c r="G234">
        <v>0</v>
      </c>
      <c r="H234">
        <v>0</v>
      </c>
      <c r="I234">
        <v>0</v>
      </c>
      <c r="J234">
        <v>2.4300000667571999</v>
      </c>
      <c r="K234">
        <v>0</v>
      </c>
      <c r="L234">
        <v>0</v>
      </c>
      <c r="M234">
        <v>0</v>
      </c>
      <c r="N234">
        <v>206</v>
      </c>
      <c r="O234">
        <v>622</v>
      </c>
      <c r="P234">
        <v>1683</v>
      </c>
      <c r="Q234">
        <v>2</v>
      </c>
      <c r="R234">
        <v>520</v>
      </c>
      <c r="S234">
        <v>541</v>
      </c>
    </row>
    <row r="235" spans="1:19" x14ac:dyDescent="0.2">
      <c r="A235">
        <v>5553957443</v>
      </c>
      <c r="B235" s="13">
        <v>42705</v>
      </c>
      <c r="C235" s="13" t="str">
        <f>TEXT(Weekdays[[#This Row],[date]],"dddd")</f>
        <v>Thursday</v>
      </c>
      <c r="D235">
        <v>15482</v>
      </c>
      <c r="E235">
        <v>10.1099996566772</v>
      </c>
      <c r="F235">
        <v>10.1099996566772</v>
      </c>
      <c r="G235">
        <v>0</v>
      </c>
      <c r="H235">
        <v>4.2800002098083496</v>
      </c>
      <c r="I235">
        <v>1.6599999666214</v>
      </c>
      <c r="J235">
        <v>4.1799998283386204</v>
      </c>
      <c r="K235">
        <v>0</v>
      </c>
      <c r="L235">
        <v>69</v>
      </c>
      <c r="M235">
        <v>28</v>
      </c>
      <c r="N235">
        <v>249</v>
      </c>
      <c r="O235">
        <v>756</v>
      </c>
      <c r="P235">
        <v>2284</v>
      </c>
      <c r="Q235">
        <v>1</v>
      </c>
      <c r="R235">
        <v>357</v>
      </c>
      <c r="S235">
        <v>410</v>
      </c>
    </row>
    <row r="236" spans="1:19" x14ac:dyDescent="0.2">
      <c r="A236">
        <v>5553957443</v>
      </c>
      <c r="B236" s="13">
        <v>42706</v>
      </c>
      <c r="C236" s="13" t="str">
        <f>TEXT(Weekdays[[#This Row],[date]],"dddd")</f>
        <v>Friday</v>
      </c>
      <c r="D236">
        <v>2713</v>
      </c>
      <c r="E236">
        <v>1.7699999809265099</v>
      </c>
      <c r="F236">
        <v>1.7699999809265099</v>
      </c>
      <c r="G236">
        <v>0</v>
      </c>
      <c r="H236">
        <v>0</v>
      </c>
      <c r="I236">
        <v>0</v>
      </c>
      <c r="J236">
        <v>1.7699999809265099</v>
      </c>
      <c r="K236">
        <v>0</v>
      </c>
      <c r="L236">
        <v>0</v>
      </c>
      <c r="M236">
        <v>0</v>
      </c>
      <c r="N236">
        <v>148</v>
      </c>
      <c r="O236">
        <v>598</v>
      </c>
      <c r="P236">
        <v>1570</v>
      </c>
      <c r="Q236">
        <v>1</v>
      </c>
      <c r="R236">
        <v>658</v>
      </c>
      <c r="S236">
        <v>678</v>
      </c>
    </row>
    <row r="237" spans="1:19" x14ac:dyDescent="0.2">
      <c r="A237">
        <v>5553957443</v>
      </c>
      <c r="B237" s="13">
        <v>42707</v>
      </c>
      <c r="C237" s="13" t="str">
        <f>TEXT(Weekdays[[#This Row],[date]],"dddd")</f>
        <v>Saturday</v>
      </c>
      <c r="D237">
        <v>12346</v>
      </c>
      <c r="E237">
        <v>8.0600004196166992</v>
      </c>
      <c r="F237">
        <v>8.0600004196166992</v>
      </c>
      <c r="G237">
        <v>0</v>
      </c>
      <c r="H237">
        <v>2.9500000476837198</v>
      </c>
      <c r="I237">
        <v>2.1600000858306898</v>
      </c>
      <c r="J237">
        <v>2.96000003814697</v>
      </c>
      <c r="K237">
        <v>0</v>
      </c>
      <c r="L237">
        <v>47</v>
      </c>
      <c r="M237">
        <v>42</v>
      </c>
      <c r="N237">
        <v>177</v>
      </c>
      <c r="O237">
        <v>801</v>
      </c>
      <c r="P237">
        <v>2066</v>
      </c>
      <c r="Q237">
        <v>1</v>
      </c>
      <c r="R237">
        <v>399</v>
      </c>
      <c r="S237">
        <v>431</v>
      </c>
    </row>
    <row r="238" spans="1:19" x14ac:dyDescent="0.2">
      <c r="A238">
        <v>5553957443</v>
      </c>
      <c r="B238" s="13">
        <v>42708</v>
      </c>
      <c r="C238" s="13" t="str">
        <f>TEXT(Weekdays[[#This Row],[date]],"dddd")</f>
        <v>Sunday</v>
      </c>
      <c r="D238">
        <v>11682</v>
      </c>
      <c r="E238">
        <v>7.6300001144409197</v>
      </c>
      <c r="F238">
        <v>7.6300001144409197</v>
      </c>
      <c r="G238">
        <v>0</v>
      </c>
      <c r="H238">
        <v>1.37999999523163</v>
      </c>
      <c r="I238">
        <v>0.62999999523162797</v>
      </c>
      <c r="J238">
        <v>5.5999999046325701</v>
      </c>
      <c r="K238">
        <v>0</v>
      </c>
      <c r="L238">
        <v>25</v>
      </c>
      <c r="M238">
        <v>16</v>
      </c>
      <c r="N238">
        <v>270</v>
      </c>
      <c r="O238">
        <v>781</v>
      </c>
      <c r="P238">
        <v>2105</v>
      </c>
      <c r="Q238">
        <v>1</v>
      </c>
      <c r="R238">
        <v>322</v>
      </c>
      <c r="S238">
        <v>353</v>
      </c>
    </row>
    <row r="239" spans="1:19" x14ac:dyDescent="0.2">
      <c r="A239">
        <v>5553957443</v>
      </c>
      <c r="B239" s="13">
        <v>42709</v>
      </c>
      <c r="C239" s="13" t="str">
        <f>TEXT(Weekdays[[#This Row],[date]],"dddd")</f>
        <v>Monday</v>
      </c>
      <c r="D239">
        <v>4112</v>
      </c>
      <c r="E239">
        <v>2.6900000572204599</v>
      </c>
      <c r="F239">
        <v>2.6900000572204599</v>
      </c>
      <c r="G239">
        <v>0</v>
      </c>
      <c r="H239">
        <v>0</v>
      </c>
      <c r="I239">
        <v>0</v>
      </c>
      <c r="J239">
        <v>2.6800000667571999</v>
      </c>
      <c r="K239">
        <v>0</v>
      </c>
      <c r="L239">
        <v>0</v>
      </c>
      <c r="M239">
        <v>0</v>
      </c>
      <c r="N239">
        <v>272</v>
      </c>
      <c r="O239">
        <v>443</v>
      </c>
      <c r="P239">
        <v>1776</v>
      </c>
      <c r="Q239">
        <v>2</v>
      </c>
      <c r="R239">
        <v>631</v>
      </c>
      <c r="S239">
        <v>725</v>
      </c>
    </row>
    <row r="240" spans="1:19" x14ac:dyDescent="0.2">
      <c r="A240">
        <v>5553957443</v>
      </c>
      <c r="B240" s="13">
        <v>42710</v>
      </c>
      <c r="C240" s="13" t="str">
        <f>TEXT(Weekdays[[#This Row],[date]],"dddd")</f>
        <v>Tuesday</v>
      </c>
      <c r="D240">
        <v>1807</v>
      </c>
      <c r="E240">
        <v>1.1799999475479099</v>
      </c>
      <c r="F240">
        <v>1.1799999475479099</v>
      </c>
      <c r="G240">
        <v>0</v>
      </c>
      <c r="H240">
        <v>0</v>
      </c>
      <c r="I240">
        <v>0</v>
      </c>
      <c r="J240">
        <v>1.1799999475479099</v>
      </c>
      <c r="K240">
        <v>0</v>
      </c>
      <c r="L240">
        <v>0</v>
      </c>
      <c r="M240">
        <v>0</v>
      </c>
      <c r="N240">
        <v>104</v>
      </c>
      <c r="O240">
        <v>582</v>
      </c>
      <c r="P240">
        <v>1507</v>
      </c>
      <c r="Q240">
        <v>2</v>
      </c>
      <c r="R240">
        <v>553</v>
      </c>
      <c r="S240">
        <v>640</v>
      </c>
    </row>
    <row r="241" spans="1:19" x14ac:dyDescent="0.2">
      <c r="A241">
        <v>5553957443</v>
      </c>
      <c r="B241" s="13">
        <v>42711</v>
      </c>
      <c r="C241" s="13" t="str">
        <f>TEXT(Weekdays[[#This Row],[date]],"dddd")</f>
        <v>Wednesday</v>
      </c>
      <c r="D241">
        <v>10946</v>
      </c>
      <c r="E241">
        <v>7.1900000572204599</v>
      </c>
      <c r="F241">
        <v>7.1900000572204599</v>
      </c>
      <c r="G241">
        <v>0</v>
      </c>
      <c r="H241">
        <v>2.9300000667571999</v>
      </c>
      <c r="I241">
        <v>0.56999999284744296</v>
      </c>
      <c r="J241">
        <v>3.6900000572204599</v>
      </c>
      <c r="K241">
        <v>0</v>
      </c>
      <c r="L241">
        <v>51</v>
      </c>
      <c r="M241">
        <v>11</v>
      </c>
      <c r="N241">
        <v>201</v>
      </c>
      <c r="O241">
        <v>732</v>
      </c>
      <c r="P241">
        <v>2033</v>
      </c>
      <c r="Q241">
        <v>1</v>
      </c>
      <c r="R241">
        <v>433</v>
      </c>
      <c r="S241">
        <v>468</v>
      </c>
    </row>
    <row r="242" spans="1:19" x14ac:dyDescent="0.2">
      <c r="A242">
        <v>5553957443</v>
      </c>
      <c r="B242" s="13">
        <v>42712</v>
      </c>
      <c r="C242" s="13" t="str">
        <f>TEXT(Weekdays[[#This Row],[date]],"dddd")</f>
        <v>Thursday</v>
      </c>
      <c r="D242">
        <v>11886</v>
      </c>
      <c r="E242">
        <v>7.7600002288818404</v>
      </c>
      <c r="F242">
        <v>7.7600002288818404</v>
      </c>
      <c r="G242">
        <v>0</v>
      </c>
      <c r="H242">
        <v>2.3699998855590798</v>
      </c>
      <c r="I242">
        <v>0.93000000715255704</v>
      </c>
      <c r="J242">
        <v>4.46000003814697</v>
      </c>
      <c r="K242">
        <v>0</v>
      </c>
      <c r="L242">
        <v>40</v>
      </c>
      <c r="M242">
        <v>18</v>
      </c>
      <c r="N242">
        <v>238</v>
      </c>
      <c r="O242">
        <v>750</v>
      </c>
      <c r="P242">
        <v>2093</v>
      </c>
      <c r="Q242">
        <v>1</v>
      </c>
      <c r="R242">
        <v>412</v>
      </c>
      <c r="S242">
        <v>453</v>
      </c>
    </row>
    <row r="243" spans="1:19" x14ac:dyDescent="0.2">
      <c r="A243">
        <v>5553957443</v>
      </c>
      <c r="B243" s="13">
        <v>42713</v>
      </c>
      <c r="C243" s="13" t="str">
        <f>TEXT(Weekdays[[#This Row],[date]],"dddd")</f>
        <v>Friday</v>
      </c>
      <c r="D243">
        <v>10538</v>
      </c>
      <c r="E243">
        <v>6.8800001144409197</v>
      </c>
      <c r="F243">
        <v>6.8800001144409197</v>
      </c>
      <c r="G243">
        <v>0</v>
      </c>
      <c r="H243">
        <v>1.1399999856948899</v>
      </c>
      <c r="I243">
        <v>1</v>
      </c>
      <c r="J243">
        <v>4.7399997711181596</v>
      </c>
      <c r="K243">
        <v>0</v>
      </c>
      <c r="L243">
        <v>16</v>
      </c>
      <c r="M243">
        <v>16</v>
      </c>
      <c r="N243">
        <v>206</v>
      </c>
      <c r="O243">
        <v>745</v>
      </c>
      <c r="P243">
        <v>1922</v>
      </c>
      <c r="Q243">
        <v>1</v>
      </c>
      <c r="R243">
        <v>347</v>
      </c>
      <c r="S243">
        <v>391</v>
      </c>
    </row>
    <row r="244" spans="1:19" x14ac:dyDescent="0.2">
      <c r="A244">
        <v>5553957443</v>
      </c>
      <c r="B244" s="13">
        <v>42714</v>
      </c>
      <c r="C244" s="13" t="str">
        <f>TEXT(Weekdays[[#This Row],[date]],"dddd")</f>
        <v>Saturday</v>
      </c>
      <c r="D244">
        <v>11393</v>
      </c>
      <c r="E244">
        <v>7.6300001144409197</v>
      </c>
      <c r="F244">
        <v>7.6300001144409197</v>
      </c>
      <c r="G244">
        <v>0</v>
      </c>
      <c r="H244">
        <v>3.71000003814697</v>
      </c>
      <c r="I244">
        <v>0.75</v>
      </c>
      <c r="J244">
        <v>3.1700000762939502</v>
      </c>
      <c r="K244">
        <v>0</v>
      </c>
      <c r="L244">
        <v>49</v>
      </c>
      <c r="M244">
        <v>13</v>
      </c>
      <c r="N244">
        <v>165</v>
      </c>
      <c r="O244">
        <v>727</v>
      </c>
      <c r="P244">
        <v>1999</v>
      </c>
      <c r="Q244">
        <v>1</v>
      </c>
      <c r="R244">
        <v>421</v>
      </c>
      <c r="S244">
        <v>457</v>
      </c>
    </row>
    <row r="245" spans="1:19" x14ac:dyDescent="0.2">
      <c r="A245">
        <v>5553957443</v>
      </c>
      <c r="B245" s="13">
        <v>42715</v>
      </c>
      <c r="C245" s="13" t="str">
        <f>TEXT(Weekdays[[#This Row],[date]],"dddd")</f>
        <v>Sunday</v>
      </c>
      <c r="D245">
        <v>12764</v>
      </c>
      <c r="E245">
        <v>8.3299999237060494</v>
      </c>
      <c r="F245">
        <v>8.3299999237060494</v>
      </c>
      <c r="G245">
        <v>0</v>
      </c>
      <c r="H245">
        <v>2.78999996185303</v>
      </c>
      <c r="I245">
        <v>0.63999998569488503</v>
      </c>
      <c r="J245">
        <v>4.9099998474121103</v>
      </c>
      <c r="K245">
        <v>0</v>
      </c>
      <c r="L245">
        <v>46</v>
      </c>
      <c r="M245">
        <v>15</v>
      </c>
      <c r="N245">
        <v>270</v>
      </c>
      <c r="O245">
        <v>709</v>
      </c>
      <c r="P245">
        <v>2169</v>
      </c>
      <c r="Q245">
        <v>1</v>
      </c>
      <c r="R245">
        <v>450</v>
      </c>
      <c r="S245">
        <v>495</v>
      </c>
    </row>
    <row r="246" spans="1:19" x14ac:dyDescent="0.2">
      <c r="A246">
        <v>5553957443</v>
      </c>
      <c r="B246" s="13">
        <v>42716</v>
      </c>
      <c r="C246" s="13" t="str">
        <f>TEXT(Weekdays[[#This Row],[date]],"dddd")</f>
        <v>Monday</v>
      </c>
      <c r="D246">
        <v>1202</v>
      </c>
      <c r="E246">
        <v>0.77999997138977095</v>
      </c>
      <c r="F246">
        <v>0.77999997138977095</v>
      </c>
      <c r="G246">
        <v>0</v>
      </c>
      <c r="H246">
        <v>0</v>
      </c>
      <c r="I246">
        <v>0</v>
      </c>
      <c r="J246">
        <v>0.77999997138977095</v>
      </c>
      <c r="K246">
        <v>0</v>
      </c>
      <c r="L246">
        <v>0</v>
      </c>
      <c r="M246">
        <v>0</v>
      </c>
      <c r="N246">
        <v>84</v>
      </c>
      <c r="O246">
        <v>506</v>
      </c>
      <c r="P246">
        <v>1463</v>
      </c>
      <c r="Q246">
        <v>2</v>
      </c>
      <c r="R246">
        <v>775</v>
      </c>
      <c r="S246">
        <v>843</v>
      </c>
    </row>
    <row r="247" spans="1:19" x14ac:dyDescent="0.2">
      <c r="A247">
        <v>5553957443</v>
      </c>
      <c r="B247" s="13">
        <v>42717</v>
      </c>
      <c r="C247" s="13" t="str">
        <f>TEXT(Weekdays[[#This Row],[date]],"dddd")</f>
        <v>Tuesday</v>
      </c>
      <c r="D247">
        <v>5164</v>
      </c>
      <c r="E247">
        <v>3.3699998855590798</v>
      </c>
      <c r="F247">
        <v>3.3699998855590798</v>
      </c>
      <c r="G247">
        <v>0</v>
      </c>
      <c r="H247">
        <v>0</v>
      </c>
      <c r="I247">
        <v>0</v>
      </c>
      <c r="J247">
        <v>3.3699998855590798</v>
      </c>
      <c r="K247">
        <v>0</v>
      </c>
      <c r="L247">
        <v>0</v>
      </c>
      <c r="M247">
        <v>0</v>
      </c>
      <c r="N247">
        <v>237</v>
      </c>
      <c r="O247">
        <v>436</v>
      </c>
      <c r="P247">
        <v>1747</v>
      </c>
      <c r="Q247">
        <v>2</v>
      </c>
      <c r="R247">
        <v>622</v>
      </c>
      <c r="S247">
        <v>686</v>
      </c>
    </row>
    <row r="248" spans="1:19" x14ac:dyDescent="0.2">
      <c r="A248">
        <v>5553957443</v>
      </c>
      <c r="B248" s="13">
        <v>42718</v>
      </c>
      <c r="C248" s="13" t="str">
        <f>TEXT(Weekdays[[#This Row],[date]],"dddd")</f>
        <v>Wednesday</v>
      </c>
      <c r="D248">
        <v>9769</v>
      </c>
      <c r="E248">
        <v>6.3800001144409197</v>
      </c>
      <c r="F248">
        <v>6.3800001144409197</v>
      </c>
      <c r="G248">
        <v>0</v>
      </c>
      <c r="H248">
        <v>1.0599999427795399</v>
      </c>
      <c r="I248">
        <v>0.40999999642372098</v>
      </c>
      <c r="J248">
        <v>4.9000000953674299</v>
      </c>
      <c r="K248">
        <v>0</v>
      </c>
      <c r="L248">
        <v>23</v>
      </c>
      <c r="M248">
        <v>9</v>
      </c>
      <c r="N248">
        <v>227</v>
      </c>
      <c r="O248">
        <v>724</v>
      </c>
      <c r="P248">
        <v>1996</v>
      </c>
      <c r="Q248">
        <v>1</v>
      </c>
      <c r="R248">
        <v>409</v>
      </c>
      <c r="S248">
        <v>471</v>
      </c>
    </row>
    <row r="249" spans="1:19" x14ac:dyDescent="0.2">
      <c r="A249">
        <v>5553957443</v>
      </c>
      <c r="B249" s="13">
        <v>42719</v>
      </c>
      <c r="C249" s="13" t="str">
        <f>TEXT(Weekdays[[#This Row],[date]],"dddd")</f>
        <v>Thursday</v>
      </c>
      <c r="D249">
        <v>12848</v>
      </c>
      <c r="E249">
        <v>8.3900003433227504</v>
      </c>
      <c r="F249">
        <v>8.3900003433227504</v>
      </c>
      <c r="G249">
        <v>0</v>
      </c>
      <c r="H249">
        <v>1.5</v>
      </c>
      <c r="I249">
        <v>1.20000004768372</v>
      </c>
      <c r="J249">
        <v>5.6799998283386204</v>
      </c>
      <c r="K249">
        <v>0</v>
      </c>
      <c r="L249">
        <v>26</v>
      </c>
      <c r="M249">
        <v>29</v>
      </c>
      <c r="N249">
        <v>247</v>
      </c>
      <c r="O249">
        <v>812</v>
      </c>
      <c r="P249">
        <v>2116</v>
      </c>
      <c r="Q249">
        <v>1</v>
      </c>
      <c r="R249">
        <v>380</v>
      </c>
      <c r="S249">
        <v>429</v>
      </c>
    </row>
    <row r="250" spans="1:19" x14ac:dyDescent="0.2">
      <c r="A250">
        <v>5553957443</v>
      </c>
      <c r="B250" s="13">
        <v>42720</v>
      </c>
      <c r="C250" s="13" t="str">
        <f>TEXT(Weekdays[[#This Row],[date]],"dddd")</f>
        <v>Friday</v>
      </c>
      <c r="D250">
        <v>4249</v>
      </c>
      <c r="E250">
        <v>2.7699999809265101</v>
      </c>
      <c r="F250">
        <v>2.7699999809265101</v>
      </c>
      <c r="G250">
        <v>0</v>
      </c>
      <c r="H250">
        <v>0</v>
      </c>
      <c r="I250">
        <v>0</v>
      </c>
      <c r="J250">
        <v>2.7699999809265101</v>
      </c>
      <c r="K250">
        <v>0</v>
      </c>
      <c r="L250">
        <v>0</v>
      </c>
      <c r="M250">
        <v>0</v>
      </c>
      <c r="N250">
        <v>224</v>
      </c>
      <c r="O250">
        <v>651</v>
      </c>
      <c r="P250">
        <v>1698</v>
      </c>
      <c r="Q250">
        <v>1</v>
      </c>
      <c r="R250">
        <v>447</v>
      </c>
      <c r="S250">
        <v>470</v>
      </c>
    </row>
    <row r="251" spans="1:19" x14ac:dyDescent="0.2">
      <c r="A251">
        <v>5553957443</v>
      </c>
      <c r="B251" s="13">
        <v>42721</v>
      </c>
      <c r="C251" s="13" t="str">
        <f>TEXT(Weekdays[[#This Row],[date]],"dddd")</f>
        <v>Saturday</v>
      </c>
      <c r="D251">
        <v>14331</v>
      </c>
      <c r="E251">
        <v>9.5100002288818395</v>
      </c>
      <c r="F251">
        <v>9.5100002288818395</v>
      </c>
      <c r="G251">
        <v>0</v>
      </c>
      <c r="H251">
        <v>3.4300000667571999</v>
      </c>
      <c r="I251">
        <v>1.6599999666214</v>
      </c>
      <c r="J251">
        <v>4.4299998283386204</v>
      </c>
      <c r="K251">
        <v>0</v>
      </c>
      <c r="L251">
        <v>44</v>
      </c>
      <c r="M251">
        <v>29</v>
      </c>
      <c r="N251">
        <v>241</v>
      </c>
      <c r="O251">
        <v>692</v>
      </c>
      <c r="P251">
        <v>2156</v>
      </c>
      <c r="Q251">
        <v>1</v>
      </c>
      <c r="R251">
        <v>419</v>
      </c>
      <c r="S251">
        <v>464</v>
      </c>
    </row>
    <row r="252" spans="1:19" x14ac:dyDescent="0.2">
      <c r="A252">
        <v>5553957443</v>
      </c>
      <c r="B252" s="13">
        <v>42722</v>
      </c>
      <c r="C252" s="13" t="str">
        <f>TEXT(Weekdays[[#This Row],[date]],"dddd")</f>
        <v>Sunday</v>
      </c>
      <c r="D252">
        <v>9632</v>
      </c>
      <c r="E252">
        <v>6.28999996185303</v>
      </c>
      <c r="F252">
        <v>6.28999996185303</v>
      </c>
      <c r="G252">
        <v>0</v>
      </c>
      <c r="H252">
        <v>1.5199999809265099</v>
      </c>
      <c r="I252">
        <v>0.54000002145767201</v>
      </c>
      <c r="J252">
        <v>4.2300000190734899</v>
      </c>
      <c r="K252">
        <v>0</v>
      </c>
      <c r="L252">
        <v>21</v>
      </c>
      <c r="M252">
        <v>9</v>
      </c>
      <c r="N252">
        <v>229</v>
      </c>
      <c r="O252">
        <v>761</v>
      </c>
      <c r="P252">
        <v>1916</v>
      </c>
      <c r="Q252">
        <v>1</v>
      </c>
      <c r="R252">
        <v>400</v>
      </c>
      <c r="S252">
        <v>434</v>
      </c>
    </row>
    <row r="253" spans="1:19" x14ac:dyDescent="0.2">
      <c r="A253">
        <v>5553957443</v>
      </c>
      <c r="B253" s="13">
        <v>42723</v>
      </c>
      <c r="C253" s="13" t="str">
        <f>TEXT(Weekdays[[#This Row],[date]],"dddd")</f>
        <v>Monday</v>
      </c>
      <c r="D253">
        <v>1868</v>
      </c>
      <c r="E253">
        <v>1.2200000286102299</v>
      </c>
      <c r="F253">
        <v>1.2200000286102299</v>
      </c>
      <c r="G253">
        <v>0</v>
      </c>
      <c r="H253">
        <v>0</v>
      </c>
      <c r="I253">
        <v>0</v>
      </c>
      <c r="J253">
        <v>1.2200000286102299</v>
      </c>
      <c r="K253">
        <v>0</v>
      </c>
      <c r="L253">
        <v>0</v>
      </c>
      <c r="M253">
        <v>0</v>
      </c>
      <c r="N253">
        <v>96</v>
      </c>
      <c r="O253">
        <v>902</v>
      </c>
      <c r="P253">
        <v>1494</v>
      </c>
      <c r="Q253">
        <v>1</v>
      </c>
      <c r="R253">
        <v>442</v>
      </c>
      <c r="S253">
        <v>470</v>
      </c>
    </row>
    <row r="254" spans="1:19" x14ac:dyDescent="0.2">
      <c r="A254">
        <v>5553957443</v>
      </c>
      <c r="B254" s="13">
        <v>42724</v>
      </c>
      <c r="C254" s="13" t="str">
        <f>TEXT(Weekdays[[#This Row],[date]],"dddd")</f>
        <v>Tuesday</v>
      </c>
      <c r="D254">
        <v>6083</v>
      </c>
      <c r="E254">
        <v>4</v>
      </c>
      <c r="F254">
        <v>4</v>
      </c>
      <c r="G254">
        <v>0</v>
      </c>
      <c r="H254">
        <v>0.21999999880790699</v>
      </c>
      <c r="I254">
        <v>0.46999999880790699</v>
      </c>
      <c r="J254">
        <v>3.2999999523162802</v>
      </c>
      <c r="K254">
        <v>0</v>
      </c>
      <c r="L254">
        <v>3</v>
      </c>
      <c r="M254">
        <v>8</v>
      </c>
      <c r="N254">
        <v>210</v>
      </c>
      <c r="O254">
        <v>505</v>
      </c>
      <c r="P254">
        <v>1762</v>
      </c>
      <c r="Q254">
        <v>1</v>
      </c>
      <c r="R254">
        <v>568</v>
      </c>
      <c r="S254">
        <v>608</v>
      </c>
    </row>
    <row r="255" spans="1:19" x14ac:dyDescent="0.2">
      <c r="A255">
        <v>5553957443</v>
      </c>
      <c r="B255" s="13">
        <v>42725</v>
      </c>
      <c r="C255" s="13" t="str">
        <f>TEXT(Weekdays[[#This Row],[date]],"dddd")</f>
        <v>Wednesday</v>
      </c>
      <c r="D255">
        <v>11611</v>
      </c>
      <c r="E255">
        <v>7.5799999237060502</v>
      </c>
      <c r="F255">
        <v>7.5799999237060502</v>
      </c>
      <c r="G255">
        <v>0</v>
      </c>
      <c r="H255">
        <v>2.1300001144409202</v>
      </c>
      <c r="I255">
        <v>0.88999998569488503</v>
      </c>
      <c r="J255">
        <v>4.5599999427795401</v>
      </c>
      <c r="K255">
        <v>0</v>
      </c>
      <c r="L255">
        <v>59</v>
      </c>
      <c r="M255">
        <v>22</v>
      </c>
      <c r="N255">
        <v>251</v>
      </c>
      <c r="O255">
        <v>667</v>
      </c>
      <c r="P255">
        <v>2272</v>
      </c>
      <c r="Q255">
        <v>1</v>
      </c>
      <c r="R255">
        <v>453</v>
      </c>
      <c r="S255">
        <v>494</v>
      </c>
    </row>
    <row r="256" spans="1:19" x14ac:dyDescent="0.2">
      <c r="A256">
        <v>5553957443</v>
      </c>
      <c r="B256" s="13">
        <v>42726</v>
      </c>
      <c r="C256" s="13" t="str">
        <f>TEXT(Weekdays[[#This Row],[date]],"dddd")</f>
        <v>Thursday</v>
      </c>
      <c r="D256">
        <v>16358</v>
      </c>
      <c r="E256">
        <v>10.710000038146999</v>
      </c>
      <c r="F256">
        <v>10.710000038146999</v>
      </c>
      <c r="G256">
        <v>0</v>
      </c>
      <c r="H256">
        <v>3.8699998855590798</v>
      </c>
      <c r="I256">
        <v>1.6100000143051101</v>
      </c>
      <c r="J256">
        <v>5.1999998092651403</v>
      </c>
      <c r="K256">
        <v>0</v>
      </c>
      <c r="L256">
        <v>61</v>
      </c>
      <c r="M256">
        <v>40</v>
      </c>
      <c r="N256">
        <v>265</v>
      </c>
      <c r="O256">
        <v>707</v>
      </c>
      <c r="P256">
        <v>2335</v>
      </c>
      <c r="Q256">
        <v>1</v>
      </c>
      <c r="R256">
        <v>418</v>
      </c>
      <c r="S256">
        <v>443</v>
      </c>
    </row>
    <row r="257" spans="1:19" x14ac:dyDescent="0.2">
      <c r="A257">
        <v>5553957443</v>
      </c>
      <c r="B257" s="13">
        <v>42727</v>
      </c>
      <c r="C257" s="13" t="str">
        <f>TEXT(Weekdays[[#This Row],[date]],"dddd")</f>
        <v>Friday</v>
      </c>
      <c r="D257">
        <v>4926</v>
      </c>
      <c r="E257">
        <v>3.2200000286102299</v>
      </c>
      <c r="F257">
        <v>3.2200000286102299</v>
      </c>
      <c r="G257">
        <v>0</v>
      </c>
      <c r="H257">
        <v>0</v>
      </c>
      <c r="I257">
        <v>0</v>
      </c>
      <c r="J257">
        <v>3.2200000286102299</v>
      </c>
      <c r="K257">
        <v>0</v>
      </c>
      <c r="L257">
        <v>0</v>
      </c>
      <c r="M257">
        <v>0</v>
      </c>
      <c r="N257">
        <v>195</v>
      </c>
      <c r="O257">
        <v>628</v>
      </c>
      <c r="P257">
        <v>1693</v>
      </c>
      <c r="Q257">
        <v>1</v>
      </c>
      <c r="R257">
        <v>463</v>
      </c>
      <c r="S257">
        <v>486</v>
      </c>
    </row>
    <row r="258" spans="1:19" x14ac:dyDescent="0.2">
      <c r="A258">
        <v>5553957443</v>
      </c>
      <c r="B258" s="13">
        <v>42728</v>
      </c>
      <c r="C258" s="13" t="str">
        <f>TEXT(Weekdays[[#This Row],[date]],"dddd")</f>
        <v>Saturday</v>
      </c>
      <c r="D258">
        <v>3121</v>
      </c>
      <c r="E258">
        <v>2.03999996185303</v>
      </c>
      <c r="F258">
        <v>2.03999996185303</v>
      </c>
      <c r="G258">
        <v>0</v>
      </c>
      <c r="H258">
        <v>0.57999998331069902</v>
      </c>
      <c r="I258">
        <v>0.40000000596046398</v>
      </c>
      <c r="J258">
        <v>1.0599999427795399</v>
      </c>
      <c r="K258">
        <v>0</v>
      </c>
      <c r="L258">
        <v>8</v>
      </c>
      <c r="M258">
        <v>6</v>
      </c>
      <c r="N258">
        <v>48</v>
      </c>
      <c r="O258">
        <v>222</v>
      </c>
      <c r="P258">
        <v>741</v>
      </c>
      <c r="Q258">
        <v>1</v>
      </c>
      <c r="R258">
        <v>438</v>
      </c>
      <c r="S258">
        <v>475</v>
      </c>
    </row>
    <row r="259" spans="1:19" x14ac:dyDescent="0.2">
      <c r="A259">
        <v>5577150313</v>
      </c>
      <c r="B259" s="13">
        <v>42729</v>
      </c>
      <c r="C259" s="13" t="str">
        <f>TEXT(Weekdays[[#This Row],[date]],"dddd")</f>
        <v>Sunday</v>
      </c>
      <c r="D259">
        <v>8135</v>
      </c>
      <c r="E259">
        <v>6.0799999237060502</v>
      </c>
      <c r="F259">
        <v>6.0799999237060502</v>
      </c>
      <c r="G259">
        <v>0</v>
      </c>
      <c r="H259">
        <v>3.5999999046325701</v>
      </c>
      <c r="I259">
        <v>0.37999999523162797</v>
      </c>
      <c r="J259">
        <v>2.0999999046325701</v>
      </c>
      <c r="K259">
        <v>0</v>
      </c>
      <c r="L259">
        <v>86</v>
      </c>
      <c r="M259">
        <v>16</v>
      </c>
      <c r="N259">
        <v>140</v>
      </c>
      <c r="O259">
        <v>728</v>
      </c>
      <c r="P259">
        <v>3405</v>
      </c>
      <c r="Q259">
        <v>1</v>
      </c>
      <c r="R259">
        <v>419</v>
      </c>
      <c r="S259">
        <v>438</v>
      </c>
    </row>
    <row r="260" spans="1:19" x14ac:dyDescent="0.2">
      <c r="A260">
        <v>5577150313</v>
      </c>
      <c r="B260" s="13">
        <v>42730</v>
      </c>
      <c r="C260" s="13" t="str">
        <f>TEXT(Weekdays[[#This Row],[date]],"dddd")</f>
        <v>Monday</v>
      </c>
      <c r="D260">
        <v>5077</v>
      </c>
      <c r="E260">
        <v>3.78999996185303</v>
      </c>
      <c r="F260">
        <v>3.78999996185303</v>
      </c>
      <c r="G260">
        <v>0</v>
      </c>
      <c r="H260">
        <v>0.31999999284744302</v>
      </c>
      <c r="I260">
        <v>0.21999999880790699</v>
      </c>
      <c r="J260">
        <v>3.25</v>
      </c>
      <c r="K260">
        <v>0</v>
      </c>
      <c r="L260">
        <v>15</v>
      </c>
      <c r="M260">
        <v>11</v>
      </c>
      <c r="N260">
        <v>144</v>
      </c>
      <c r="O260">
        <v>776</v>
      </c>
      <c r="P260">
        <v>2551</v>
      </c>
      <c r="Q260">
        <v>1</v>
      </c>
      <c r="R260">
        <v>432</v>
      </c>
      <c r="S260">
        <v>458</v>
      </c>
    </row>
    <row r="261" spans="1:19" x14ac:dyDescent="0.2">
      <c r="A261">
        <v>5577150313</v>
      </c>
      <c r="B261" s="13">
        <v>42731</v>
      </c>
      <c r="C261" s="13" t="str">
        <f>TEXT(Weekdays[[#This Row],[date]],"dddd")</f>
        <v>Tuesday</v>
      </c>
      <c r="D261">
        <v>8596</v>
      </c>
      <c r="E261">
        <v>6.4200000762939498</v>
      </c>
      <c r="F261">
        <v>6.4200000762939498</v>
      </c>
      <c r="G261">
        <v>0</v>
      </c>
      <c r="H261">
        <v>3.3299999237060498</v>
      </c>
      <c r="I261">
        <v>0.31000000238418601</v>
      </c>
      <c r="J261">
        <v>2.7799999713897701</v>
      </c>
      <c r="K261">
        <v>0</v>
      </c>
      <c r="L261">
        <v>118</v>
      </c>
      <c r="M261">
        <v>30</v>
      </c>
      <c r="N261">
        <v>176</v>
      </c>
      <c r="O261">
        <v>662</v>
      </c>
      <c r="P261">
        <v>4022</v>
      </c>
      <c r="Q261">
        <v>1</v>
      </c>
      <c r="R261">
        <v>477</v>
      </c>
      <c r="S261">
        <v>497</v>
      </c>
    </row>
    <row r="262" spans="1:19" x14ac:dyDescent="0.2">
      <c r="A262">
        <v>5577150313</v>
      </c>
      <c r="B262" s="13">
        <v>42732</v>
      </c>
      <c r="C262" s="13" t="str">
        <f>TEXT(Weekdays[[#This Row],[date]],"dddd")</f>
        <v>Wednesday</v>
      </c>
      <c r="D262">
        <v>12087</v>
      </c>
      <c r="E262">
        <v>9.0799999237060494</v>
      </c>
      <c r="F262">
        <v>9.0799999237060494</v>
      </c>
      <c r="G262">
        <v>0</v>
      </c>
      <c r="H262">
        <v>3.9200000762939502</v>
      </c>
      <c r="I262">
        <v>1.6000000238418599</v>
      </c>
      <c r="J262">
        <v>3.5599999427795401</v>
      </c>
      <c r="K262">
        <v>0</v>
      </c>
      <c r="L262">
        <v>115</v>
      </c>
      <c r="M262">
        <v>54</v>
      </c>
      <c r="N262">
        <v>199</v>
      </c>
      <c r="O262">
        <v>695</v>
      </c>
      <c r="P262">
        <v>4005</v>
      </c>
      <c r="Q262">
        <v>1</v>
      </c>
      <c r="R262">
        <v>392</v>
      </c>
      <c r="S262">
        <v>413</v>
      </c>
    </row>
    <row r="263" spans="1:19" x14ac:dyDescent="0.2">
      <c r="A263">
        <v>5577150313</v>
      </c>
      <c r="B263" s="13">
        <v>42733</v>
      </c>
      <c r="C263" s="13" t="str">
        <f>TEXT(Weekdays[[#This Row],[date]],"dddd")</f>
        <v>Thursday</v>
      </c>
      <c r="D263">
        <v>14269</v>
      </c>
      <c r="E263">
        <v>10.6599998474121</v>
      </c>
      <c r="F263">
        <v>10.6599998474121</v>
      </c>
      <c r="G263">
        <v>0</v>
      </c>
      <c r="H263">
        <v>6.6399998664856001</v>
      </c>
      <c r="I263">
        <v>1.2799999713897701</v>
      </c>
      <c r="J263">
        <v>2.7300000190734899</v>
      </c>
      <c r="K263">
        <v>0</v>
      </c>
      <c r="L263">
        <v>184</v>
      </c>
      <c r="M263">
        <v>56</v>
      </c>
      <c r="N263">
        <v>158</v>
      </c>
      <c r="O263">
        <v>472</v>
      </c>
      <c r="P263">
        <v>4274</v>
      </c>
      <c r="Q263">
        <v>1</v>
      </c>
      <c r="R263">
        <v>406</v>
      </c>
      <c r="S263">
        <v>445</v>
      </c>
    </row>
    <row r="264" spans="1:19" x14ac:dyDescent="0.2">
      <c r="A264">
        <v>5577150313</v>
      </c>
      <c r="B264" s="13">
        <v>42734</v>
      </c>
      <c r="C264" s="13" t="str">
        <f>TEXT(Weekdays[[#This Row],[date]],"dddd")</f>
        <v>Friday</v>
      </c>
      <c r="D264">
        <v>12231</v>
      </c>
      <c r="E264">
        <v>9.1400003433227504</v>
      </c>
      <c r="F264">
        <v>9.1400003433227504</v>
      </c>
      <c r="G264">
        <v>0</v>
      </c>
      <c r="H264">
        <v>5.9800000190734899</v>
      </c>
      <c r="I264">
        <v>0.82999998331069902</v>
      </c>
      <c r="J264">
        <v>2.3199999332428001</v>
      </c>
      <c r="K264">
        <v>0</v>
      </c>
      <c r="L264">
        <v>200</v>
      </c>
      <c r="M264">
        <v>37</v>
      </c>
      <c r="N264">
        <v>159</v>
      </c>
      <c r="O264">
        <v>525</v>
      </c>
      <c r="P264">
        <v>4552</v>
      </c>
      <c r="Q264">
        <v>1</v>
      </c>
      <c r="R264">
        <v>549</v>
      </c>
      <c r="S264">
        <v>583</v>
      </c>
    </row>
    <row r="265" spans="1:19" x14ac:dyDescent="0.2">
      <c r="A265">
        <v>5577150313</v>
      </c>
      <c r="B265" s="13">
        <v>42735</v>
      </c>
      <c r="C265" s="13" t="str">
        <f>TEXT(Weekdays[[#This Row],[date]],"dddd")</f>
        <v>Saturday</v>
      </c>
      <c r="D265">
        <v>9893</v>
      </c>
      <c r="E265">
        <v>7.3899998664856001</v>
      </c>
      <c r="F265">
        <v>7.3899998664856001</v>
      </c>
      <c r="G265">
        <v>0</v>
      </c>
      <c r="H265">
        <v>4.8600001335143999</v>
      </c>
      <c r="I265">
        <v>0.72000002861022905</v>
      </c>
      <c r="J265">
        <v>1.8200000524520901</v>
      </c>
      <c r="K265">
        <v>0</v>
      </c>
      <c r="L265">
        <v>114</v>
      </c>
      <c r="M265">
        <v>32</v>
      </c>
      <c r="N265">
        <v>130</v>
      </c>
      <c r="O265">
        <v>623</v>
      </c>
      <c r="P265">
        <v>3625</v>
      </c>
      <c r="Q265">
        <v>1</v>
      </c>
      <c r="R265">
        <v>527</v>
      </c>
      <c r="S265">
        <v>553</v>
      </c>
    </row>
    <row r="266" spans="1:19" x14ac:dyDescent="0.2">
      <c r="A266">
        <v>5577150313</v>
      </c>
      <c r="B266" s="13">
        <v>42736</v>
      </c>
      <c r="C266" s="13" t="str">
        <f>TEXT(Weekdays[[#This Row],[date]],"dddd")</f>
        <v>Sunday</v>
      </c>
      <c r="D266">
        <v>12574</v>
      </c>
      <c r="E266">
        <v>9.4200000762939506</v>
      </c>
      <c r="F266">
        <v>9.4200000762939506</v>
      </c>
      <c r="G266">
        <v>0</v>
      </c>
      <c r="H266">
        <v>7.0199999809265101</v>
      </c>
      <c r="I266">
        <v>0.63999998569488503</v>
      </c>
      <c r="J266">
        <v>1.7599999904632599</v>
      </c>
      <c r="K266">
        <v>0</v>
      </c>
      <c r="L266">
        <v>108</v>
      </c>
      <c r="M266">
        <v>23</v>
      </c>
      <c r="N266">
        <v>111</v>
      </c>
      <c r="O266">
        <v>733</v>
      </c>
      <c r="P266">
        <v>3501</v>
      </c>
      <c r="Q266">
        <v>1</v>
      </c>
      <c r="R266">
        <v>449</v>
      </c>
      <c r="S266">
        <v>465</v>
      </c>
    </row>
    <row r="267" spans="1:19" x14ac:dyDescent="0.2">
      <c r="A267">
        <v>5577150313</v>
      </c>
      <c r="B267" s="13">
        <v>42737</v>
      </c>
      <c r="C267" s="13" t="str">
        <f>TEXT(Weekdays[[#This Row],[date]],"dddd")</f>
        <v>Monday</v>
      </c>
      <c r="D267">
        <v>8330</v>
      </c>
      <c r="E267">
        <v>6.2199997901916504</v>
      </c>
      <c r="F267">
        <v>6.2199997901916504</v>
      </c>
      <c r="G267">
        <v>0</v>
      </c>
      <c r="H267">
        <v>4.1199998855590803</v>
      </c>
      <c r="I267">
        <v>0.34000000357627902</v>
      </c>
      <c r="J267">
        <v>1.7599999904632599</v>
      </c>
      <c r="K267">
        <v>0</v>
      </c>
      <c r="L267">
        <v>87</v>
      </c>
      <c r="M267">
        <v>16</v>
      </c>
      <c r="N267">
        <v>113</v>
      </c>
      <c r="O267">
        <v>773</v>
      </c>
      <c r="P267">
        <v>3192</v>
      </c>
      <c r="Q267">
        <v>1</v>
      </c>
      <c r="R267">
        <v>447</v>
      </c>
      <c r="S267">
        <v>480</v>
      </c>
    </row>
    <row r="268" spans="1:19" x14ac:dyDescent="0.2">
      <c r="A268">
        <v>5577150313</v>
      </c>
      <c r="B268" s="13">
        <v>42738</v>
      </c>
      <c r="C268" s="13" t="str">
        <f>TEXT(Weekdays[[#This Row],[date]],"dddd")</f>
        <v>Tuesday</v>
      </c>
      <c r="D268">
        <v>10830</v>
      </c>
      <c r="E268">
        <v>8.0900001525878906</v>
      </c>
      <c r="F268">
        <v>8.0900001525878906</v>
      </c>
      <c r="G268">
        <v>0</v>
      </c>
      <c r="H268">
        <v>3.6500000953674299</v>
      </c>
      <c r="I268">
        <v>1.6599999666214</v>
      </c>
      <c r="J268">
        <v>2.7799999713897701</v>
      </c>
      <c r="K268">
        <v>0</v>
      </c>
      <c r="L268">
        <v>110</v>
      </c>
      <c r="M268">
        <v>74</v>
      </c>
      <c r="N268">
        <v>175</v>
      </c>
      <c r="O268">
        <v>670</v>
      </c>
      <c r="P268">
        <v>4018</v>
      </c>
      <c r="Q268">
        <v>1</v>
      </c>
      <c r="R268">
        <v>414</v>
      </c>
      <c r="S268">
        <v>437</v>
      </c>
    </row>
    <row r="269" spans="1:19" x14ac:dyDescent="0.2">
      <c r="A269">
        <v>5577150313</v>
      </c>
      <c r="B269" s="13">
        <v>42739</v>
      </c>
      <c r="C269" s="13" t="str">
        <f>TEXT(Weekdays[[#This Row],[date]],"dddd")</f>
        <v>Wednesday</v>
      </c>
      <c r="D269">
        <v>9172</v>
      </c>
      <c r="E269">
        <v>6.8499999046325701</v>
      </c>
      <c r="F269">
        <v>6.8499999046325701</v>
      </c>
      <c r="G269">
        <v>0</v>
      </c>
      <c r="H269">
        <v>2.4200000762939502</v>
      </c>
      <c r="I269">
        <v>0.79000002145767201</v>
      </c>
      <c r="J269">
        <v>3.2999999523162802</v>
      </c>
      <c r="K269">
        <v>0</v>
      </c>
      <c r="L269">
        <v>62</v>
      </c>
      <c r="M269">
        <v>30</v>
      </c>
      <c r="N269">
        <v>200</v>
      </c>
      <c r="O269">
        <v>823</v>
      </c>
      <c r="P269">
        <v>3329</v>
      </c>
      <c r="Q269">
        <v>1</v>
      </c>
      <c r="R269">
        <v>338</v>
      </c>
      <c r="S269">
        <v>366</v>
      </c>
    </row>
    <row r="270" spans="1:19" x14ac:dyDescent="0.2">
      <c r="A270">
        <v>5577150313</v>
      </c>
      <c r="B270" s="13">
        <v>42740</v>
      </c>
      <c r="C270" s="13" t="str">
        <f>TEXT(Weekdays[[#This Row],[date]],"dddd")</f>
        <v>Thursday</v>
      </c>
      <c r="D270">
        <v>7638</v>
      </c>
      <c r="E270">
        <v>5.71000003814697</v>
      </c>
      <c r="F270">
        <v>5.71000003814697</v>
      </c>
      <c r="G270">
        <v>0</v>
      </c>
      <c r="H270">
        <v>1.21000003814697</v>
      </c>
      <c r="I270">
        <v>0.36000001430511502</v>
      </c>
      <c r="J270">
        <v>4.1399998664856001</v>
      </c>
      <c r="K270">
        <v>0</v>
      </c>
      <c r="L270">
        <v>24</v>
      </c>
      <c r="M270">
        <v>24</v>
      </c>
      <c r="N270">
        <v>223</v>
      </c>
      <c r="O270">
        <v>627</v>
      </c>
      <c r="P270">
        <v>3152</v>
      </c>
      <c r="Q270">
        <v>1</v>
      </c>
      <c r="R270">
        <v>384</v>
      </c>
      <c r="S270">
        <v>402</v>
      </c>
    </row>
    <row r="271" spans="1:19" x14ac:dyDescent="0.2">
      <c r="A271">
        <v>5577150313</v>
      </c>
      <c r="B271" s="13">
        <v>42741</v>
      </c>
      <c r="C271" s="13" t="str">
        <f>TEXT(Weekdays[[#This Row],[date]],"dddd")</f>
        <v>Friday</v>
      </c>
      <c r="D271">
        <v>15764</v>
      </c>
      <c r="E271">
        <v>11.7799997329712</v>
      </c>
      <c r="F271">
        <v>11.7799997329712</v>
      </c>
      <c r="G271">
        <v>0</v>
      </c>
      <c r="H271">
        <v>7.6500000953674299</v>
      </c>
      <c r="I271">
        <v>2.1500000953674299</v>
      </c>
      <c r="J271">
        <v>1.9800000190734901</v>
      </c>
      <c r="K271">
        <v>0</v>
      </c>
      <c r="L271">
        <v>210</v>
      </c>
      <c r="M271">
        <v>65</v>
      </c>
      <c r="N271">
        <v>141</v>
      </c>
      <c r="O271">
        <v>425</v>
      </c>
      <c r="P271">
        <v>4392</v>
      </c>
      <c r="Q271">
        <v>1</v>
      </c>
      <c r="R271">
        <v>543</v>
      </c>
      <c r="S271">
        <v>615</v>
      </c>
    </row>
    <row r="272" spans="1:19" x14ac:dyDescent="0.2">
      <c r="A272">
        <v>5577150313</v>
      </c>
      <c r="B272" s="13">
        <v>42742</v>
      </c>
      <c r="C272" s="13" t="str">
        <f>TEXT(Weekdays[[#This Row],[date]],"dddd")</f>
        <v>Saturday</v>
      </c>
      <c r="D272">
        <v>6393</v>
      </c>
      <c r="E272">
        <v>4.7800002098083496</v>
      </c>
      <c r="F272">
        <v>4.7800002098083496</v>
      </c>
      <c r="G272">
        <v>0</v>
      </c>
      <c r="H272">
        <v>1.3500000238418599</v>
      </c>
      <c r="I272">
        <v>0.67000001668930098</v>
      </c>
      <c r="J272">
        <v>2.7599999904632599</v>
      </c>
      <c r="K272">
        <v>0</v>
      </c>
      <c r="L272">
        <v>61</v>
      </c>
      <c r="M272">
        <v>38</v>
      </c>
      <c r="N272">
        <v>214</v>
      </c>
      <c r="O272">
        <v>743</v>
      </c>
      <c r="P272">
        <v>3374</v>
      </c>
      <c r="Q272">
        <v>1</v>
      </c>
      <c r="R272">
        <v>421</v>
      </c>
      <c r="S272">
        <v>461</v>
      </c>
    </row>
    <row r="273" spans="1:19" x14ac:dyDescent="0.2">
      <c r="A273">
        <v>5577150313</v>
      </c>
      <c r="B273" s="13">
        <v>42743</v>
      </c>
      <c r="C273" s="13" t="str">
        <f>TEXT(Weekdays[[#This Row],[date]],"dddd")</f>
        <v>Sunday</v>
      </c>
      <c r="D273">
        <v>5325</v>
      </c>
      <c r="E273">
        <v>3.9800000190734899</v>
      </c>
      <c r="F273">
        <v>3.9800000190734899</v>
      </c>
      <c r="G273">
        <v>0</v>
      </c>
      <c r="H273">
        <v>0.85000002384185802</v>
      </c>
      <c r="I273">
        <v>0.64999997615814198</v>
      </c>
      <c r="J273">
        <v>2.4700000286102299</v>
      </c>
      <c r="K273">
        <v>0</v>
      </c>
      <c r="L273">
        <v>38</v>
      </c>
      <c r="M273">
        <v>32</v>
      </c>
      <c r="N273">
        <v>181</v>
      </c>
      <c r="O273">
        <v>759</v>
      </c>
      <c r="P273">
        <v>3088</v>
      </c>
      <c r="Q273">
        <v>1</v>
      </c>
      <c r="R273">
        <v>354</v>
      </c>
      <c r="S273">
        <v>377</v>
      </c>
    </row>
    <row r="274" spans="1:19" x14ac:dyDescent="0.2">
      <c r="A274">
        <v>5577150313</v>
      </c>
      <c r="B274" s="13">
        <v>42744</v>
      </c>
      <c r="C274" s="13" t="str">
        <f>TEXT(Weekdays[[#This Row],[date]],"dddd")</f>
        <v>Monday</v>
      </c>
      <c r="D274">
        <v>6805</v>
      </c>
      <c r="E274">
        <v>5.1399998664856001</v>
      </c>
      <c r="F274">
        <v>5.1399998664856001</v>
      </c>
      <c r="G274">
        <v>0</v>
      </c>
      <c r="H274">
        <v>1.8099999427795399</v>
      </c>
      <c r="I274">
        <v>0.40000000596046398</v>
      </c>
      <c r="J274">
        <v>2.9300000667571999</v>
      </c>
      <c r="K274">
        <v>0</v>
      </c>
      <c r="L274">
        <v>63</v>
      </c>
      <c r="M274">
        <v>16</v>
      </c>
      <c r="N274">
        <v>190</v>
      </c>
      <c r="O274">
        <v>773</v>
      </c>
      <c r="P274">
        <v>3294</v>
      </c>
      <c r="Q274">
        <v>1</v>
      </c>
      <c r="R274">
        <v>424</v>
      </c>
      <c r="S274">
        <v>452</v>
      </c>
    </row>
    <row r="275" spans="1:19" x14ac:dyDescent="0.2">
      <c r="A275">
        <v>5577150313</v>
      </c>
      <c r="B275" s="13">
        <v>42745</v>
      </c>
      <c r="C275" s="13" t="str">
        <f>TEXT(Weekdays[[#This Row],[date]],"dddd")</f>
        <v>Tuesday</v>
      </c>
      <c r="D275">
        <v>9841</v>
      </c>
      <c r="E275">
        <v>7.4299998283386204</v>
      </c>
      <c r="F275">
        <v>7.4299998283386204</v>
      </c>
      <c r="G275">
        <v>0</v>
      </c>
      <c r="H275">
        <v>3.25</v>
      </c>
      <c r="I275">
        <v>1.16999995708466</v>
      </c>
      <c r="J275">
        <v>3.0099999904632599</v>
      </c>
      <c r="K275">
        <v>0</v>
      </c>
      <c r="L275">
        <v>99</v>
      </c>
      <c r="M275">
        <v>51</v>
      </c>
      <c r="N275">
        <v>141</v>
      </c>
      <c r="O275">
        <v>692</v>
      </c>
      <c r="P275">
        <v>3580</v>
      </c>
      <c r="Q275">
        <v>1</v>
      </c>
      <c r="R275">
        <v>361</v>
      </c>
      <c r="S275">
        <v>372</v>
      </c>
    </row>
    <row r="276" spans="1:19" x14ac:dyDescent="0.2">
      <c r="A276">
        <v>5577150313</v>
      </c>
      <c r="B276" s="13">
        <v>42746</v>
      </c>
      <c r="C276" s="13" t="str">
        <f>TEXT(Weekdays[[#This Row],[date]],"dddd")</f>
        <v>Wednesday</v>
      </c>
      <c r="D276">
        <v>7924</v>
      </c>
      <c r="E276">
        <v>5.9200000762939498</v>
      </c>
      <c r="F276">
        <v>5.9200000762939498</v>
      </c>
      <c r="G276">
        <v>0</v>
      </c>
      <c r="H276">
        <v>2.8399999141693102</v>
      </c>
      <c r="I276">
        <v>0.61000001430511497</v>
      </c>
      <c r="J276">
        <v>2.4700000286102299</v>
      </c>
      <c r="K276">
        <v>0</v>
      </c>
      <c r="L276">
        <v>97</v>
      </c>
      <c r="M276">
        <v>36</v>
      </c>
      <c r="N276">
        <v>165</v>
      </c>
      <c r="O276">
        <v>739</v>
      </c>
      <c r="P276">
        <v>3544</v>
      </c>
      <c r="Q276">
        <v>1</v>
      </c>
      <c r="R276">
        <v>459</v>
      </c>
      <c r="S276">
        <v>485</v>
      </c>
    </row>
    <row r="277" spans="1:19" x14ac:dyDescent="0.2">
      <c r="A277">
        <v>5577150313</v>
      </c>
      <c r="B277" s="13">
        <v>42747</v>
      </c>
      <c r="C277" s="13" t="str">
        <f>TEXT(Weekdays[[#This Row],[date]],"dddd")</f>
        <v>Thursday</v>
      </c>
      <c r="D277">
        <v>12363</v>
      </c>
      <c r="E277">
        <v>9.2399997711181605</v>
      </c>
      <c r="F277">
        <v>9.2399997711181605</v>
      </c>
      <c r="G277">
        <v>0</v>
      </c>
      <c r="H277">
        <v>5.8299999237060502</v>
      </c>
      <c r="I277">
        <v>0.79000002145767201</v>
      </c>
      <c r="J277">
        <v>2.6099998950958301</v>
      </c>
      <c r="K277">
        <v>0</v>
      </c>
      <c r="L277">
        <v>207</v>
      </c>
      <c r="M277">
        <v>45</v>
      </c>
      <c r="N277">
        <v>163</v>
      </c>
      <c r="O277">
        <v>621</v>
      </c>
      <c r="P277">
        <v>4501</v>
      </c>
      <c r="Q277">
        <v>1</v>
      </c>
      <c r="R277">
        <v>412</v>
      </c>
      <c r="S277">
        <v>433</v>
      </c>
    </row>
    <row r="278" spans="1:19" x14ac:dyDescent="0.2">
      <c r="A278">
        <v>5577150313</v>
      </c>
      <c r="B278" s="13">
        <v>42748</v>
      </c>
      <c r="C278" s="13" t="str">
        <f>TEXT(Weekdays[[#This Row],[date]],"dddd")</f>
        <v>Friday</v>
      </c>
      <c r="D278">
        <v>13368</v>
      </c>
      <c r="E278">
        <v>9.9899997711181605</v>
      </c>
      <c r="F278">
        <v>9.9899997711181605</v>
      </c>
      <c r="G278">
        <v>0</v>
      </c>
      <c r="H278">
        <v>5.3099999427795401</v>
      </c>
      <c r="I278">
        <v>1.4400000572204601</v>
      </c>
      <c r="J278">
        <v>3.2400000095367401</v>
      </c>
      <c r="K278">
        <v>0</v>
      </c>
      <c r="L278">
        <v>194</v>
      </c>
      <c r="M278">
        <v>72</v>
      </c>
      <c r="N278">
        <v>178</v>
      </c>
      <c r="O278">
        <v>499</v>
      </c>
      <c r="P278">
        <v>4546</v>
      </c>
      <c r="Q278">
        <v>1</v>
      </c>
      <c r="R278">
        <v>379</v>
      </c>
      <c r="S278">
        <v>398</v>
      </c>
    </row>
    <row r="279" spans="1:19" x14ac:dyDescent="0.2">
      <c r="A279">
        <v>5577150313</v>
      </c>
      <c r="B279" s="13">
        <v>42749</v>
      </c>
      <c r="C279" s="13" t="str">
        <f>TEXT(Weekdays[[#This Row],[date]],"dddd")</f>
        <v>Saturday</v>
      </c>
      <c r="D279">
        <v>7439</v>
      </c>
      <c r="E279">
        <v>5.5599999427795401</v>
      </c>
      <c r="F279">
        <v>5.5599999427795401</v>
      </c>
      <c r="G279">
        <v>0</v>
      </c>
      <c r="H279">
        <v>1.12000000476837</v>
      </c>
      <c r="I279">
        <v>0.34999999403953602</v>
      </c>
      <c r="J279">
        <v>4.0700001716613796</v>
      </c>
      <c r="K279">
        <v>0</v>
      </c>
      <c r="L279">
        <v>37</v>
      </c>
      <c r="M279">
        <v>20</v>
      </c>
      <c r="N279">
        <v>235</v>
      </c>
      <c r="O279">
        <v>732</v>
      </c>
      <c r="P279">
        <v>3014</v>
      </c>
      <c r="Q279">
        <v>2</v>
      </c>
      <c r="R279">
        <v>525</v>
      </c>
      <c r="S279">
        <v>553</v>
      </c>
    </row>
    <row r="280" spans="1:19" x14ac:dyDescent="0.2">
      <c r="A280">
        <v>5577150313</v>
      </c>
      <c r="B280" s="13">
        <v>42750</v>
      </c>
      <c r="C280" s="13" t="str">
        <f>TEXT(Weekdays[[#This Row],[date]],"dddd")</f>
        <v>Sunday</v>
      </c>
      <c r="D280">
        <v>11045</v>
      </c>
      <c r="E280">
        <v>8.25</v>
      </c>
      <c r="F280">
        <v>8.25</v>
      </c>
      <c r="G280">
        <v>0</v>
      </c>
      <c r="H280">
        <v>4.5199999809265101</v>
      </c>
      <c r="I280">
        <v>0.15000000596046401</v>
      </c>
      <c r="J280">
        <v>3.5699999332428001</v>
      </c>
      <c r="K280">
        <v>0</v>
      </c>
      <c r="L280">
        <v>97</v>
      </c>
      <c r="M280">
        <v>8</v>
      </c>
      <c r="N280">
        <v>212</v>
      </c>
      <c r="O280">
        <v>580</v>
      </c>
      <c r="P280">
        <v>3795</v>
      </c>
      <c r="Q280">
        <v>1</v>
      </c>
      <c r="R280">
        <v>508</v>
      </c>
      <c r="S280">
        <v>543</v>
      </c>
    </row>
    <row r="281" spans="1:19" x14ac:dyDescent="0.2">
      <c r="A281">
        <v>5577150313</v>
      </c>
      <c r="B281" s="13">
        <v>42751</v>
      </c>
      <c r="C281" s="13" t="str">
        <f>TEXT(Weekdays[[#This Row],[date]],"dddd")</f>
        <v>Monday</v>
      </c>
      <c r="D281">
        <v>5206</v>
      </c>
      <c r="E281">
        <v>3.8900001049041699</v>
      </c>
      <c r="F281">
        <v>3.8900001049041699</v>
      </c>
      <c r="G281">
        <v>0</v>
      </c>
      <c r="H281">
        <v>1.5599999427795399</v>
      </c>
      <c r="I281">
        <v>0.25</v>
      </c>
      <c r="J281">
        <v>2.0799999237060498</v>
      </c>
      <c r="K281">
        <v>0</v>
      </c>
      <c r="L281">
        <v>25</v>
      </c>
      <c r="M281">
        <v>9</v>
      </c>
      <c r="N281">
        <v>141</v>
      </c>
      <c r="O281">
        <v>631</v>
      </c>
      <c r="P281">
        <v>2755</v>
      </c>
      <c r="Q281">
        <v>1</v>
      </c>
      <c r="R281">
        <v>603</v>
      </c>
      <c r="S281">
        <v>634</v>
      </c>
    </row>
    <row r="282" spans="1:19" x14ac:dyDescent="0.2">
      <c r="A282">
        <v>5577150313</v>
      </c>
      <c r="B282" s="13">
        <v>42752</v>
      </c>
      <c r="C282" s="13" t="str">
        <f>TEXT(Weekdays[[#This Row],[date]],"dddd")</f>
        <v>Tuesday</v>
      </c>
      <c r="D282">
        <v>7550</v>
      </c>
      <c r="E282">
        <v>5.6399998664856001</v>
      </c>
      <c r="F282">
        <v>5.6399998664856001</v>
      </c>
      <c r="G282">
        <v>0</v>
      </c>
      <c r="H282">
        <v>2.5</v>
      </c>
      <c r="I282">
        <v>0.46999999880790699</v>
      </c>
      <c r="J282">
        <v>2.6700000762939502</v>
      </c>
      <c r="K282">
        <v>0</v>
      </c>
      <c r="L282">
        <v>45</v>
      </c>
      <c r="M282">
        <v>21</v>
      </c>
      <c r="N282">
        <v>143</v>
      </c>
      <c r="O282">
        <v>1153</v>
      </c>
      <c r="P282">
        <v>3004</v>
      </c>
      <c r="Q282">
        <v>1</v>
      </c>
      <c r="R282">
        <v>74</v>
      </c>
      <c r="S282">
        <v>78</v>
      </c>
    </row>
    <row r="283" spans="1:19" x14ac:dyDescent="0.2">
      <c r="A283">
        <v>5577150313</v>
      </c>
      <c r="B283" s="13">
        <v>42753</v>
      </c>
      <c r="C283" s="13" t="str">
        <f>TEXT(Weekdays[[#This Row],[date]],"dddd")</f>
        <v>Wednesday</v>
      </c>
      <c r="D283">
        <v>8869</v>
      </c>
      <c r="E283">
        <v>6.6500000953674299</v>
      </c>
      <c r="F283">
        <v>6.6500000953674299</v>
      </c>
      <c r="G283">
        <v>0</v>
      </c>
      <c r="H283">
        <v>2.5599999427795401</v>
      </c>
      <c r="I283">
        <v>0.75</v>
      </c>
      <c r="J283">
        <v>3.3499999046325701</v>
      </c>
      <c r="K283">
        <v>0</v>
      </c>
      <c r="L283">
        <v>104</v>
      </c>
      <c r="M283">
        <v>37</v>
      </c>
      <c r="N283">
        <v>194</v>
      </c>
      <c r="O283">
        <v>639</v>
      </c>
      <c r="P283">
        <v>3841</v>
      </c>
      <c r="Q283">
        <v>1</v>
      </c>
      <c r="R283">
        <v>504</v>
      </c>
      <c r="S283">
        <v>562</v>
      </c>
    </row>
    <row r="284" spans="1:19" x14ac:dyDescent="0.2">
      <c r="A284">
        <v>5577150313</v>
      </c>
      <c r="B284" s="13">
        <v>42754</v>
      </c>
      <c r="C284" s="13" t="str">
        <f>TEXT(Weekdays[[#This Row],[date]],"dddd")</f>
        <v>Thursday</v>
      </c>
      <c r="D284">
        <v>4038</v>
      </c>
      <c r="E284">
        <v>3.03999996185303</v>
      </c>
      <c r="F284">
        <v>3.03999996185303</v>
      </c>
      <c r="G284">
        <v>0</v>
      </c>
      <c r="H284">
        <v>1.83000004291534</v>
      </c>
      <c r="I284">
        <v>0.30000001192092901</v>
      </c>
      <c r="J284">
        <v>0.88999998569488503</v>
      </c>
      <c r="K284">
        <v>0</v>
      </c>
      <c r="L284">
        <v>45</v>
      </c>
      <c r="M284">
        <v>15</v>
      </c>
      <c r="N284">
        <v>63</v>
      </c>
      <c r="O284">
        <v>257</v>
      </c>
      <c r="P284">
        <v>1665</v>
      </c>
      <c r="Q284">
        <v>1</v>
      </c>
      <c r="R284">
        <v>431</v>
      </c>
      <c r="S284">
        <v>476</v>
      </c>
    </row>
    <row r="285" spans="1:19" x14ac:dyDescent="0.2">
      <c r="A285">
        <v>6117666160</v>
      </c>
      <c r="B285" s="13">
        <v>42755</v>
      </c>
      <c r="C285" s="13" t="str">
        <f>TEXT(Weekdays[[#This Row],[date]],"dddd")</f>
        <v>Friday</v>
      </c>
      <c r="D285">
        <v>14450</v>
      </c>
      <c r="E285">
        <v>10.9099998474121</v>
      </c>
      <c r="F285">
        <v>10.9099998474121</v>
      </c>
      <c r="G285">
        <v>0</v>
      </c>
      <c r="H285">
        <v>0.57999998331069902</v>
      </c>
      <c r="I285">
        <v>0.85000002384185802</v>
      </c>
      <c r="J285">
        <v>9.4799995422363299</v>
      </c>
      <c r="K285">
        <v>0</v>
      </c>
      <c r="L285">
        <v>7</v>
      </c>
      <c r="M285">
        <v>15</v>
      </c>
      <c r="N285">
        <v>518</v>
      </c>
      <c r="O285">
        <v>502</v>
      </c>
      <c r="P285">
        <v>2828</v>
      </c>
      <c r="Q285">
        <v>1</v>
      </c>
      <c r="R285">
        <v>380</v>
      </c>
      <c r="S285">
        <v>398</v>
      </c>
    </row>
    <row r="286" spans="1:19" x14ac:dyDescent="0.2">
      <c r="A286">
        <v>6117666160</v>
      </c>
      <c r="B286" s="13">
        <v>42756</v>
      </c>
      <c r="C286" s="13" t="str">
        <f>TEXT(Weekdays[[#This Row],[date]],"dddd")</f>
        <v>Saturday</v>
      </c>
      <c r="D286">
        <v>7150</v>
      </c>
      <c r="E286">
        <v>5.4000000953674299</v>
      </c>
      <c r="F286">
        <v>5.4000000953674299</v>
      </c>
      <c r="G286">
        <v>0</v>
      </c>
      <c r="H286">
        <v>0</v>
      </c>
      <c r="I286">
        <v>0</v>
      </c>
      <c r="J286">
        <v>5.4000000953674299</v>
      </c>
      <c r="K286">
        <v>0</v>
      </c>
      <c r="L286">
        <v>0</v>
      </c>
      <c r="M286">
        <v>0</v>
      </c>
      <c r="N286">
        <v>312</v>
      </c>
      <c r="O286">
        <v>702</v>
      </c>
      <c r="P286">
        <v>2225</v>
      </c>
      <c r="Q286">
        <v>2</v>
      </c>
      <c r="R286">
        <v>336</v>
      </c>
      <c r="S286">
        <v>350</v>
      </c>
    </row>
    <row r="287" spans="1:19" x14ac:dyDescent="0.2">
      <c r="A287">
        <v>6117666160</v>
      </c>
      <c r="B287" s="13">
        <v>42757</v>
      </c>
      <c r="C287" s="13" t="str">
        <f>TEXT(Weekdays[[#This Row],[date]],"dddd")</f>
        <v>Sunday</v>
      </c>
      <c r="D287">
        <v>5153</v>
      </c>
      <c r="E287">
        <v>3.9100000858306898</v>
      </c>
      <c r="F287">
        <v>3.9100000858306898</v>
      </c>
      <c r="G287">
        <v>0</v>
      </c>
      <c r="H287">
        <v>0</v>
      </c>
      <c r="I287">
        <v>0</v>
      </c>
      <c r="J287">
        <v>3.8900001049041699</v>
      </c>
      <c r="K287">
        <v>0</v>
      </c>
      <c r="L287">
        <v>0</v>
      </c>
      <c r="M287">
        <v>0</v>
      </c>
      <c r="N287">
        <v>241</v>
      </c>
      <c r="O287">
        <v>759</v>
      </c>
      <c r="P287">
        <v>2018</v>
      </c>
      <c r="Q287">
        <v>2</v>
      </c>
      <c r="R287">
        <v>493</v>
      </c>
      <c r="S287">
        <v>510</v>
      </c>
    </row>
    <row r="288" spans="1:19" x14ac:dyDescent="0.2">
      <c r="A288">
        <v>6117666160</v>
      </c>
      <c r="B288" s="13">
        <v>42758</v>
      </c>
      <c r="C288" s="13" t="str">
        <f>TEXT(Weekdays[[#This Row],[date]],"dddd")</f>
        <v>Monday</v>
      </c>
      <c r="D288">
        <v>11135</v>
      </c>
      <c r="E288">
        <v>8.4099998474121094</v>
      </c>
      <c r="F288">
        <v>8.4099998474121094</v>
      </c>
      <c r="G288">
        <v>0</v>
      </c>
      <c r="H288">
        <v>0</v>
      </c>
      <c r="I288">
        <v>0</v>
      </c>
      <c r="J288">
        <v>8.4099998474121094</v>
      </c>
      <c r="K288">
        <v>0</v>
      </c>
      <c r="L288">
        <v>0</v>
      </c>
      <c r="M288">
        <v>0</v>
      </c>
      <c r="N288">
        <v>480</v>
      </c>
      <c r="O288">
        <v>425</v>
      </c>
      <c r="P288">
        <v>2606</v>
      </c>
      <c r="Q288">
        <v>1</v>
      </c>
      <c r="R288">
        <v>465</v>
      </c>
      <c r="S288">
        <v>492</v>
      </c>
    </row>
    <row r="289" spans="1:19" x14ac:dyDescent="0.2">
      <c r="A289">
        <v>6117666160</v>
      </c>
      <c r="B289" s="13">
        <v>42759</v>
      </c>
      <c r="C289" s="13" t="str">
        <f>TEXT(Weekdays[[#This Row],[date]],"dddd")</f>
        <v>Tuesday</v>
      </c>
      <c r="D289">
        <v>10449</v>
      </c>
      <c r="E289">
        <v>8.0200004577636701</v>
      </c>
      <c r="F289">
        <v>8.0200004577636701</v>
      </c>
      <c r="G289">
        <v>0</v>
      </c>
      <c r="H289">
        <v>2.0299999713897701</v>
      </c>
      <c r="I289">
        <v>0.479999989271164</v>
      </c>
      <c r="J289">
        <v>5.5199999809265101</v>
      </c>
      <c r="K289">
        <v>0</v>
      </c>
      <c r="L289">
        <v>26</v>
      </c>
      <c r="M289">
        <v>10</v>
      </c>
      <c r="N289">
        <v>349</v>
      </c>
      <c r="O289">
        <v>587</v>
      </c>
      <c r="P289">
        <v>2536</v>
      </c>
      <c r="Q289">
        <v>1</v>
      </c>
      <c r="R289">
        <v>474</v>
      </c>
      <c r="S289">
        <v>502</v>
      </c>
    </row>
    <row r="290" spans="1:19" x14ac:dyDescent="0.2">
      <c r="A290">
        <v>6117666160</v>
      </c>
      <c r="B290" s="13">
        <v>42760</v>
      </c>
      <c r="C290" s="13" t="str">
        <f>TEXT(Weekdays[[#This Row],[date]],"dddd")</f>
        <v>Wednesday</v>
      </c>
      <c r="D290">
        <v>19542</v>
      </c>
      <c r="E290">
        <v>15.0100002288818</v>
      </c>
      <c r="F290">
        <v>15.0100002288818</v>
      </c>
      <c r="G290">
        <v>0</v>
      </c>
      <c r="H290">
        <v>0.980000019073486</v>
      </c>
      <c r="I290">
        <v>0.40000000596046398</v>
      </c>
      <c r="J290">
        <v>5.6199998855590803</v>
      </c>
      <c r="K290">
        <v>0</v>
      </c>
      <c r="L290">
        <v>11</v>
      </c>
      <c r="M290">
        <v>19</v>
      </c>
      <c r="N290">
        <v>294</v>
      </c>
      <c r="O290">
        <v>579</v>
      </c>
      <c r="P290">
        <v>4900</v>
      </c>
      <c r="Q290">
        <v>1</v>
      </c>
      <c r="R290">
        <v>508</v>
      </c>
      <c r="S290">
        <v>550</v>
      </c>
    </row>
    <row r="291" spans="1:19" x14ac:dyDescent="0.2">
      <c r="A291">
        <v>6117666160</v>
      </c>
      <c r="B291" s="13">
        <v>42761</v>
      </c>
      <c r="C291" s="13" t="str">
        <f>TEXT(Weekdays[[#This Row],[date]],"dddd")</f>
        <v>Thursday</v>
      </c>
      <c r="D291">
        <v>8206</v>
      </c>
      <c r="E291">
        <v>6.1999998092651403</v>
      </c>
      <c r="F291">
        <v>6.1999998092651403</v>
      </c>
      <c r="G291">
        <v>0</v>
      </c>
      <c r="H291">
        <v>0</v>
      </c>
      <c r="I291">
        <v>0</v>
      </c>
      <c r="J291">
        <v>6.1999998092651403</v>
      </c>
      <c r="K291">
        <v>0</v>
      </c>
      <c r="L291">
        <v>0</v>
      </c>
      <c r="M291">
        <v>0</v>
      </c>
      <c r="N291">
        <v>402</v>
      </c>
      <c r="O291">
        <v>413</v>
      </c>
      <c r="P291">
        <v>2409</v>
      </c>
      <c r="Q291">
        <v>1</v>
      </c>
      <c r="R291">
        <v>480</v>
      </c>
      <c r="S291">
        <v>546</v>
      </c>
    </row>
    <row r="292" spans="1:19" x14ac:dyDescent="0.2">
      <c r="A292">
        <v>6117666160</v>
      </c>
      <c r="B292" s="13">
        <v>42762</v>
      </c>
      <c r="C292" s="13" t="str">
        <f>TEXT(Weekdays[[#This Row],[date]],"dddd")</f>
        <v>Friday</v>
      </c>
      <c r="D292">
        <v>11495</v>
      </c>
      <c r="E292">
        <v>8.6800003051757795</v>
      </c>
      <c r="F292">
        <v>8.6800003051757795</v>
      </c>
      <c r="G292">
        <v>0</v>
      </c>
      <c r="H292">
        <v>0</v>
      </c>
      <c r="I292">
        <v>0</v>
      </c>
      <c r="J292">
        <v>8.6800003051757795</v>
      </c>
      <c r="K292">
        <v>0</v>
      </c>
      <c r="L292">
        <v>0</v>
      </c>
      <c r="M292">
        <v>0</v>
      </c>
      <c r="N292">
        <v>512</v>
      </c>
      <c r="O292">
        <v>468</v>
      </c>
      <c r="P292">
        <v>2651</v>
      </c>
      <c r="Q292">
        <v>1</v>
      </c>
      <c r="R292">
        <v>492</v>
      </c>
      <c r="S292">
        <v>539</v>
      </c>
    </row>
    <row r="293" spans="1:19" x14ac:dyDescent="0.2">
      <c r="A293">
        <v>6117666160</v>
      </c>
      <c r="B293" s="13">
        <v>42763</v>
      </c>
      <c r="C293" s="13" t="str">
        <f>TEXT(Weekdays[[#This Row],[date]],"dddd")</f>
        <v>Saturday</v>
      </c>
      <c r="D293">
        <v>7623</v>
      </c>
      <c r="E293">
        <v>5.7600002288818404</v>
      </c>
      <c r="F293">
        <v>5.7600002288818404</v>
      </c>
      <c r="G293">
        <v>0</v>
      </c>
      <c r="H293">
        <v>0</v>
      </c>
      <c r="I293">
        <v>0</v>
      </c>
      <c r="J293">
        <v>5.7600002288818404</v>
      </c>
      <c r="K293">
        <v>0</v>
      </c>
      <c r="L293">
        <v>0</v>
      </c>
      <c r="M293">
        <v>0</v>
      </c>
      <c r="N293">
        <v>362</v>
      </c>
      <c r="O293">
        <v>711</v>
      </c>
      <c r="P293">
        <v>2305</v>
      </c>
      <c r="Q293">
        <v>1</v>
      </c>
      <c r="R293">
        <v>353</v>
      </c>
      <c r="S293">
        <v>367</v>
      </c>
    </row>
    <row r="294" spans="1:19" x14ac:dyDescent="0.2">
      <c r="A294">
        <v>6117666160</v>
      </c>
      <c r="B294" s="13">
        <v>42764</v>
      </c>
      <c r="C294" s="13" t="str">
        <f>TEXT(Weekdays[[#This Row],[date]],"dddd")</f>
        <v>Sunday</v>
      </c>
      <c r="D294">
        <v>9411</v>
      </c>
      <c r="E294">
        <v>7.1100001335143999</v>
      </c>
      <c r="F294">
        <v>7.1100001335143999</v>
      </c>
      <c r="G294">
        <v>0</v>
      </c>
      <c r="H294">
        <v>0</v>
      </c>
      <c r="I294">
        <v>0</v>
      </c>
      <c r="J294">
        <v>7.1100001335143999</v>
      </c>
      <c r="K294">
        <v>0</v>
      </c>
      <c r="L294">
        <v>0</v>
      </c>
      <c r="M294">
        <v>0</v>
      </c>
      <c r="N294">
        <v>458</v>
      </c>
      <c r="O294">
        <v>417</v>
      </c>
      <c r="P294">
        <v>2576</v>
      </c>
      <c r="Q294">
        <v>1</v>
      </c>
      <c r="R294">
        <v>542</v>
      </c>
      <c r="S294">
        <v>557</v>
      </c>
    </row>
    <row r="295" spans="1:19" x14ac:dyDescent="0.2">
      <c r="A295">
        <v>6117666160</v>
      </c>
      <c r="B295" s="13">
        <v>42765</v>
      </c>
      <c r="C295" s="13" t="str">
        <f>TEXT(Weekdays[[#This Row],[date]],"dddd")</f>
        <v>Monday</v>
      </c>
      <c r="D295">
        <v>3403</v>
      </c>
      <c r="E295">
        <v>2.5999999046325701</v>
      </c>
      <c r="F295">
        <v>2.5999999046325701</v>
      </c>
      <c r="G295">
        <v>0</v>
      </c>
      <c r="H295">
        <v>0</v>
      </c>
      <c r="I295">
        <v>0</v>
      </c>
      <c r="J295">
        <v>2.5999999046325701</v>
      </c>
      <c r="K295">
        <v>0</v>
      </c>
      <c r="L295">
        <v>0</v>
      </c>
      <c r="M295">
        <v>0</v>
      </c>
      <c r="N295">
        <v>141</v>
      </c>
      <c r="O295">
        <v>758</v>
      </c>
      <c r="P295">
        <v>1879</v>
      </c>
      <c r="Q295">
        <v>1</v>
      </c>
      <c r="R295">
        <v>393</v>
      </c>
      <c r="S295">
        <v>416</v>
      </c>
    </row>
    <row r="296" spans="1:19" x14ac:dyDescent="0.2">
      <c r="A296">
        <v>6117666160</v>
      </c>
      <c r="B296" s="13">
        <v>42766</v>
      </c>
      <c r="C296" s="13" t="str">
        <f>TEXT(Weekdays[[#This Row],[date]],"dddd")</f>
        <v>Tuesday</v>
      </c>
      <c r="D296">
        <v>9592</v>
      </c>
      <c r="E296">
        <v>7.2399997711181596</v>
      </c>
      <c r="F296">
        <v>7.2399997711181596</v>
      </c>
      <c r="G296">
        <v>0</v>
      </c>
      <c r="H296">
        <v>0</v>
      </c>
      <c r="I296">
        <v>0</v>
      </c>
      <c r="J296">
        <v>7.2399997711181596</v>
      </c>
      <c r="K296">
        <v>0</v>
      </c>
      <c r="L296">
        <v>0</v>
      </c>
      <c r="M296">
        <v>0</v>
      </c>
      <c r="N296">
        <v>461</v>
      </c>
      <c r="O296">
        <v>479</v>
      </c>
      <c r="P296">
        <v>2560</v>
      </c>
      <c r="Q296">
        <v>1</v>
      </c>
      <c r="R296">
        <v>600</v>
      </c>
      <c r="S296">
        <v>636</v>
      </c>
    </row>
    <row r="297" spans="1:19" x14ac:dyDescent="0.2">
      <c r="A297">
        <v>6117666160</v>
      </c>
      <c r="B297" s="13">
        <v>42767</v>
      </c>
      <c r="C297" s="13" t="str">
        <f>TEXT(Weekdays[[#This Row],[date]],"dddd")</f>
        <v>Wednesday</v>
      </c>
      <c r="D297">
        <v>8915</v>
      </c>
      <c r="E297">
        <v>6.7300000190734899</v>
      </c>
      <c r="F297">
        <v>6.7300000190734899</v>
      </c>
      <c r="G297">
        <v>0</v>
      </c>
      <c r="H297">
        <v>0</v>
      </c>
      <c r="I297">
        <v>0</v>
      </c>
      <c r="J297">
        <v>6.7300000190734899</v>
      </c>
      <c r="K297">
        <v>0</v>
      </c>
      <c r="L297">
        <v>0</v>
      </c>
      <c r="M297">
        <v>0</v>
      </c>
      <c r="N297">
        <v>397</v>
      </c>
      <c r="O297">
        <v>525</v>
      </c>
      <c r="P297">
        <v>2361</v>
      </c>
      <c r="Q297">
        <v>1</v>
      </c>
      <c r="R297">
        <v>507</v>
      </c>
      <c r="S297">
        <v>575</v>
      </c>
    </row>
    <row r="298" spans="1:19" x14ac:dyDescent="0.2">
      <c r="A298">
        <v>6117666160</v>
      </c>
      <c r="B298" s="13">
        <v>42768</v>
      </c>
      <c r="C298" s="13" t="str">
        <f>TEXT(Weekdays[[#This Row],[date]],"dddd")</f>
        <v>Thursday</v>
      </c>
      <c r="D298">
        <v>9799</v>
      </c>
      <c r="E298">
        <v>7.4000000953674299</v>
      </c>
      <c r="F298">
        <v>7.4000000953674299</v>
      </c>
      <c r="G298">
        <v>0</v>
      </c>
      <c r="H298">
        <v>0</v>
      </c>
      <c r="I298">
        <v>0</v>
      </c>
      <c r="J298">
        <v>7.4000000953674299</v>
      </c>
      <c r="K298">
        <v>0</v>
      </c>
      <c r="L298">
        <v>0</v>
      </c>
      <c r="M298">
        <v>0</v>
      </c>
      <c r="N298">
        <v>487</v>
      </c>
      <c r="O298">
        <v>479</v>
      </c>
      <c r="P298">
        <v>2636</v>
      </c>
      <c r="Q298">
        <v>1</v>
      </c>
      <c r="R298">
        <v>392</v>
      </c>
      <c r="S298">
        <v>415</v>
      </c>
    </row>
    <row r="299" spans="1:19" x14ac:dyDescent="0.2">
      <c r="A299">
        <v>6117666160</v>
      </c>
      <c r="B299" s="13">
        <v>42769</v>
      </c>
      <c r="C299" s="13" t="str">
        <f>TEXT(Weekdays[[#This Row],[date]],"dddd")</f>
        <v>Friday</v>
      </c>
      <c r="D299">
        <v>3365</v>
      </c>
      <c r="E299">
        <v>2.6800000667571999</v>
      </c>
      <c r="F299">
        <v>2.6800000667571999</v>
      </c>
      <c r="G299">
        <v>0</v>
      </c>
      <c r="H299">
        <v>0</v>
      </c>
      <c r="I299">
        <v>0</v>
      </c>
      <c r="J299">
        <v>2.6800000667571999</v>
      </c>
      <c r="K299">
        <v>0</v>
      </c>
      <c r="L299">
        <v>0</v>
      </c>
      <c r="M299">
        <v>0</v>
      </c>
      <c r="N299">
        <v>133</v>
      </c>
      <c r="O299">
        <v>673</v>
      </c>
      <c r="P299">
        <v>1838</v>
      </c>
      <c r="Q299">
        <v>2</v>
      </c>
      <c r="R299">
        <v>658</v>
      </c>
      <c r="S299">
        <v>698</v>
      </c>
    </row>
    <row r="300" spans="1:19" x14ac:dyDescent="0.2">
      <c r="A300">
        <v>6117666160</v>
      </c>
      <c r="B300" s="13">
        <v>42770</v>
      </c>
      <c r="C300" s="13" t="str">
        <f>TEXT(Weekdays[[#This Row],[date]],"dddd")</f>
        <v>Saturday</v>
      </c>
      <c r="D300">
        <v>7336</v>
      </c>
      <c r="E300">
        <v>5.53999996185303</v>
      </c>
      <c r="F300">
        <v>5.53999996185303</v>
      </c>
      <c r="G300">
        <v>0</v>
      </c>
      <c r="H300">
        <v>0</v>
      </c>
      <c r="I300">
        <v>0</v>
      </c>
      <c r="J300">
        <v>5.53999996185303</v>
      </c>
      <c r="K300">
        <v>0</v>
      </c>
      <c r="L300">
        <v>0</v>
      </c>
      <c r="M300">
        <v>0</v>
      </c>
      <c r="N300">
        <v>412</v>
      </c>
      <c r="O300">
        <v>456</v>
      </c>
      <c r="P300">
        <v>2469</v>
      </c>
      <c r="Q300">
        <v>2</v>
      </c>
      <c r="R300">
        <v>498</v>
      </c>
      <c r="S300">
        <v>507</v>
      </c>
    </row>
    <row r="301" spans="1:19" x14ac:dyDescent="0.2">
      <c r="A301">
        <v>6117666160</v>
      </c>
      <c r="B301" s="13">
        <v>42771</v>
      </c>
      <c r="C301" s="13" t="str">
        <f>TEXT(Weekdays[[#This Row],[date]],"dddd")</f>
        <v>Sunday</v>
      </c>
      <c r="D301">
        <v>7328</v>
      </c>
      <c r="E301">
        <v>5.5300002098083496</v>
      </c>
      <c r="F301">
        <v>5.5300002098083496</v>
      </c>
      <c r="G301">
        <v>0</v>
      </c>
      <c r="H301">
        <v>0</v>
      </c>
      <c r="I301">
        <v>0</v>
      </c>
      <c r="J301">
        <v>5.5300002098083496</v>
      </c>
      <c r="K301">
        <v>0</v>
      </c>
      <c r="L301">
        <v>0</v>
      </c>
      <c r="M301">
        <v>0</v>
      </c>
      <c r="N301">
        <v>318</v>
      </c>
      <c r="O301">
        <v>517</v>
      </c>
      <c r="P301">
        <v>2250</v>
      </c>
      <c r="Q301">
        <v>1</v>
      </c>
      <c r="R301">
        <v>555</v>
      </c>
      <c r="S301">
        <v>603</v>
      </c>
    </row>
    <row r="302" spans="1:19" x14ac:dyDescent="0.2">
      <c r="A302">
        <v>6117666160</v>
      </c>
      <c r="B302" s="13">
        <v>42772</v>
      </c>
      <c r="C302" s="13" t="str">
        <f>TEXT(Weekdays[[#This Row],[date]],"dddd")</f>
        <v>Monday</v>
      </c>
      <c r="D302">
        <v>4477</v>
      </c>
      <c r="E302">
        <v>3.3800001144409202</v>
      </c>
      <c r="F302">
        <v>3.3800001144409202</v>
      </c>
      <c r="G302">
        <v>0</v>
      </c>
      <c r="H302">
        <v>0</v>
      </c>
      <c r="I302">
        <v>0</v>
      </c>
      <c r="J302">
        <v>3.3800001144409202</v>
      </c>
      <c r="K302">
        <v>0</v>
      </c>
      <c r="L302">
        <v>0</v>
      </c>
      <c r="M302">
        <v>0</v>
      </c>
      <c r="N302">
        <v>197</v>
      </c>
      <c r="O302">
        <v>125</v>
      </c>
      <c r="P302">
        <v>1248</v>
      </c>
      <c r="Q302">
        <v>1</v>
      </c>
      <c r="R302">
        <v>492</v>
      </c>
      <c r="S302">
        <v>522</v>
      </c>
    </row>
    <row r="303" spans="1:19" x14ac:dyDescent="0.2">
      <c r="A303">
        <v>6775888955</v>
      </c>
      <c r="B303" s="13">
        <v>42773</v>
      </c>
      <c r="C303" s="13" t="str">
        <f>TEXT(Weekdays[[#This Row],[date]],"dddd")</f>
        <v>Tuesday</v>
      </c>
      <c r="D303">
        <v>4053</v>
      </c>
      <c r="E303">
        <v>2.9100000858306898</v>
      </c>
      <c r="F303">
        <v>2.9100000858306898</v>
      </c>
      <c r="G303">
        <v>0</v>
      </c>
      <c r="H303">
        <v>1.1100000143051101</v>
      </c>
      <c r="I303">
        <v>0.57999998331069902</v>
      </c>
      <c r="J303">
        <v>1.2200000286102299</v>
      </c>
      <c r="K303">
        <v>0</v>
      </c>
      <c r="L303">
        <v>17</v>
      </c>
      <c r="M303">
        <v>18</v>
      </c>
      <c r="N303">
        <v>85</v>
      </c>
      <c r="O303">
        <v>1053</v>
      </c>
      <c r="P303">
        <v>2400</v>
      </c>
      <c r="Q303">
        <v>1</v>
      </c>
      <c r="R303">
        <v>235</v>
      </c>
      <c r="S303">
        <v>260</v>
      </c>
    </row>
    <row r="304" spans="1:19" x14ac:dyDescent="0.2">
      <c r="A304">
        <v>6775888955</v>
      </c>
      <c r="B304" s="13">
        <v>42774</v>
      </c>
      <c r="C304" s="13" t="str">
        <f>TEXT(Weekdays[[#This Row],[date]],"dddd")</f>
        <v>Wednesday</v>
      </c>
      <c r="D304">
        <v>5162</v>
      </c>
      <c r="E304">
        <v>3.7000000476837198</v>
      </c>
      <c r="F304">
        <v>3.7000000476837198</v>
      </c>
      <c r="G304">
        <v>0</v>
      </c>
      <c r="H304">
        <v>0.87000000476837203</v>
      </c>
      <c r="I304">
        <v>0.86000001430511497</v>
      </c>
      <c r="J304">
        <v>1.9700000286102299</v>
      </c>
      <c r="K304">
        <v>0</v>
      </c>
      <c r="L304">
        <v>14</v>
      </c>
      <c r="M304">
        <v>24</v>
      </c>
      <c r="N304">
        <v>105</v>
      </c>
      <c r="O304">
        <v>863</v>
      </c>
      <c r="P304">
        <v>2507</v>
      </c>
      <c r="Q304">
        <v>1</v>
      </c>
      <c r="R304">
        <v>423</v>
      </c>
      <c r="S304">
        <v>441</v>
      </c>
    </row>
    <row r="305" spans="1:19" x14ac:dyDescent="0.2">
      <c r="A305">
        <v>6775888955</v>
      </c>
      <c r="B305" s="13">
        <v>42775</v>
      </c>
      <c r="C305" s="13" t="str">
        <f>TEXT(Weekdays[[#This Row],[date]],"dddd")</f>
        <v>Thursday</v>
      </c>
      <c r="D305">
        <v>1282</v>
      </c>
      <c r="E305">
        <v>0.92000001668930098</v>
      </c>
      <c r="F305">
        <v>0.92000001668930098</v>
      </c>
      <c r="G305">
        <v>0</v>
      </c>
      <c r="H305">
        <v>0</v>
      </c>
      <c r="I305">
        <v>0</v>
      </c>
      <c r="J305">
        <v>0.92000001668930098</v>
      </c>
      <c r="K305">
        <v>0</v>
      </c>
      <c r="L305">
        <v>0</v>
      </c>
      <c r="M305">
        <v>0</v>
      </c>
      <c r="N305">
        <v>58</v>
      </c>
      <c r="O305">
        <v>976</v>
      </c>
      <c r="P305">
        <v>2127</v>
      </c>
      <c r="Q305">
        <v>1</v>
      </c>
      <c r="R305">
        <v>391</v>
      </c>
      <c r="S305">
        <v>406</v>
      </c>
    </row>
    <row r="306" spans="1:19" x14ac:dyDescent="0.2">
      <c r="A306">
        <v>6962181067</v>
      </c>
      <c r="B306" s="13">
        <v>42776</v>
      </c>
      <c r="C306" s="13" t="str">
        <f>TEXT(Weekdays[[#This Row],[date]],"dddd")</f>
        <v>Friday</v>
      </c>
      <c r="D306">
        <v>10199</v>
      </c>
      <c r="E306">
        <v>6.7399997711181596</v>
      </c>
      <c r="F306">
        <v>6.7399997711181596</v>
      </c>
      <c r="G306">
        <v>0</v>
      </c>
      <c r="H306">
        <v>3.4000000953674299</v>
      </c>
      <c r="I306">
        <v>0.82999998331069902</v>
      </c>
      <c r="J306">
        <v>2.5099999904632599</v>
      </c>
      <c r="K306">
        <v>0</v>
      </c>
      <c r="L306">
        <v>50</v>
      </c>
      <c r="M306">
        <v>14</v>
      </c>
      <c r="N306">
        <v>189</v>
      </c>
      <c r="O306">
        <v>796</v>
      </c>
      <c r="P306">
        <v>1994</v>
      </c>
      <c r="Q306">
        <v>1</v>
      </c>
      <c r="R306">
        <v>366</v>
      </c>
      <c r="S306">
        <v>387</v>
      </c>
    </row>
    <row r="307" spans="1:19" x14ac:dyDescent="0.2">
      <c r="A307">
        <v>6962181067</v>
      </c>
      <c r="B307" s="13">
        <v>42777</v>
      </c>
      <c r="C307" s="13" t="str">
        <f>TEXT(Weekdays[[#This Row],[date]],"dddd")</f>
        <v>Saturday</v>
      </c>
      <c r="D307">
        <v>5652</v>
      </c>
      <c r="E307">
        <v>3.7400000095367401</v>
      </c>
      <c r="F307">
        <v>3.7400000095367401</v>
      </c>
      <c r="G307">
        <v>0</v>
      </c>
      <c r="H307">
        <v>0.56999999284744296</v>
      </c>
      <c r="I307">
        <v>1.21000003814697</v>
      </c>
      <c r="J307">
        <v>1.96000003814697</v>
      </c>
      <c r="K307">
        <v>0</v>
      </c>
      <c r="L307">
        <v>8</v>
      </c>
      <c r="M307">
        <v>24</v>
      </c>
      <c r="N307">
        <v>142</v>
      </c>
      <c r="O307">
        <v>548</v>
      </c>
      <c r="P307">
        <v>1718</v>
      </c>
      <c r="Q307">
        <v>3</v>
      </c>
      <c r="R307">
        <v>630</v>
      </c>
      <c r="S307">
        <v>679</v>
      </c>
    </row>
    <row r="308" spans="1:19" x14ac:dyDescent="0.2">
      <c r="A308">
        <v>6962181067</v>
      </c>
      <c r="B308" s="13">
        <v>42778</v>
      </c>
      <c r="C308" s="13" t="str">
        <f>TEXT(Weekdays[[#This Row],[date]],"dddd")</f>
        <v>Sunday</v>
      </c>
      <c r="D308">
        <v>1551</v>
      </c>
      <c r="E308">
        <v>1.0299999713897701</v>
      </c>
      <c r="F308">
        <v>1.0299999713897701</v>
      </c>
      <c r="G308">
        <v>0</v>
      </c>
      <c r="H308">
        <v>0</v>
      </c>
      <c r="I308">
        <v>0</v>
      </c>
      <c r="J308">
        <v>1.0299999713897701</v>
      </c>
      <c r="K308">
        <v>0</v>
      </c>
      <c r="L308">
        <v>0</v>
      </c>
      <c r="M308">
        <v>0</v>
      </c>
      <c r="N308">
        <v>86</v>
      </c>
      <c r="O308">
        <v>862</v>
      </c>
      <c r="P308">
        <v>1466</v>
      </c>
      <c r="Q308">
        <v>2</v>
      </c>
      <c r="R308">
        <v>508</v>
      </c>
      <c r="S308">
        <v>535</v>
      </c>
    </row>
    <row r="309" spans="1:19" x14ac:dyDescent="0.2">
      <c r="A309">
        <v>6962181067</v>
      </c>
      <c r="B309" s="13">
        <v>42779</v>
      </c>
      <c r="C309" s="13" t="str">
        <f>TEXT(Weekdays[[#This Row],[date]],"dddd")</f>
        <v>Monday</v>
      </c>
      <c r="D309">
        <v>5563</v>
      </c>
      <c r="E309">
        <v>3.6800000667571999</v>
      </c>
      <c r="F309">
        <v>3.6800000667571999</v>
      </c>
      <c r="G309">
        <v>0</v>
      </c>
      <c r="H309">
        <v>0</v>
      </c>
      <c r="I309">
        <v>0</v>
      </c>
      <c r="J309">
        <v>3.6800000667571999</v>
      </c>
      <c r="K309">
        <v>0</v>
      </c>
      <c r="L309">
        <v>0</v>
      </c>
      <c r="M309">
        <v>0</v>
      </c>
      <c r="N309">
        <v>217</v>
      </c>
      <c r="O309">
        <v>837</v>
      </c>
      <c r="P309">
        <v>1756</v>
      </c>
      <c r="Q309">
        <v>1</v>
      </c>
      <c r="R309">
        <v>370</v>
      </c>
      <c r="S309">
        <v>386</v>
      </c>
    </row>
    <row r="310" spans="1:19" x14ac:dyDescent="0.2">
      <c r="A310">
        <v>6962181067</v>
      </c>
      <c r="B310" s="13">
        <v>42780</v>
      </c>
      <c r="C310" s="13" t="str">
        <f>TEXT(Weekdays[[#This Row],[date]],"dddd")</f>
        <v>Tuesday</v>
      </c>
      <c r="D310">
        <v>13217</v>
      </c>
      <c r="E310">
        <v>8.7399997711181605</v>
      </c>
      <c r="F310">
        <v>8.7399997711181605</v>
      </c>
      <c r="G310">
        <v>0</v>
      </c>
      <c r="H310">
        <v>3.6600000858306898</v>
      </c>
      <c r="I310">
        <v>0.18999999761581399</v>
      </c>
      <c r="J310">
        <v>4.8800001144409197</v>
      </c>
      <c r="K310">
        <v>0</v>
      </c>
      <c r="L310">
        <v>50</v>
      </c>
      <c r="M310">
        <v>3</v>
      </c>
      <c r="N310">
        <v>280</v>
      </c>
      <c r="O310">
        <v>741</v>
      </c>
      <c r="P310">
        <v>2173</v>
      </c>
      <c r="Q310">
        <v>1</v>
      </c>
      <c r="R310">
        <v>357</v>
      </c>
      <c r="S310">
        <v>366</v>
      </c>
    </row>
    <row r="311" spans="1:19" x14ac:dyDescent="0.2">
      <c r="A311">
        <v>6962181067</v>
      </c>
      <c r="B311" s="13">
        <v>42781</v>
      </c>
      <c r="C311" s="13" t="str">
        <f>TEXT(Weekdays[[#This Row],[date]],"dddd")</f>
        <v>Wednesday</v>
      </c>
      <c r="D311">
        <v>10145</v>
      </c>
      <c r="E311">
        <v>6.71000003814697</v>
      </c>
      <c r="F311">
        <v>6.71000003814697</v>
      </c>
      <c r="G311">
        <v>0</v>
      </c>
      <c r="H311">
        <v>0.33000001311302202</v>
      </c>
      <c r="I311">
        <v>0.68000000715255704</v>
      </c>
      <c r="J311">
        <v>5.6900000572204599</v>
      </c>
      <c r="K311">
        <v>0</v>
      </c>
      <c r="L311">
        <v>5</v>
      </c>
      <c r="M311">
        <v>13</v>
      </c>
      <c r="N311">
        <v>295</v>
      </c>
      <c r="O311">
        <v>634</v>
      </c>
      <c r="P311">
        <v>2027</v>
      </c>
      <c r="Q311">
        <v>1</v>
      </c>
      <c r="R311">
        <v>427</v>
      </c>
      <c r="S311">
        <v>446</v>
      </c>
    </row>
    <row r="312" spans="1:19" x14ac:dyDescent="0.2">
      <c r="A312">
        <v>6962181067</v>
      </c>
      <c r="B312" s="13">
        <v>42782</v>
      </c>
      <c r="C312" s="13" t="str">
        <f>TEXT(Weekdays[[#This Row],[date]],"dddd")</f>
        <v>Thursday</v>
      </c>
      <c r="D312">
        <v>11404</v>
      </c>
      <c r="E312">
        <v>7.53999996185303</v>
      </c>
      <c r="F312">
        <v>7.53999996185303</v>
      </c>
      <c r="G312">
        <v>0</v>
      </c>
      <c r="H312">
        <v>0.82999998331069902</v>
      </c>
      <c r="I312">
        <v>2.3900001049041699</v>
      </c>
      <c r="J312">
        <v>4.3200001716613796</v>
      </c>
      <c r="K312">
        <v>0</v>
      </c>
      <c r="L312">
        <v>13</v>
      </c>
      <c r="M312">
        <v>42</v>
      </c>
      <c r="N312">
        <v>238</v>
      </c>
      <c r="O312">
        <v>689</v>
      </c>
      <c r="P312">
        <v>2039</v>
      </c>
      <c r="Q312">
        <v>1</v>
      </c>
      <c r="R312">
        <v>442</v>
      </c>
      <c r="S312">
        <v>458</v>
      </c>
    </row>
    <row r="313" spans="1:19" x14ac:dyDescent="0.2">
      <c r="A313">
        <v>6962181067</v>
      </c>
      <c r="B313" s="13">
        <v>42783</v>
      </c>
      <c r="C313" s="13" t="str">
        <f>TEXT(Weekdays[[#This Row],[date]],"dddd")</f>
        <v>Friday</v>
      </c>
      <c r="D313">
        <v>10742</v>
      </c>
      <c r="E313">
        <v>7.0999999046325701</v>
      </c>
      <c r="F313">
        <v>7.0999999046325701</v>
      </c>
      <c r="G313">
        <v>0</v>
      </c>
      <c r="H313">
        <v>2.0999999046325701</v>
      </c>
      <c r="I313">
        <v>2.1300001144409202</v>
      </c>
      <c r="J313">
        <v>2.8699998855590798</v>
      </c>
      <c r="K313">
        <v>0</v>
      </c>
      <c r="L313">
        <v>35</v>
      </c>
      <c r="M313">
        <v>41</v>
      </c>
      <c r="N313">
        <v>195</v>
      </c>
      <c r="O313">
        <v>659</v>
      </c>
      <c r="P313">
        <v>2046</v>
      </c>
      <c r="Q313">
        <v>1</v>
      </c>
      <c r="R313">
        <v>476</v>
      </c>
      <c r="S313">
        <v>535</v>
      </c>
    </row>
    <row r="314" spans="1:19" x14ac:dyDescent="0.2">
      <c r="A314">
        <v>6962181067</v>
      </c>
      <c r="B314" s="13">
        <v>42784</v>
      </c>
      <c r="C314" s="13" t="str">
        <f>TEXT(Weekdays[[#This Row],[date]],"dddd")</f>
        <v>Saturday</v>
      </c>
      <c r="D314">
        <v>13928</v>
      </c>
      <c r="E314">
        <v>9.5500001907348597</v>
      </c>
      <c r="F314">
        <v>9.5500001907348597</v>
      </c>
      <c r="G314">
        <v>0</v>
      </c>
      <c r="H314">
        <v>4.2800002098083496</v>
      </c>
      <c r="I314">
        <v>0.18999999761581399</v>
      </c>
      <c r="J314">
        <v>5.0900001525878897</v>
      </c>
      <c r="K314">
        <v>0</v>
      </c>
      <c r="L314">
        <v>48</v>
      </c>
      <c r="M314">
        <v>4</v>
      </c>
      <c r="N314">
        <v>297</v>
      </c>
      <c r="O314">
        <v>639</v>
      </c>
      <c r="P314">
        <v>2174</v>
      </c>
      <c r="Q314">
        <v>1</v>
      </c>
      <c r="R314">
        <v>418</v>
      </c>
      <c r="S314">
        <v>424</v>
      </c>
    </row>
    <row r="315" spans="1:19" x14ac:dyDescent="0.2">
      <c r="A315">
        <v>6962181067</v>
      </c>
      <c r="B315" s="13">
        <v>42785</v>
      </c>
      <c r="C315" s="13" t="str">
        <f>TEXT(Weekdays[[#This Row],[date]],"dddd")</f>
        <v>Sunday</v>
      </c>
      <c r="D315">
        <v>11835</v>
      </c>
      <c r="E315">
        <v>9.7100000381469709</v>
      </c>
      <c r="F315">
        <v>7.8800001144409197</v>
      </c>
      <c r="G315">
        <v>4.0816922187805202</v>
      </c>
      <c r="H315">
        <v>3.9900000095367401</v>
      </c>
      <c r="I315">
        <v>2.0999999046325701</v>
      </c>
      <c r="J315">
        <v>3.5099999904632599</v>
      </c>
      <c r="K315">
        <v>0.109999999403954</v>
      </c>
      <c r="L315">
        <v>53</v>
      </c>
      <c r="M315">
        <v>27</v>
      </c>
      <c r="N315">
        <v>214</v>
      </c>
      <c r="O315">
        <v>708</v>
      </c>
      <c r="P315">
        <v>2179</v>
      </c>
      <c r="Q315">
        <v>1</v>
      </c>
      <c r="R315">
        <v>451</v>
      </c>
      <c r="S315">
        <v>457</v>
      </c>
    </row>
    <row r="316" spans="1:19" x14ac:dyDescent="0.2">
      <c r="A316">
        <v>6962181067</v>
      </c>
      <c r="B316" s="13">
        <v>42786</v>
      </c>
      <c r="C316" s="13" t="str">
        <f>TEXT(Weekdays[[#This Row],[date]],"dddd")</f>
        <v>Monday</v>
      </c>
      <c r="D316">
        <v>10725</v>
      </c>
      <c r="E316">
        <v>7.0900001525878897</v>
      </c>
      <c r="F316">
        <v>7.0900001525878897</v>
      </c>
      <c r="G316">
        <v>0</v>
      </c>
      <c r="H316">
        <v>1.7699999809265099</v>
      </c>
      <c r="I316">
        <v>1.54999995231628</v>
      </c>
      <c r="J316">
        <v>3.7699999809265101</v>
      </c>
      <c r="K316">
        <v>0</v>
      </c>
      <c r="L316">
        <v>30</v>
      </c>
      <c r="M316">
        <v>33</v>
      </c>
      <c r="N316">
        <v>240</v>
      </c>
      <c r="O316">
        <v>659</v>
      </c>
      <c r="P316">
        <v>2086</v>
      </c>
      <c r="Q316">
        <v>1</v>
      </c>
      <c r="R316">
        <v>425</v>
      </c>
      <c r="S316">
        <v>435</v>
      </c>
    </row>
    <row r="317" spans="1:19" x14ac:dyDescent="0.2">
      <c r="A317">
        <v>6962181067</v>
      </c>
      <c r="B317" s="13">
        <v>42787</v>
      </c>
      <c r="C317" s="13" t="str">
        <f>TEXT(Weekdays[[#This Row],[date]],"dddd")</f>
        <v>Tuesday</v>
      </c>
      <c r="D317">
        <v>20031</v>
      </c>
      <c r="E317">
        <v>13.2399997711182</v>
      </c>
      <c r="F317">
        <v>13.2399997711182</v>
      </c>
      <c r="G317">
        <v>0</v>
      </c>
      <c r="H317">
        <v>4.1999998092651403</v>
      </c>
      <c r="I317">
        <v>2</v>
      </c>
      <c r="J317">
        <v>7.03999996185303</v>
      </c>
      <c r="K317">
        <v>0</v>
      </c>
      <c r="L317">
        <v>58</v>
      </c>
      <c r="M317">
        <v>41</v>
      </c>
      <c r="N317">
        <v>347</v>
      </c>
      <c r="O317">
        <v>484</v>
      </c>
      <c r="P317">
        <v>2571</v>
      </c>
      <c r="Q317">
        <v>1</v>
      </c>
      <c r="R317">
        <v>528</v>
      </c>
      <c r="S317">
        <v>546</v>
      </c>
    </row>
    <row r="318" spans="1:19" x14ac:dyDescent="0.2">
      <c r="A318">
        <v>6962181067</v>
      </c>
      <c r="B318" s="13">
        <v>42788</v>
      </c>
      <c r="C318" s="13" t="str">
        <f>TEXT(Weekdays[[#This Row],[date]],"dddd")</f>
        <v>Wednesday</v>
      </c>
      <c r="D318">
        <v>5029</v>
      </c>
      <c r="E318">
        <v>3.3199999332428001</v>
      </c>
      <c r="F318">
        <v>3.3199999332428001</v>
      </c>
      <c r="G318">
        <v>0</v>
      </c>
      <c r="H318">
        <v>0</v>
      </c>
      <c r="I318">
        <v>0</v>
      </c>
      <c r="J318">
        <v>3.3199999332428001</v>
      </c>
      <c r="K318">
        <v>0</v>
      </c>
      <c r="L318">
        <v>0</v>
      </c>
      <c r="M318">
        <v>0</v>
      </c>
      <c r="N318">
        <v>199</v>
      </c>
      <c r="O318">
        <v>720</v>
      </c>
      <c r="P318">
        <v>1705</v>
      </c>
      <c r="Q318">
        <v>1</v>
      </c>
      <c r="R318">
        <v>511</v>
      </c>
      <c r="S318">
        <v>514</v>
      </c>
    </row>
    <row r="319" spans="1:19" x14ac:dyDescent="0.2">
      <c r="A319">
        <v>6962181067</v>
      </c>
      <c r="B319" s="13">
        <v>42789</v>
      </c>
      <c r="C319" s="13" t="str">
        <f>TEXT(Weekdays[[#This Row],[date]],"dddd")</f>
        <v>Thursday</v>
      </c>
      <c r="D319">
        <v>13239</v>
      </c>
      <c r="E319">
        <v>9.2700004577636701</v>
      </c>
      <c r="F319">
        <v>9.0799999237060494</v>
      </c>
      <c r="G319">
        <v>2.7851750850677499</v>
      </c>
      <c r="H319">
        <v>3.0199999809265101</v>
      </c>
      <c r="I319">
        <v>1.6799999475479099</v>
      </c>
      <c r="J319">
        <v>4.46000003814697</v>
      </c>
      <c r="K319">
        <v>0.10000000149011599</v>
      </c>
      <c r="L319">
        <v>35</v>
      </c>
      <c r="M319">
        <v>31</v>
      </c>
      <c r="N319">
        <v>282</v>
      </c>
      <c r="O319">
        <v>637</v>
      </c>
      <c r="P319">
        <v>2194</v>
      </c>
      <c r="Q319">
        <v>1</v>
      </c>
      <c r="R319">
        <v>400</v>
      </c>
      <c r="S319">
        <v>415</v>
      </c>
    </row>
    <row r="320" spans="1:19" x14ac:dyDescent="0.2">
      <c r="A320">
        <v>6962181067</v>
      </c>
      <c r="B320" s="13">
        <v>42790</v>
      </c>
      <c r="C320" s="13" t="str">
        <f>TEXT(Weekdays[[#This Row],[date]],"dddd")</f>
        <v>Friday</v>
      </c>
      <c r="D320">
        <v>10433</v>
      </c>
      <c r="E320">
        <v>6.9000000953674299</v>
      </c>
      <c r="F320">
        <v>6.9000000953674299</v>
      </c>
      <c r="G320">
        <v>0</v>
      </c>
      <c r="H320">
        <v>2.5799999237060498</v>
      </c>
      <c r="I320">
        <v>0.41999998688697798</v>
      </c>
      <c r="J320">
        <v>3.9000000953674299</v>
      </c>
      <c r="K320">
        <v>0</v>
      </c>
      <c r="L320">
        <v>36</v>
      </c>
      <c r="M320">
        <v>7</v>
      </c>
      <c r="N320">
        <v>254</v>
      </c>
      <c r="O320">
        <v>680</v>
      </c>
      <c r="P320">
        <v>2012</v>
      </c>
      <c r="Q320">
        <v>1</v>
      </c>
      <c r="R320">
        <v>441</v>
      </c>
      <c r="S320">
        <v>446</v>
      </c>
    </row>
    <row r="321" spans="1:19" x14ac:dyDescent="0.2">
      <c r="A321">
        <v>6962181067</v>
      </c>
      <c r="B321" s="13">
        <v>42791</v>
      </c>
      <c r="C321" s="13" t="str">
        <f>TEXT(Weekdays[[#This Row],[date]],"dddd")</f>
        <v>Saturday</v>
      </c>
      <c r="D321">
        <v>10320</v>
      </c>
      <c r="E321">
        <v>6.8200001716613796</v>
      </c>
      <c r="F321">
        <v>6.8200001716613796</v>
      </c>
      <c r="G321">
        <v>0</v>
      </c>
      <c r="H321">
        <v>0.55000001192092896</v>
      </c>
      <c r="I321">
        <v>2.0199999809265101</v>
      </c>
      <c r="J321">
        <v>4.25</v>
      </c>
      <c r="K321">
        <v>0</v>
      </c>
      <c r="L321">
        <v>7</v>
      </c>
      <c r="M321">
        <v>38</v>
      </c>
      <c r="N321">
        <v>279</v>
      </c>
      <c r="O321">
        <v>697</v>
      </c>
      <c r="P321">
        <v>2034</v>
      </c>
      <c r="Q321">
        <v>1</v>
      </c>
      <c r="R321">
        <v>455</v>
      </c>
      <c r="S321">
        <v>467</v>
      </c>
    </row>
    <row r="322" spans="1:19" x14ac:dyDescent="0.2">
      <c r="A322">
        <v>6962181067</v>
      </c>
      <c r="B322" s="13">
        <v>42792</v>
      </c>
      <c r="C322" s="13" t="str">
        <f>TEXT(Weekdays[[#This Row],[date]],"dddd")</f>
        <v>Sunday</v>
      </c>
      <c r="D322">
        <v>12627</v>
      </c>
      <c r="E322">
        <v>8.3500003814697301</v>
      </c>
      <c r="F322">
        <v>8.3500003814697301</v>
      </c>
      <c r="G322">
        <v>0</v>
      </c>
      <c r="H322">
        <v>2.5099999904632599</v>
      </c>
      <c r="I322">
        <v>0.239999994635582</v>
      </c>
      <c r="J322">
        <v>5.5900001525878897</v>
      </c>
      <c r="K322">
        <v>0</v>
      </c>
      <c r="L322">
        <v>38</v>
      </c>
      <c r="M322">
        <v>8</v>
      </c>
      <c r="N322">
        <v>288</v>
      </c>
      <c r="O322">
        <v>621</v>
      </c>
      <c r="P322">
        <v>2182</v>
      </c>
      <c r="Q322">
        <v>1</v>
      </c>
      <c r="R322">
        <v>440</v>
      </c>
      <c r="S322">
        <v>453</v>
      </c>
    </row>
    <row r="323" spans="1:19" x14ac:dyDescent="0.2">
      <c r="A323">
        <v>6962181067</v>
      </c>
      <c r="B323" s="13">
        <v>42793</v>
      </c>
      <c r="C323" s="13" t="str">
        <f>TEXT(Weekdays[[#This Row],[date]],"dddd")</f>
        <v>Monday</v>
      </c>
      <c r="D323">
        <v>10762</v>
      </c>
      <c r="E323">
        <v>7.1100001335143999</v>
      </c>
      <c r="F323">
        <v>7.1100001335143999</v>
      </c>
      <c r="G323">
        <v>0</v>
      </c>
      <c r="H323">
        <v>0.81999999284744296</v>
      </c>
      <c r="I323">
        <v>0.479999989271164</v>
      </c>
      <c r="J323">
        <v>5.8099999427795401</v>
      </c>
      <c r="K323">
        <v>0</v>
      </c>
      <c r="L323">
        <v>12</v>
      </c>
      <c r="M323">
        <v>15</v>
      </c>
      <c r="N323">
        <v>369</v>
      </c>
      <c r="O323">
        <v>645</v>
      </c>
      <c r="P323">
        <v>2254</v>
      </c>
      <c r="Q323">
        <v>1</v>
      </c>
      <c r="R323">
        <v>433</v>
      </c>
      <c r="S323">
        <v>447</v>
      </c>
    </row>
    <row r="324" spans="1:19" x14ac:dyDescent="0.2">
      <c r="A324">
        <v>6962181067</v>
      </c>
      <c r="B324" s="13">
        <v>42794</v>
      </c>
      <c r="C324" s="13" t="str">
        <f>TEXT(Weekdays[[#This Row],[date]],"dddd")</f>
        <v>Tuesday</v>
      </c>
      <c r="D324">
        <v>10081</v>
      </c>
      <c r="E324">
        <v>6.6599998474121103</v>
      </c>
      <c r="F324">
        <v>6.6599998474121103</v>
      </c>
      <c r="G324">
        <v>0</v>
      </c>
      <c r="H324">
        <v>2.2400000095367401</v>
      </c>
      <c r="I324">
        <v>0.75999999046325695</v>
      </c>
      <c r="J324">
        <v>3.6700000762939502</v>
      </c>
      <c r="K324">
        <v>0</v>
      </c>
      <c r="L324">
        <v>32</v>
      </c>
      <c r="M324">
        <v>16</v>
      </c>
      <c r="N324">
        <v>237</v>
      </c>
      <c r="O324">
        <v>731</v>
      </c>
      <c r="P324">
        <v>2002</v>
      </c>
      <c r="Q324">
        <v>1</v>
      </c>
      <c r="R324">
        <v>422</v>
      </c>
      <c r="S324">
        <v>424</v>
      </c>
    </row>
    <row r="325" spans="1:19" x14ac:dyDescent="0.2">
      <c r="A325">
        <v>6962181067</v>
      </c>
      <c r="B325" s="13">
        <v>42795</v>
      </c>
      <c r="C325" s="13" t="str">
        <f>TEXT(Weekdays[[#This Row],[date]],"dddd")</f>
        <v>Wednesday</v>
      </c>
      <c r="D325">
        <v>5454</v>
      </c>
      <c r="E325">
        <v>3.6099998950958301</v>
      </c>
      <c r="F325">
        <v>3.6099998950958301</v>
      </c>
      <c r="G325">
        <v>0</v>
      </c>
      <c r="H325">
        <v>0</v>
      </c>
      <c r="I325">
        <v>0</v>
      </c>
      <c r="J325">
        <v>3.6099998950958301</v>
      </c>
      <c r="K325">
        <v>0</v>
      </c>
      <c r="L325">
        <v>0</v>
      </c>
      <c r="M325">
        <v>0</v>
      </c>
      <c r="N325">
        <v>215</v>
      </c>
      <c r="O325">
        <v>722</v>
      </c>
      <c r="P325">
        <v>1740</v>
      </c>
      <c r="Q325">
        <v>1</v>
      </c>
      <c r="R325">
        <v>411</v>
      </c>
      <c r="S325">
        <v>426</v>
      </c>
    </row>
    <row r="326" spans="1:19" x14ac:dyDescent="0.2">
      <c r="A326">
        <v>6962181067</v>
      </c>
      <c r="B326" s="13">
        <v>42796</v>
      </c>
      <c r="C326" s="13" t="str">
        <f>TEXT(Weekdays[[#This Row],[date]],"dddd")</f>
        <v>Thursday</v>
      </c>
      <c r="D326">
        <v>12912</v>
      </c>
      <c r="E326">
        <v>8.5399999618530291</v>
      </c>
      <c r="F326">
        <v>8.5399999618530291</v>
      </c>
      <c r="G326">
        <v>0</v>
      </c>
      <c r="H326">
        <v>1.20000004768372</v>
      </c>
      <c r="I326">
        <v>2</v>
      </c>
      <c r="J326">
        <v>5.3400001525878897</v>
      </c>
      <c r="K326">
        <v>0</v>
      </c>
      <c r="L326">
        <v>18</v>
      </c>
      <c r="M326">
        <v>39</v>
      </c>
      <c r="N326">
        <v>313</v>
      </c>
      <c r="O326">
        <v>655</v>
      </c>
      <c r="P326">
        <v>2162</v>
      </c>
      <c r="Q326">
        <v>1</v>
      </c>
      <c r="R326">
        <v>466</v>
      </c>
      <c r="S326">
        <v>482</v>
      </c>
    </row>
    <row r="327" spans="1:19" x14ac:dyDescent="0.2">
      <c r="A327">
        <v>6962181067</v>
      </c>
      <c r="B327" s="13">
        <v>42797</v>
      </c>
      <c r="C327" s="13" t="str">
        <f>TEXT(Weekdays[[#This Row],[date]],"dddd")</f>
        <v>Friday</v>
      </c>
      <c r="D327">
        <v>12109</v>
      </c>
      <c r="E327">
        <v>8.1199998855590803</v>
      </c>
      <c r="F327">
        <v>8.1199998855590803</v>
      </c>
      <c r="G327">
        <v>0</v>
      </c>
      <c r="H327">
        <v>1.7400000095367401</v>
      </c>
      <c r="I327">
        <v>2.03999996185303</v>
      </c>
      <c r="J327">
        <v>4.3299999237060502</v>
      </c>
      <c r="K327">
        <v>0</v>
      </c>
      <c r="L327">
        <v>21</v>
      </c>
      <c r="M327">
        <v>36</v>
      </c>
      <c r="N327">
        <v>267</v>
      </c>
      <c r="O327">
        <v>654</v>
      </c>
      <c r="P327">
        <v>2072</v>
      </c>
      <c r="Q327">
        <v>1</v>
      </c>
      <c r="R327">
        <v>394</v>
      </c>
      <c r="S327">
        <v>418</v>
      </c>
    </row>
    <row r="328" spans="1:19" x14ac:dyDescent="0.2">
      <c r="A328">
        <v>6962181067</v>
      </c>
      <c r="B328" s="13">
        <v>42798</v>
      </c>
      <c r="C328" s="13" t="str">
        <f>TEXT(Weekdays[[#This Row],[date]],"dddd")</f>
        <v>Saturday</v>
      </c>
      <c r="D328">
        <v>10147</v>
      </c>
      <c r="E328">
        <v>6.71000003814697</v>
      </c>
      <c r="F328">
        <v>6.71000003814697</v>
      </c>
      <c r="G328">
        <v>0</v>
      </c>
      <c r="H328">
        <v>0.46999999880790699</v>
      </c>
      <c r="I328">
        <v>1.6799999475479099</v>
      </c>
      <c r="J328">
        <v>4.5500001907348597</v>
      </c>
      <c r="K328">
        <v>0</v>
      </c>
      <c r="L328">
        <v>15</v>
      </c>
      <c r="M328">
        <v>36</v>
      </c>
      <c r="N328">
        <v>284</v>
      </c>
      <c r="O328">
        <v>683</v>
      </c>
      <c r="P328">
        <v>2086</v>
      </c>
      <c r="Q328">
        <v>1</v>
      </c>
      <c r="R328">
        <v>442</v>
      </c>
      <c r="S328">
        <v>455</v>
      </c>
    </row>
    <row r="329" spans="1:19" x14ac:dyDescent="0.2">
      <c r="A329">
        <v>6962181067</v>
      </c>
      <c r="B329" s="13">
        <v>42799</v>
      </c>
      <c r="C329" s="13" t="str">
        <f>TEXT(Weekdays[[#This Row],[date]],"dddd")</f>
        <v>Sunday</v>
      </c>
      <c r="D329">
        <v>10524</v>
      </c>
      <c r="E329">
        <v>6.96000003814697</v>
      </c>
      <c r="F329">
        <v>6.96000003814697</v>
      </c>
      <c r="G329">
        <v>0</v>
      </c>
      <c r="H329">
        <v>0.99000000953674305</v>
      </c>
      <c r="I329">
        <v>1.1599999666214</v>
      </c>
      <c r="J329">
        <v>4.8099999427795401</v>
      </c>
      <c r="K329">
        <v>0</v>
      </c>
      <c r="L329">
        <v>14</v>
      </c>
      <c r="M329">
        <v>22</v>
      </c>
      <c r="N329">
        <v>305</v>
      </c>
      <c r="O329">
        <v>591</v>
      </c>
      <c r="P329">
        <v>2066</v>
      </c>
      <c r="Q329">
        <v>1</v>
      </c>
      <c r="R329">
        <v>467</v>
      </c>
      <c r="S329">
        <v>491</v>
      </c>
    </row>
    <row r="330" spans="1:19" x14ac:dyDescent="0.2">
      <c r="A330">
        <v>6962181067</v>
      </c>
      <c r="B330" s="13">
        <v>42800</v>
      </c>
      <c r="C330" s="13" t="str">
        <f>TEXT(Weekdays[[#This Row],[date]],"dddd")</f>
        <v>Monday</v>
      </c>
      <c r="D330">
        <v>5908</v>
      </c>
      <c r="E330">
        <v>3.9100000858306898</v>
      </c>
      <c r="F330">
        <v>3.9100000858306898</v>
      </c>
      <c r="G330">
        <v>0</v>
      </c>
      <c r="H330">
        <v>0</v>
      </c>
      <c r="I330">
        <v>0</v>
      </c>
      <c r="J330">
        <v>3.9100000858306898</v>
      </c>
      <c r="K330">
        <v>0</v>
      </c>
      <c r="L330">
        <v>0</v>
      </c>
      <c r="M330">
        <v>0</v>
      </c>
      <c r="N330">
        <v>299</v>
      </c>
      <c r="O330">
        <v>717</v>
      </c>
      <c r="P330">
        <v>1850</v>
      </c>
      <c r="Q330">
        <v>1</v>
      </c>
      <c r="R330">
        <v>443</v>
      </c>
      <c r="S330">
        <v>462</v>
      </c>
    </row>
    <row r="331" spans="1:19" x14ac:dyDescent="0.2">
      <c r="A331">
        <v>6962181067</v>
      </c>
      <c r="B331" s="13">
        <v>42801</v>
      </c>
      <c r="C331" s="13" t="str">
        <f>TEXT(Weekdays[[#This Row],[date]],"dddd")</f>
        <v>Tuesday</v>
      </c>
      <c r="D331">
        <v>6815</v>
      </c>
      <c r="E331">
        <v>4.5</v>
      </c>
      <c r="F331">
        <v>4.5</v>
      </c>
      <c r="G331">
        <v>0</v>
      </c>
      <c r="H331">
        <v>0</v>
      </c>
      <c r="I331">
        <v>0</v>
      </c>
      <c r="J331">
        <v>4.5</v>
      </c>
      <c r="K331">
        <v>0</v>
      </c>
      <c r="L331">
        <v>0</v>
      </c>
      <c r="M331">
        <v>0</v>
      </c>
      <c r="N331">
        <v>328</v>
      </c>
      <c r="O331">
        <v>745</v>
      </c>
      <c r="P331">
        <v>1947</v>
      </c>
      <c r="Q331">
        <v>1</v>
      </c>
      <c r="R331">
        <v>298</v>
      </c>
      <c r="S331">
        <v>334</v>
      </c>
    </row>
    <row r="332" spans="1:19" x14ac:dyDescent="0.2">
      <c r="A332">
        <v>6962181067</v>
      </c>
      <c r="B332" s="13">
        <v>42802</v>
      </c>
      <c r="C332" s="13" t="str">
        <f>TEXT(Weekdays[[#This Row],[date]],"dddd")</f>
        <v>Wednesday</v>
      </c>
      <c r="D332">
        <v>4188</v>
      </c>
      <c r="E332">
        <v>2.7699999809265101</v>
      </c>
      <c r="F332">
        <v>2.7699999809265101</v>
      </c>
      <c r="G332">
        <v>0</v>
      </c>
      <c r="H332">
        <v>0</v>
      </c>
      <c r="I332">
        <v>0.519999980926514</v>
      </c>
      <c r="J332">
        <v>2.25</v>
      </c>
      <c r="K332">
        <v>0</v>
      </c>
      <c r="L332">
        <v>0</v>
      </c>
      <c r="M332">
        <v>14</v>
      </c>
      <c r="N332">
        <v>151</v>
      </c>
      <c r="O332">
        <v>709</v>
      </c>
      <c r="P332">
        <v>1659</v>
      </c>
      <c r="Q332">
        <v>1</v>
      </c>
      <c r="R332">
        <v>541</v>
      </c>
      <c r="S332">
        <v>569</v>
      </c>
    </row>
    <row r="333" spans="1:19" x14ac:dyDescent="0.2">
      <c r="A333">
        <v>6962181067</v>
      </c>
      <c r="B333" s="13">
        <v>42803</v>
      </c>
      <c r="C333" s="13" t="str">
        <f>TEXT(Weekdays[[#This Row],[date]],"dddd")</f>
        <v>Thursday</v>
      </c>
      <c r="D333">
        <v>12342</v>
      </c>
      <c r="E333">
        <v>8.7200002670288104</v>
      </c>
      <c r="F333">
        <v>8.6800003051757795</v>
      </c>
      <c r="G333">
        <v>3.1678218841552699</v>
      </c>
      <c r="H333">
        <v>3.9000000953674299</v>
      </c>
      <c r="I333">
        <v>1.1799999475479099</v>
      </c>
      <c r="J333">
        <v>3.6500000953674299</v>
      </c>
      <c r="K333">
        <v>0</v>
      </c>
      <c r="L333">
        <v>43</v>
      </c>
      <c r="M333">
        <v>21</v>
      </c>
      <c r="N333">
        <v>231</v>
      </c>
      <c r="O333">
        <v>607</v>
      </c>
      <c r="P333">
        <v>2105</v>
      </c>
      <c r="Q333">
        <v>1</v>
      </c>
      <c r="R333">
        <v>489</v>
      </c>
      <c r="S333">
        <v>497</v>
      </c>
    </row>
    <row r="334" spans="1:19" x14ac:dyDescent="0.2">
      <c r="A334">
        <v>6962181067</v>
      </c>
      <c r="B334" s="13">
        <v>42804</v>
      </c>
      <c r="C334" s="13" t="str">
        <f>TEXT(Weekdays[[#This Row],[date]],"dddd")</f>
        <v>Friday</v>
      </c>
      <c r="D334">
        <v>15448</v>
      </c>
      <c r="E334">
        <v>10.210000038146999</v>
      </c>
      <c r="F334">
        <v>10.210000038146999</v>
      </c>
      <c r="G334">
        <v>0</v>
      </c>
      <c r="H334">
        <v>3.4700000286102299</v>
      </c>
      <c r="I334">
        <v>1.75</v>
      </c>
      <c r="J334">
        <v>4.9899997711181596</v>
      </c>
      <c r="K334">
        <v>0</v>
      </c>
      <c r="L334">
        <v>62</v>
      </c>
      <c r="M334">
        <v>34</v>
      </c>
      <c r="N334">
        <v>275</v>
      </c>
      <c r="O334">
        <v>626</v>
      </c>
      <c r="P334">
        <v>2361</v>
      </c>
      <c r="Q334">
        <v>1</v>
      </c>
      <c r="R334">
        <v>469</v>
      </c>
      <c r="S334">
        <v>481</v>
      </c>
    </row>
    <row r="335" spans="1:19" x14ac:dyDescent="0.2">
      <c r="A335">
        <v>6962181067</v>
      </c>
      <c r="B335" s="13">
        <v>42805</v>
      </c>
      <c r="C335" s="13" t="str">
        <f>TEXT(Weekdays[[#This Row],[date]],"dddd")</f>
        <v>Saturday</v>
      </c>
      <c r="D335">
        <v>6722</v>
      </c>
      <c r="E335">
        <v>4.4400000572204599</v>
      </c>
      <c r="F335">
        <v>4.4400000572204599</v>
      </c>
      <c r="G335">
        <v>0</v>
      </c>
      <c r="H335">
        <v>1.4900000095367401</v>
      </c>
      <c r="I335">
        <v>0.31000000238418601</v>
      </c>
      <c r="J335">
        <v>2.6500000953674299</v>
      </c>
      <c r="K335">
        <v>0</v>
      </c>
      <c r="L335">
        <v>24</v>
      </c>
      <c r="M335">
        <v>7</v>
      </c>
      <c r="N335">
        <v>199</v>
      </c>
      <c r="O335">
        <v>709</v>
      </c>
      <c r="P335">
        <v>1855</v>
      </c>
      <c r="Q335">
        <v>1</v>
      </c>
      <c r="R335">
        <v>452</v>
      </c>
      <c r="S335">
        <v>480</v>
      </c>
    </row>
    <row r="336" spans="1:19" x14ac:dyDescent="0.2">
      <c r="A336">
        <v>6962181067</v>
      </c>
      <c r="B336" s="13">
        <v>42806</v>
      </c>
      <c r="C336" s="13" t="str">
        <f>TEXT(Weekdays[[#This Row],[date]],"dddd")</f>
        <v>Sunday</v>
      </c>
      <c r="D336">
        <v>3587</v>
      </c>
      <c r="E336">
        <v>2.3699998855590798</v>
      </c>
      <c r="F336">
        <v>2.3699998855590798</v>
      </c>
      <c r="G336">
        <v>0</v>
      </c>
      <c r="H336">
        <v>0</v>
      </c>
      <c r="I336">
        <v>0.25</v>
      </c>
      <c r="J336">
        <v>2.1099998950958301</v>
      </c>
      <c r="K336">
        <v>0</v>
      </c>
      <c r="L336">
        <v>0</v>
      </c>
      <c r="M336">
        <v>8</v>
      </c>
      <c r="N336">
        <v>105</v>
      </c>
      <c r="O336">
        <v>127</v>
      </c>
      <c r="P336">
        <v>928</v>
      </c>
      <c r="Q336">
        <v>1</v>
      </c>
      <c r="R336">
        <v>516</v>
      </c>
      <c r="S336">
        <v>535</v>
      </c>
    </row>
    <row r="337" spans="1:19" x14ac:dyDescent="0.2">
      <c r="A337">
        <v>7007744171</v>
      </c>
      <c r="B337" s="13">
        <v>42807</v>
      </c>
      <c r="C337" s="13" t="str">
        <f>TEXT(Weekdays[[#This Row],[date]],"dddd")</f>
        <v>Monday</v>
      </c>
      <c r="D337">
        <v>4631</v>
      </c>
      <c r="E337">
        <v>3.0999999046325701</v>
      </c>
      <c r="F337">
        <v>3.0999999046325701</v>
      </c>
      <c r="G337">
        <v>0</v>
      </c>
      <c r="H337">
        <v>0</v>
      </c>
      <c r="I337">
        <v>0</v>
      </c>
      <c r="J337">
        <v>3.0999999046325701</v>
      </c>
      <c r="K337">
        <v>0</v>
      </c>
      <c r="L337">
        <v>0</v>
      </c>
      <c r="M337">
        <v>0</v>
      </c>
      <c r="N337">
        <v>203</v>
      </c>
      <c r="O337">
        <v>1155</v>
      </c>
      <c r="P337">
        <v>2076</v>
      </c>
      <c r="Q337">
        <v>1</v>
      </c>
      <c r="R337">
        <v>79</v>
      </c>
      <c r="S337">
        <v>82</v>
      </c>
    </row>
    <row r="338" spans="1:19" x14ac:dyDescent="0.2">
      <c r="A338">
        <v>7007744171</v>
      </c>
      <c r="B338" s="13">
        <v>42808</v>
      </c>
      <c r="C338" s="13" t="str">
        <f>TEXT(Weekdays[[#This Row],[date]],"dddd")</f>
        <v>Tuesday</v>
      </c>
      <c r="D338">
        <v>5600</v>
      </c>
      <c r="E338">
        <v>3.75</v>
      </c>
      <c r="F338">
        <v>3.75</v>
      </c>
      <c r="G338">
        <v>0</v>
      </c>
      <c r="H338">
        <v>0</v>
      </c>
      <c r="I338">
        <v>0</v>
      </c>
      <c r="J338">
        <v>3.75</v>
      </c>
      <c r="K338">
        <v>0</v>
      </c>
      <c r="L338">
        <v>0</v>
      </c>
      <c r="M338">
        <v>0</v>
      </c>
      <c r="N338">
        <v>237</v>
      </c>
      <c r="O338">
        <v>1142</v>
      </c>
      <c r="P338">
        <v>2225</v>
      </c>
      <c r="Q338">
        <v>1</v>
      </c>
      <c r="R338">
        <v>58</v>
      </c>
      <c r="S338">
        <v>61</v>
      </c>
    </row>
    <row r="339" spans="1:19" x14ac:dyDescent="0.2">
      <c r="A339">
        <v>7086361926</v>
      </c>
      <c r="B339" s="13">
        <v>42809</v>
      </c>
      <c r="C339" s="13" t="str">
        <f>TEXT(Weekdays[[#This Row],[date]],"dddd")</f>
        <v>Wednesday</v>
      </c>
      <c r="D339">
        <v>11317</v>
      </c>
      <c r="E339">
        <v>8.4099998474121094</v>
      </c>
      <c r="F339">
        <v>8.4099998474121094</v>
      </c>
      <c r="G339">
        <v>0</v>
      </c>
      <c r="H339">
        <v>5.2699999809265101</v>
      </c>
      <c r="I339">
        <v>0.15000000596046401</v>
      </c>
      <c r="J339">
        <v>2.9700000286102299</v>
      </c>
      <c r="K339">
        <v>0</v>
      </c>
      <c r="L339">
        <v>59</v>
      </c>
      <c r="M339">
        <v>6</v>
      </c>
      <c r="N339">
        <v>153</v>
      </c>
      <c r="O339">
        <v>745</v>
      </c>
      <c r="P339">
        <v>2772</v>
      </c>
      <c r="Q339">
        <v>1</v>
      </c>
      <c r="R339">
        <v>514</v>
      </c>
      <c r="S339">
        <v>525</v>
      </c>
    </row>
    <row r="340" spans="1:19" x14ac:dyDescent="0.2">
      <c r="A340">
        <v>7086361926</v>
      </c>
      <c r="B340" s="13">
        <v>42810</v>
      </c>
      <c r="C340" s="13" t="str">
        <f>TEXT(Weekdays[[#This Row],[date]],"dddd")</f>
        <v>Thursday</v>
      </c>
      <c r="D340">
        <v>5813</v>
      </c>
      <c r="E340">
        <v>3.6199998855590798</v>
      </c>
      <c r="F340">
        <v>3.6199998855590798</v>
      </c>
      <c r="G340">
        <v>0</v>
      </c>
      <c r="H340">
        <v>0.56000000238418601</v>
      </c>
      <c r="I340">
        <v>0.20999999344348899</v>
      </c>
      <c r="J340">
        <v>2.8399999141693102</v>
      </c>
      <c r="K340">
        <v>0</v>
      </c>
      <c r="L340">
        <v>31</v>
      </c>
      <c r="M340">
        <v>26</v>
      </c>
      <c r="N340">
        <v>155</v>
      </c>
      <c r="O340">
        <v>744</v>
      </c>
      <c r="P340">
        <v>2516</v>
      </c>
      <c r="Q340">
        <v>1</v>
      </c>
      <c r="R340">
        <v>451</v>
      </c>
      <c r="S340">
        <v>465</v>
      </c>
    </row>
    <row r="341" spans="1:19" x14ac:dyDescent="0.2">
      <c r="A341">
        <v>7086361926</v>
      </c>
      <c r="B341" s="13">
        <v>42811</v>
      </c>
      <c r="C341" s="13" t="str">
        <f>TEXT(Weekdays[[#This Row],[date]],"dddd")</f>
        <v>Friday</v>
      </c>
      <c r="D341">
        <v>9123</v>
      </c>
      <c r="E341">
        <v>6.1199998855590803</v>
      </c>
      <c r="F341">
        <v>6.1199998855590803</v>
      </c>
      <c r="G341">
        <v>0</v>
      </c>
      <c r="H341">
        <v>2.0299999713897701</v>
      </c>
      <c r="I341">
        <v>0.33000001311302202</v>
      </c>
      <c r="J341">
        <v>3.6600000858306898</v>
      </c>
      <c r="K341">
        <v>0</v>
      </c>
      <c r="L341">
        <v>35</v>
      </c>
      <c r="M341">
        <v>32</v>
      </c>
      <c r="N341">
        <v>189</v>
      </c>
      <c r="O341">
        <v>787</v>
      </c>
      <c r="P341">
        <v>2734</v>
      </c>
      <c r="Q341">
        <v>1</v>
      </c>
      <c r="R341">
        <v>472</v>
      </c>
      <c r="S341">
        <v>476</v>
      </c>
    </row>
    <row r="342" spans="1:19" x14ac:dyDescent="0.2">
      <c r="A342">
        <v>7086361926</v>
      </c>
      <c r="B342" s="13">
        <v>42812</v>
      </c>
      <c r="C342" s="13" t="str">
        <f>TEXT(Weekdays[[#This Row],[date]],"dddd")</f>
        <v>Saturday</v>
      </c>
      <c r="D342">
        <v>8585</v>
      </c>
      <c r="E342">
        <v>5.6700000762939498</v>
      </c>
      <c r="F342">
        <v>5.6700000762939498</v>
      </c>
      <c r="G342">
        <v>0</v>
      </c>
      <c r="H342">
        <v>2.03999996185303</v>
      </c>
      <c r="I342">
        <v>1.1100000143051101</v>
      </c>
      <c r="J342">
        <v>2.5299999713897701</v>
      </c>
      <c r="K342">
        <v>0</v>
      </c>
      <c r="L342">
        <v>30</v>
      </c>
      <c r="M342">
        <v>21</v>
      </c>
      <c r="N342">
        <v>139</v>
      </c>
      <c r="O342">
        <v>864</v>
      </c>
      <c r="P342">
        <v>2395</v>
      </c>
      <c r="Q342">
        <v>1</v>
      </c>
      <c r="R342">
        <v>377</v>
      </c>
      <c r="S342">
        <v>386</v>
      </c>
    </row>
    <row r="343" spans="1:19" x14ac:dyDescent="0.2">
      <c r="A343">
        <v>7086361926</v>
      </c>
      <c r="B343" s="13">
        <v>42813</v>
      </c>
      <c r="C343" s="13" t="str">
        <f>TEXT(Weekdays[[#This Row],[date]],"dddd")</f>
        <v>Sunday</v>
      </c>
      <c r="D343">
        <v>10688</v>
      </c>
      <c r="E343">
        <v>7.28999996185303</v>
      </c>
      <c r="F343">
        <v>7.28999996185303</v>
      </c>
      <c r="G343">
        <v>0</v>
      </c>
      <c r="H343">
        <v>3.5299999713897701</v>
      </c>
      <c r="I343">
        <v>1.2300000190734901</v>
      </c>
      <c r="J343">
        <v>2.5099999904632599</v>
      </c>
      <c r="K343">
        <v>0</v>
      </c>
      <c r="L343">
        <v>67</v>
      </c>
      <c r="M343">
        <v>69</v>
      </c>
      <c r="N343">
        <v>124</v>
      </c>
      <c r="O343">
        <v>671</v>
      </c>
      <c r="P343">
        <v>2944</v>
      </c>
      <c r="Q343">
        <v>1</v>
      </c>
      <c r="R343">
        <v>472</v>
      </c>
      <c r="S343">
        <v>483</v>
      </c>
    </row>
    <row r="344" spans="1:19" x14ac:dyDescent="0.2">
      <c r="A344">
        <v>7086361926</v>
      </c>
      <c r="B344" s="13">
        <v>42814</v>
      </c>
      <c r="C344" s="13" t="str">
        <f>TEXT(Weekdays[[#This Row],[date]],"dddd")</f>
        <v>Monday</v>
      </c>
      <c r="D344">
        <v>14365</v>
      </c>
      <c r="E344">
        <v>10.6400003433228</v>
      </c>
      <c r="F344">
        <v>10.6400003433228</v>
      </c>
      <c r="G344">
        <v>0</v>
      </c>
      <c r="H344">
        <v>7.6399998664856001</v>
      </c>
      <c r="I344">
        <v>0.44999998807907099</v>
      </c>
      <c r="J344">
        <v>2.53999996185303</v>
      </c>
      <c r="K344">
        <v>0</v>
      </c>
      <c r="L344">
        <v>87</v>
      </c>
      <c r="M344">
        <v>13</v>
      </c>
      <c r="N344">
        <v>145</v>
      </c>
      <c r="O344">
        <v>797</v>
      </c>
      <c r="P344">
        <v>2997</v>
      </c>
      <c r="Q344">
        <v>1</v>
      </c>
      <c r="R344">
        <v>492</v>
      </c>
      <c r="S344">
        <v>502</v>
      </c>
    </row>
    <row r="345" spans="1:19" x14ac:dyDescent="0.2">
      <c r="A345">
        <v>7086361926</v>
      </c>
      <c r="B345" s="13">
        <v>42815</v>
      </c>
      <c r="C345" s="13" t="str">
        <f>TEXT(Weekdays[[#This Row],[date]],"dddd")</f>
        <v>Tuesday</v>
      </c>
      <c r="D345">
        <v>9469</v>
      </c>
      <c r="E345">
        <v>6.1799998283386204</v>
      </c>
      <c r="F345">
        <v>6.1799998283386204</v>
      </c>
      <c r="G345">
        <v>0</v>
      </c>
      <c r="H345">
        <v>1.3600000143051101</v>
      </c>
      <c r="I345">
        <v>0.30000001192092901</v>
      </c>
      <c r="J345">
        <v>4.5100002288818404</v>
      </c>
      <c r="K345">
        <v>0</v>
      </c>
      <c r="L345">
        <v>19</v>
      </c>
      <c r="M345">
        <v>6</v>
      </c>
      <c r="N345">
        <v>206</v>
      </c>
      <c r="O345">
        <v>758</v>
      </c>
      <c r="P345">
        <v>2463</v>
      </c>
      <c r="Q345">
        <v>1</v>
      </c>
      <c r="R345">
        <v>390</v>
      </c>
      <c r="S345">
        <v>411</v>
      </c>
    </row>
    <row r="346" spans="1:19" x14ac:dyDescent="0.2">
      <c r="A346">
        <v>7086361926</v>
      </c>
      <c r="B346" s="13">
        <v>42816</v>
      </c>
      <c r="C346" s="13" t="str">
        <f>TEXT(Weekdays[[#This Row],[date]],"dddd")</f>
        <v>Wednesday</v>
      </c>
      <c r="D346">
        <v>9753</v>
      </c>
      <c r="E346">
        <v>6.5300002098083496</v>
      </c>
      <c r="F346">
        <v>6.5300002098083496</v>
      </c>
      <c r="G346">
        <v>0</v>
      </c>
      <c r="H346">
        <v>2.8699998855590798</v>
      </c>
      <c r="I346">
        <v>0.97000002861022905</v>
      </c>
      <c r="J346">
        <v>2.6700000762939502</v>
      </c>
      <c r="K346">
        <v>0</v>
      </c>
      <c r="L346">
        <v>58</v>
      </c>
      <c r="M346">
        <v>59</v>
      </c>
      <c r="N346">
        <v>153</v>
      </c>
      <c r="O346">
        <v>762</v>
      </c>
      <c r="P346">
        <v>2846</v>
      </c>
      <c r="Q346">
        <v>1</v>
      </c>
      <c r="R346">
        <v>428</v>
      </c>
      <c r="S346">
        <v>448</v>
      </c>
    </row>
    <row r="347" spans="1:19" x14ac:dyDescent="0.2">
      <c r="A347">
        <v>7086361926</v>
      </c>
      <c r="B347" s="13">
        <v>42817</v>
      </c>
      <c r="C347" s="13" t="str">
        <f>TEXT(Weekdays[[#This Row],[date]],"dddd")</f>
        <v>Thursday</v>
      </c>
      <c r="D347">
        <v>3520</v>
      </c>
      <c r="E347">
        <v>2.1600000858306898</v>
      </c>
      <c r="F347">
        <v>2.1600000858306898</v>
      </c>
      <c r="G347">
        <v>0</v>
      </c>
      <c r="H347">
        <v>0</v>
      </c>
      <c r="I347">
        <v>0</v>
      </c>
      <c r="J347">
        <v>2.1500000953674299</v>
      </c>
      <c r="K347">
        <v>0</v>
      </c>
      <c r="L347">
        <v>0</v>
      </c>
      <c r="M347">
        <v>0</v>
      </c>
      <c r="N347">
        <v>125</v>
      </c>
      <c r="O347">
        <v>566</v>
      </c>
      <c r="P347">
        <v>2049</v>
      </c>
      <c r="Q347">
        <v>1</v>
      </c>
      <c r="R347">
        <v>681</v>
      </c>
      <c r="S347">
        <v>704</v>
      </c>
    </row>
    <row r="348" spans="1:19" x14ac:dyDescent="0.2">
      <c r="A348">
        <v>7086361926</v>
      </c>
      <c r="B348" s="13">
        <v>42818</v>
      </c>
      <c r="C348" s="13" t="str">
        <f>TEXT(Weekdays[[#This Row],[date]],"dddd")</f>
        <v>Friday</v>
      </c>
      <c r="D348">
        <v>10091</v>
      </c>
      <c r="E348">
        <v>6.8200001716613796</v>
      </c>
      <c r="F348">
        <v>6.8200001716613796</v>
      </c>
      <c r="G348">
        <v>0</v>
      </c>
      <c r="H348">
        <v>3.75</v>
      </c>
      <c r="I348">
        <v>0.69999998807907104</v>
      </c>
      <c r="J348">
        <v>2.3699998855590798</v>
      </c>
      <c r="K348">
        <v>0</v>
      </c>
      <c r="L348">
        <v>69</v>
      </c>
      <c r="M348">
        <v>39</v>
      </c>
      <c r="N348">
        <v>129</v>
      </c>
      <c r="O348">
        <v>706</v>
      </c>
      <c r="P348">
        <v>2752</v>
      </c>
      <c r="Q348">
        <v>1</v>
      </c>
      <c r="R348">
        <v>446</v>
      </c>
      <c r="S348">
        <v>447</v>
      </c>
    </row>
    <row r="349" spans="1:19" x14ac:dyDescent="0.2">
      <c r="A349">
        <v>7086361926</v>
      </c>
      <c r="B349" s="13">
        <v>42819</v>
      </c>
      <c r="C349" s="13" t="str">
        <f>TEXT(Weekdays[[#This Row],[date]],"dddd")</f>
        <v>Saturday</v>
      </c>
      <c r="D349">
        <v>10387</v>
      </c>
      <c r="E349">
        <v>7.0700001716613796</v>
      </c>
      <c r="F349">
        <v>7.0700001716613796</v>
      </c>
      <c r="G349">
        <v>0</v>
      </c>
      <c r="H349">
        <v>4.1599998474121103</v>
      </c>
      <c r="I349">
        <v>0.769999980926514</v>
      </c>
      <c r="J349">
        <v>2.1199998855590798</v>
      </c>
      <c r="K349">
        <v>0</v>
      </c>
      <c r="L349">
        <v>70</v>
      </c>
      <c r="M349">
        <v>33</v>
      </c>
      <c r="N349">
        <v>132</v>
      </c>
      <c r="O349">
        <v>726</v>
      </c>
      <c r="P349">
        <v>2781</v>
      </c>
      <c r="Q349">
        <v>1</v>
      </c>
      <c r="R349">
        <v>485</v>
      </c>
      <c r="S349">
        <v>500</v>
      </c>
    </row>
    <row r="350" spans="1:19" x14ac:dyDescent="0.2">
      <c r="A350">
        <v>7086361926</v>
      </c>
      <c r="B350" s="13">
        <v>42820</v>
      </c>
      <c r="C350" s="13" t="str">
        <f>TEXT(Weekdays[[#This Row],[date]],"dddd")</f>
        <v>Sunday</v>
      </c>
      <c r="D350">
        <v>11107</v>
      </c>
      <c r="E350">
        <v>8.3400001525878906</v>
      </c>
      <c r="F350">
        <v>8.3400001525878906</v>
      </c>
      <c r="G350">
        <v>0</v>
      </c>
      <c r="H350">
        <v>5.6300001144409197</v>
      </c>
      <c r="I350">
        <v>0.18000000715255701</v>
      </c>
      <c r="J350">
        <v>2.5299999713897701</v>
      </c>
      <c r="K350">
        <v>0</v>
      </c>
      <c r="L350">
        <v>55</v>
      </c>
      <c r="M350">
        <v>6</v>
      </c>
      <c r="N350">
        <v>145</v>
      </c>
      <c r="O350">
        <v>829</v>
      </c>
      <c r="P350">
        <v>2693</v>
      </c>
      <c r="Q350">
        <v>1</v>
      </c>
      <c r="R350">
        <v>469</v>
      </c>
      <c r="S350">
        <v>479</v>
      </c>
    </row>
    <row r="351" spans="1:19" x14ac:dyDescent="0.2">
      <c r="A351">
        <v>7086361926</v>
      </c>
      <c r="B351" s="13">
        <v>42821</v>
      </c>
      <c r="C351" s="13" t="str">
        <f>TEXT(Weekdays[[#This Row],[date]],"dddd")</f>
        <v>Monday</v>
      </c>
      <c r="D351">
        <v>11584</v>
      </c>
      <c r="E351">
        <v>7.8000001907348597</v>
      </c>
      <c r="F351">
        <v>7.8000001907348597</v>
      </c>
      <c r="G351">
        <v>0</v>
      </c>
      <c r="H351">
        <v>2.78999996185303</v>
      </c>
      <c r="I351">
        <v>1.6399999856948899</v>
      </c>
      <c r="J351">
        <v>3.3599998950958301</v>
      </c>
      <c r="K351">
        <v>0</v>
      </c>
      <c r="L351">
        <v>54</v>
      </c>
      <c r="M351">
        <v>48</v>
      </c>
      <c r="N351">
        <v>161</v>
      </c>
      <c r="O351">
        <v>810</v>
      </c>
      <c r="P351">
        <v>2862</v>
      </c>
      <c r="Q351">
        <v>1</v>
      </c>
      <c r="R351">
        <v>354</v>
      </c>
      <c r="S351">
        <v>367</v>
      </c>
    </row>
    <row r="352" spans="1:19" x14ac:dyDescent="0.2">
      <c r="A352">
        <v>7086361926</v>
      </c>
      <c r="B352" s="13">
        <v>42822</v>
      </c>
      <c r="C352" s="13" t="str">
        <f>TEXT(Weekdays[[#This Row],[date]],"dddd")</f>
        <v>Tuesday</v>
      </c>
      <c r="D352">
        <v>14560</v>
      </c>
      <c r="E352">
        <v>9.4099998474121094</v>
      </c>
      <c r="F352">
        <v>9.4099998474121094</v>
      </c>
      <c r="G352">
        <v>0</v>
      </c>
      <c r="H352">
        <v>3.1199998855590798</v>
      </c>
      <c r="I352">
        <v>1.03999996185303</v>
      </c>
      <c r="J352">
        <v>5.2399997711181596</v>
      </c>
      <c r="K352">
        <v>0</v>
      </c>
      <c r="L352">
        <v>42</v>
      </c>
      <c r="M352">
        <v>17</v>
      </c>
      <c r="N352">
        <v>308</v>
      </c>
      <c r="O352">
        <v>584</v>
      </c>
      <c r="P352">
        <v>2995</v>
      </c>
      <c r="Q352">
        <v>1</v>
      </c>
      <c r="R352">
        <v>485</v>
      </c>
      <c r="S352">
        <v>489</v>
      </c>
    </row>
    <row r="353" spans="1:19" x14ac:dyDescent="0.2">
      <c r="A353">
        <v>7086361926</v>
      </c>
      <c r="B353" s="13">
        <v>42823</v>
      </c>
      <c r="C353" s="13" t="str">
        <f>TEXT(Weekdays[[#This Row],[date]],"dddd")</f>
        <v>Wednesday</v>
      </c>
      <c r="D353">
        <v>12390</v>
      </c>
      <c r="E353">
        <v>8.0699996948242205</v>
      </c>
      <c r="F353">
        <v>8.0699996948242205</v>
      </c>
      <c r="G353">
        <v>0</v>
      </c>
      <c r="H353">
        <v>2.2999999523162802</v>
      </c>
      <c r="I353">
        <v>0.89999997615814198</v>
      </c>
      <c r="J353">
        <v>4.8499999046325701</v>
      </c>
      <c r="K353">
        <v>0</v>
      </c>
      <c r="L353">
        <v>30</v>
      </c>
      <c r="M353">
        <v>15</v>
      </c>
      <c r="N353">
        <v>258</v>
      </c>
      <c r="O353">
        <v>685</v>
      </c>
      <c r="P353">
        <v>2730</v>
      </c>
      <c r="Q353">
        <v>1</v>
      </c>
      <c r="R353">
        <v>388</v>
      </c>
      <c r="S353">
        <v>407</v>
      </c>
    </row>
    <row r="354" spans="1:19" x14ac:dyDescent="0.2">
      <c r="A354">
        <v>7086361926</v>
      </c>
      <c r="B354" s="13">
        <v>42824</v>
      </c>
      <c r="C354" s="13" t="str">
        <f>TEXT(Weekdays[[#This Row],[date]],"dddd")</f>
        <v>Thursday</v>
      </c>
      <c r="D354">
        <v>10052</v>
      </c>
      <c r="E354">
        <v>6.8099999427795401</v>
      </c>
      <c r="F354">
        <v>6.8099999427795401</v>
      </c>
      <c r="G354">
        <v>0</v>
      </c>
      <c r="H354">
        <v>3.4800000190734899</v>
      </c>
      <c r="I354">
        <v>0.66000002622604403</v>
      </c>
      <c r="J354">
        <v>2.6600000858306898</v>
      </c>
      <c r="K354">
        <v>0</v>
      </c>
      <c r="L354">
        <v>66</v>
      </c>
      <c r="M354">
        <v>26</v>
      </c>
      <c r="N354">
        <v>139</v>
      </c>
      <c r="O354">
        <v>737</v>
      </c>
      <c r="P354">
        <v>2754</v>
      </c>
      <c r="Q354">
        <v>1</v>
      </c>
      <c r="R354">
        <v>440</v>
      </c>
      <c r="S354">
        <v>459</v>
      </c>
    </row>
    <row r="355" spans="1:19" x14ac:dyDescent="0.2">
      <c r="A355">
        <v>7086361926</v>
      </c>
      <c r="B355" s="13">
        <v>42825</v>
      </c>
      <c r="C355" s="13" t="str">
        <f>TEXT(Weekdays[[#This Row],[date]],"dddd")</f>
        <v>Friday</v>
      </c>
      <c r="D355">
        <v>10288</v>
      </c>
      <c r="E355">
        <v>6.7600002288818404</v>
      </c>
      <c r="F355">
        <v>6.7600002288818404</v>
      </c>
      <c r="G355">
        <v>0</v>
      </c>
      <c r="H355">
        <v>2.7400000095367401</v>
      </c>
      <c r="I355">
        <v>0.85000002384185802</v>
      </c>
      <c r="J355">
        <v>3.1600000858306898</v>
      </c>
      <c r="K355">
        <v>0</v>
      </c>
      <c r="L355">
        <v>57</v>
      </c>
      <c r="M355">
        <v>36</v>
      </c>
      <c r="N355">
        <v>152</v>
      </c>
      <c r="O355">
        <v>761</v>
      </c>
      <c r="P355">
        <v>2754</v>
      </c>
      <c r="Q355">
        <v>1</v>
      </c>
      <c r="R355">
        <v>456</v>
      </c>
      <c r="S355">
        <v>461</v>
      </c>
    </row>
    <row r="356" spans="1:19" x14ac:dyDescent="0.2">
      <c r="A356">
        <v>7086361926</v>
      </c>
      <c r="B356" s="13">
        <v>42826</v>
      </c>
      <c r="C356" s="13" t="str">
        <f>TEXT(Weekdays[[#This Row],[date]],"dddd")</f>
        <v>Saturday</v>
      </c>
      <c r="D356">
        <v>10988</v>
      </c>
      <c r="E356">
        <v>8.3100004196166992</v>
      </c>
      <c r="F356">
        <v>8.3100004196166992</v>
      </c>
      <c r="G356">
        <v>0</v>
      </c>
      <c r="H356">
        <v>5.2800002098083496</v>
      </c>
      <c r="I356">
        <v>0.119999997317791</v>
      </c>
      <c r="J356">
        <v>2.9000000953674299</v>
      </c>
      <c r="K356">
        <v>0</v>
      </c>
      <c r="L356">
        <v>45</v>
      </c>
      <c r="M356">
        <v>12</v>
      </c>
      <c r="N356">
        <v>135</v>
      </c>
      <c r="O356">
        <v>843</v>
      </c>
      <c r="P356">
        <v>2655</v>
      </c>
      <c r="Q356">
        <v>1</v>
      </c>
      <c r="R356">
        <v>420</v>
      </c>
      <c r="S356">
        <v>436</v>
      </c>
    </row>
    <row r="357" spans="1:19" x14ac:dyDescent="0.2">
      <c r="A357">
        <v>7086361926</v>
      </c>
      <c r="B357" s="13">
        <v>42827</v>
      </c>
      <c r="C357" s="13" t="str">
        <f>TEXT(Weekdays[[#This Row],[date]],"dddd")</f>
        <v>Sunday</v>
      </c>
      <c r="D357">
        <v>12461</v>
      </c>
      <c r="E357">
        <v>8.3800001144409197</v>
      </c>
      <c r="F357">
        <v>8.3800001144409197</v>
      </c>
      <c r="G357">
        <v>0</v>
      </c>
      <c r="H357">
        <v>3.8199999332428001</v>
      </c>
      <c r="I357">
        <v>1.4299999475479099</v>
      </c>
      <c r="J357">
        <v>3.1199998855590798</v>
      </c>
      <c r="K357">
        <v>0</v>
      </c>
      <c r="L357">
        <v>84</v>
      </c>
      <c r="M357">
        <v>35</v>
      </c>
      <c r="N357">
        <v>154</v>
      </c>
      <c r="O357">
        <v>834</v>
      </c>
      <c r="P357">
        <v>2924</v>
      </c>
      <c r="Q357">
        <v>1</v>
      </c>
      <c r="R357">
        <v>322</v>
      </c>
      <c r="S357">
        <v>333</v>
      </c>
    </row>
    <row r="358" spans="1:19" x14ac:dyDescent="0.2">
      <c r="A358">
        <v>7086361926</v>
      </c>
      <c r="B358" s="13">
        <v>42828</v>
      </c>
      <c r="C358" s="13" t="str">
        <f>TEXT(Weekdays[[#This Row],[date]],"dddd")</f>
        <v>Monday</v>
      </c>
      <c r="D358">
        <v>12827</v>
      </c>
      <c r="E358">
        <v>8.4799995422363299</v>
      </c>
      <c r="F358">
        <v>8.4799995422363299</v>
      </c>
      <c r="G358">
        <v>0</v>
      </c>
      <c r="H358">
        <v>1.46000003814697</v>
      </c>
      <c r="I358">
        <v>2.3299999237060498</v>
      </c>
      <c r="J358">
        <v>4.6799998283386204</v>
      </c>
      <c r="K358">
        <v>0</v>
      </c>
      <c r="L358">
        <v>20</v>
      </c>
      <c r="M358">
        <v>42</v>
      </c>
      <c r="N358">
        <v>209</v>
      </c>
      <c r="O358">
        <v>621</v>
      </c>
      <c r="P358">
        <v>2739</v>
      </c>
      <c r="Q358">
        <v>1</v>
      </c>
      <c r="R358">
        <v>530</v>
      </c>
      <c r="S358">
        <v>548</v>
      </c>
    </row>
    <row r="359" spans="1:19" x14ac:dyDescent="0.2">
      <c r="A359">
        <v>7086361926</v>
      </c>
      <c r="B359" s="13">
        <v>42829</v>
      </c>
      <c r="C359" s="13" t="str">
        <f>TEXT(Weekdays[[#This Row],[date]],"dddd")</f>
        <v>Tuesday</v>
      </c>
      <c r="D359">
        <v>10677</v>
      </c>
      <c r="E359">
        <v>7.0999999046325701</v>
      </c>
      <c r="F359">
        <v>7.0999999046325701</v>
      </c>
      <c r="G359">
        <v>0</v>
      </c>
      <c r="H359">
        <v>2.3099999427795401</v>
      </c>
      <c r="I359">
        <v>1.5299999713897701</v>
      </c>
      <c r="J359">
        <v>3.25</v>
      </c>
      <c r="K359">
        <v>0</v>
      </c>
      <c r="L359">
        <v>32</v>
      </c>
      <c r="M359">
        <v>27</v>
      </c>
      <c r="N359">
        <v>147</v>
      </c>
      <c r="O359">
        <v>695</v>
      </c>
      <c r="P359">
        <v>2534</v>
      </c>
      <c r="Q359">
        <v>1</v>
      </c>
      <c r="R359">
        <v>481</v>
      </c>
      <c r="S359">
        <v>510</v>
      </c>
    </row>
    <row r="360" spans="1:19" x14ac:dyDescent="0.2">
      <c r="A360">
        <v>7086361926</v>
      </c>
      <c r="B360" s="13">
        <v>42830</v>
      </c>
      <c r="C360" s="13" t="str">
        <f>TEXT(Weekdays[[#This Row],[date]],"dddd")</f>
        <v>Wednesday</v>
      </c>
      <c r="D360">
        <v>13566</v>
      </c>
      <c r="E360">
        <v>9.1099996566772496</v>
      </c>
      <c r="F360">
        <v>9.1099996566772496</v>
      </c>
      <c r="G360">
        <v>0</v>
      </c>
      <c r="H360">
        <v>4.2600002288818404</v>
      </c>
      <c r="I360">
        <v>1.71000003814697</v>
      </c>
      <c r="J360">
        <v>3.1199998855590798</v>
      </c>
      <c r="K360">
        <v>0</v>
      </c>
      <c r="L360">
        <v>67</v>
      </c>
      <c r="M360">
        <v>50</v>
      </c>
      <c r="N360">
        <v>171</v>
      </c>
      <c r="O360">
        <v>743</v>
      </c>
      <c r="P360">
        <v>2960</v>
      </c>
      <c r="Q360">
        <v>1</v>
      </c>
      <c r="R360">
        <v>427</v>
      </c>
      <c r="S360">
        <v>438</v>
      </c>
    </row>
    <row r="361" spans="1:19" x14ac:dyDescent="0.2">
      <c r="A361">
        <v>7086361926</v>
      </c>
      <c r="B361" s="13">
        <v>42831</v>
      </c>
      <c r="C361" s="13" t="str">
        <f>TEXT(Weekdays[[#This Row],[date]],"dddd")</f>
        <v>Thursday</v>
      </c>
      <c r="D361">
        <v>9572</v>
      </c>
      <c r="E361">
        <v>6.5199999809265101</v>
      </c>
      <c r="F361">
        <v>6.5199999809265101</v>
      </c>
      <c r="G361">
        <v>0</v>
      </c>
      <c r="H361">
        <v>2.8900001049041699</v>
      </c>
      <c r="I361">
        <v>1.3899999856948899</v>
      </c>
      <c r="J361">
        <v>2.2300000190734899</v>
      </c>
      <c r="K361">
        <v>0</v>
      </c>
      <c r="L361">
        <v>57</v>
      </c>
      <c r="M361">
        <v>40</v>
      </c>
      <c r="N361">
        <v>128</v>
      </c>
      <c r="O361">
        <v>757</v>
      </c>
      <c r="P361">
        <v>2735</v>
      </c>
      <c r="Q361">
        <v>1</v>
      </c>
      <c r="R361">
        <v>451</v>
      </c>
      <c r="S361">
        <v>463</v>
      </c>
    </row>
    <row r="362" spans="1:19" x14ac:dyDescent="0.2">
      <c r="A362">
        <v>7086361926</v>
      </c>
      <c r="B362" s="13">
        <v>42832</v>
      </c>
      <c r="C362" s="13" t="str">
        <f>TEXT(Weekdays[[#This Row],[date]],"dddd")</f>
        <v>Friday</v>
      </c>
      <c r="D362">
        <v>3789</v>
      </c>
      <c r="E362">
        <v>2.5599999427795401</v>
      </c>
      <c r="F362">
        <v>2.5599999427795401</v>
      </c>
      <c r="G362">
        <v>0</v>
      </c>
      <c r="H362">
        <v>0.37999999523162797</v>
      </c>
      <c r="I362">
        <v>0.270000010728836</v>
      </c>
      <c r="J362">
        <v>1.8899999856948899</v>
      </c>
      <c r="K362">
        <v>0</v>
      </c>
      <c r="L362">
        <v>5</v>
      </c>
      <c r="M362">
        <v>4</v>
      </c>
      <c r="N362">
        <v>58</v>
      </c>
      <c r="O362">
        <v>343</v>
      </c>
      <c r="P362">
        <v>1199</v>
      </c>
      <c r="Q362">
        <v>1</v>
      </c>
      <c r="R362">
        <v>444</v>
      </c>
      <c r="S362">
        <v>457</v>
      </c>
    </row>
    <row r="363" spans="1:19" x14ac:dyDescent="0.2">
      <c r="A363">
        <v>8053475328</v>
      </c>
      <c r="B363" s="13">
        <v>42833</v>
      </c>
      <c r="C363" s="13" t="str">
        <f>TEXT(Weekdays[[#This Row],[date]],"dddd")</f>
        <v>Saturday</v>
      </c>
      <c r="D363">
        <v>15108</v>
      </c>
      <c r="E363">
        <v>12.189999580383301</v>
      </c>
      <c r="F363">
        <v>12.189999580383301</v>
      </c>
      <c r="G363">
        <v>0</v>
      </c>
      <c r="H363">
        <v>9.5799999237060494</v>
      </c>
      <c r="I363">
        <v>0.230000004172325</v>
      </c>
      <c r="J363">
        <v>2.3800001144409202</v>
      </c>
      <c r="K363">
        <v>0</v>
      </c>
      <c r="L363">
        <v>89</v>
      </c>
      <c r="M363">
        <v>5</v>
      </c>
      <c r="N363">
        <v>158</v>
      </c>
      <c r="O363">
        <v>695</v>
      </c>
      <c r="P363">
        <v>3043</v>
      </c>
      <c r="Q363">
        <v>1</v>
      </c>
      <c r="R363">
        <v>486</v>
      </c>
      <c r="S363">
        <v>493</v>
      </c>
    </row>
    <row r="364" spans="1:19" x14ac:dyDescent="0.2">
      <c r="A364">
        <v>8053475328</v>
      </c>
      <c r="B364" s="13">
        <v>42834</v>
      </c>
      <c r="C364" s="13" t="str">
        <f>TEXT(Weekdays[[#This Row],[date]],"dddd")</f>
        <v>Sunday</v>
      </c>
      <c r="D364">
        <v>22359</v>
      </c>
      <c r="E364">
        <v>17.190000534057599</v>
      </c>
      <c r="F364">
        <v>17.190000534057599</v>
      </c>
      <c r="G364">
        <v>0</v>
      </c>
      <c r="H364">
        <v>12.539999961853001</v>
      </c>
      <c r="I364">
        <v>0.62999999523162797</v>
      </c>
      <c r="J364">
        <v>4.0199999809265101</v>
      </c>
      <c r="K364">
        <v>0</v>
      </c>
      <c r="L364">
        <v>125</v>
      </c>
      <c r="M364">
        <v>14</v>
      </c>
      <c r="N364">
        <v>223</v>
      </c>
      <c r="O364">
        <v>741</v>
      </c>
      <c r="P364">
        <v>3554</v>
      </c>
      <c r="Q364">
        <v>1</v>
      </c>
      <c r="R364">
        <v>331</v>
      </c>
      <c r="S364">
        <v>337</v>
      </c>
    </row>
    <row r="365" spans="1:19" x14ac:dyDescent="0.2">
      <c r="A365">
        <v>8053475328</v>
      </c>
      <c r="B365" s="13">
        <v>42835</v>
      </c>
      <c r="C365" s="13" t="str">
        <f>TEXT(Weekdays[[#This Row],[date]],"dddd")</f>
        <v>Monday</v>
      </c>
      <c r="D365">
        <v>19769</v>
      </c>
      <c r="E365">
        <v>15.670000076293899</v>
      </c>
      <c r="F365">
        <v>15.670000076293899</v>
      </c>
      <c r="G365">
        <v>0</v>
      </c>
      <c r="H365">
        <v>12.439999580383301</v>
      </c>
      <c r="I365">
        <v>0.87999999523162797</v>
      </c>
      <c r="J365">
        <v>2.3499999046325701</v>
      </c>
      <c r="K365">
        <v>0</v>
      </c>
      <c r="L365">
        <v>121</v>
      </c>
      <c r="M365">
        <v>20</v>
      </c>
      <c r="N365">
        <v>148</v>
      </c>
      <c r="O365">
        <v>1076</v>
      </c>
      <c r="P365">
        <v>3331</v>
      </c>
      <c r="Q365">
        <v>1</v>
      </c>
      <c r="R365">
        <v>74</v>
      </c>
      <c r="S365">
        <v>75</v>
      </c>
    </row>
    <row r="366" spans="1:19" x14ac:dyDescent="0.2">
      <c r="A366">
        <v>8378563200</v>
      </c>
      <c r="B366" s="13">
        <v>42836</v>
      </c>
      <c r="C366" s="13" t="str">
        <f>TEXT(Weekdays[[#This Row],[date]],"dddd")</f>
        <v>Tuesday</v>
      </c>
      <c r="D366">
        <v>7626</v>
      </c>
      <c r="E366">
        <v>6.0500001907348597</v>
      </c>
      <c r="F366">
        <v>6.0500001907348597</v>
      </c>
      <c r="G366">
        <v>2.2530810832977299</v>
      </c>
      <c r="H366">
        <v>0.82999998331069902</v>
      </c>
      <c r="I366">
        <v>0.70999997854232799</v>
      </c>
      <c r="J366">
        <v>4.5</v>
      </c>
      <c r="K366">
        <v>0</v>
      </c>
      <c r="L366">
        <v>65</v>
      </c>
      <c r="M366">
        <v>15</v>
      </c>
      <c r="N366">
        <v>156</v>
      </c>
      <c r="O366">
        <v>723</v>
      </c>
      <c r="P366">
        <v>3635</v>
      </c>
      <c r="Q366">
        <v>1</v>
      </c>
      <c r="R366">
        <v>338</v>
      </c>
      <c r="S366">
        <v>356</v>
      </c>
    </row>
    <row r="367" spans="1:19" x14ac:dyDescent="0.2">
      <c r="A367">
        <v>8378563200</v>
      </c>
      <c r="B367" s="13">
        <v>42837</v>
      </c>
      <c r="C367" s="13" t="str">
        <f>TEXT(Weekdays[[#This Row],[date]],"dddd")</f>
        <v>Wednesday</v>
      </c>
      <c r="D367">
        <v>12386</v>
      </c>
      <c r="E367">
        <v>9.8199996948242205</v>
      </c>
      <c r="F367">
        <v>9.8199996948242205</v>
      </c>
      <c r="G367">
        <v>2.0921471118927002</v>
      </c>
      <c r="H367">
        <v>4.96000003814697</v>
      </c>
      <c r="I367">
        <v>0.64999997615814198</v>
      </c>
      <c r="J367">
        <v>4.21000003814697</v>
      </c>
      <c r="K367">
        <v>0</v>
      </c>
      <c r="L367">
        <v>116</v>
      </c>
      <c r="M367">
        <v>14</v>
      </c>
      <c r="N367">
        <v>169</v>
      </c>
      <c r="O367">
        <v>680</v>
      </c>
      <c r="P367">
        <v>4079</v>
      </c>
      <c r="Q367">
        <v>2</v>
      </c>
      <c r="R367">
        <v>447</v>
      </c>
      <c r="S367">
        <v>487</v>
      </c>
    </row>
    <row r="368" spans="1:19" x14ac:dyDescent="0.2">
      <c r="A368">
        <v>8378563200</v>
      </c>
      <c r="B368" s="13">
        <v>42838</v>
      </c>
      <c r="C368" s="13" t="str">
        <f>TEXT(Weekdays[[#This Row],[date]],"dddd")</f>
        <v>Thursday</v>
      </c>
      <c r="D368">
        <v>13318</v>
      </c>
      <c r="E368">
        <v>10.560000419616699</v>
      </c>
      <c r="F368">
        <v>10.560000419616699</v>
      </c>
      <c r="G368">
        <v>2.2530810832977299</v>
      </c>
      <c r="H368">
        <v>5.6199998855590803</v>
      </c>
      <c r="I368">
        <v>1.0299999713897701</v>
      </c>
      <c r="J368">
        <v>3.9100000858306898</v>
      </c>
      <c r="K368">
        <v>0</v>
      </c>
      <c r="L368">
        <v>123</v>
      </c>
      <c r="M368">
        <v>21</v>
      </c>
      <c r="N368">
        <v>174</v>
      </c>
      <c r="O368">
        <v>699</v>
      </c>
      <c r="P368">
        <v>4163</v>
      </c>
      <c r="Q368">
        <v>1</v>
      </c>
      <c r="R368">
        <v>424</v>
      </c>
      <c r="S368">
        <v>455</v>
      </c>
    </row>
    <row r="369" spans="1:19" x14ac:dyDescent="0.2">
      <c r="A369">
        <v>8378563200</v>
      </c>
      <c r="B369" s="13">
        <v>42839</v>
      </c>
      <c r="C369" s="13" t="str">
        <f>TEXT(Weekdays[[#This Row],[date]],"dddd")</f>
        <v>Friday</v>
      </c>
      <c r="D369">
        <v>14461</v>
      </c>
      <c r="E369">
        <v>11.4700002670288</v>
      </c>
      <c r="F369">
        <v>11.4700002670288</v>
      </c>
      <c r="G369">
        <v>0</v>
      </c>
      <c r="H369">
        <v>4.9099998474121103</v>
      </c>
      <c r="I369">
        <v>1.1499999761581401</v>
      </c>
      <c r="J369">
        <v>5.4099998474121103</v>
      </c>
      <c r="K369">
        <v>0</v>
      </c>
      <c r="L369">
        <v>60</v>
      </c>
      <c r="M369">
        <v>23</v>
      </c>
      <c r="N369">
        <v>190</v>
      </c>
      <c r="O369">
        <v>729</v>
      </c>
      <c r="P369">
        <v>3666</v>
      </c>
      <c r="Q369">
        <v>1</v>
      </c>
      <c r="R369">
        <v>513</v>
      </c>
      <c r="S369">
        <v>533</v>
      </c>
    </row>
    <row r="370" spans="1:19" x14ac:dyDescent="0.2">
      <c r="A370">
        <v>8378563200</v>
      </c>
      <c r="B370" s="13">
        <v>42840</v>
      </c>
      <c r="C370" s="13" t="str">
        <f>TEXT(Weekdays[[#This Row],[date]],"dddd")</f>
        <v>Saturday</v>
      </c>
      <c r="D370">
        <v>11207</v>
      </c>
      <c r="E370">
        <v>8.8900003433227504</v>
      </c>
      <c r="F370">
        <v>8.8900003433227504</v>
      </c>
      <c r="G370">
        <v>0</v>
      </c>
      <c r="H370">
        <v>5.3699998855590803</v>
      </c>
      <c r="I370">
        <v>1.0700000524520901</v>
      </c>
      <c r="J370">
        <v>2.4400000572204599</v>
      </c>
      <c r="K370">
        <v>0</v>
      </c>
      <c r="L370">
        <v>64</v>
      </c>
      <c r="M370">
        <v>21</v>
      </c>
      <c r="N370">
        <v>142</v>
      </c>
      <c r="O370">
        <v>563</v>
      </c>
      <c r="P370">
        <v>3363</v>
      </c>
      <c r="Q370">
        <v>2</v>
      </c>
      <c r="R370">
        <v>611</v>
      </c>
      <c r="S370">
        <v>689</v>
      </c>
    </row>
    <row r="371" spans="1:19" x14ac:dyDescent="0.2">
      <c r="A371">
        <v>8378563200</v>
      </c>
      <c r="B371" s="13">
        <v>42841</v>
      </c>
      <c r="C371" s="13" t="str">
        <f>TEXT(Weekdays[[#This Row],[date]],"dddd")</f>
        <v>Sunday</v>
      </c>
      <c r="D371">
        <v>2132</v>
      </c>
      <c r="E371">
        <v>1.6900000572204601</v>
      </c>
      <c r="F371">
        <v>1.6900000572204601</v>
      </c>
      <c r="G371">
        <v>0</v>
      </c>
      <c r="H371">
        <v>0</v>
      </c>
      <c r="I371">
        <v>0</v>
      </c>
      <c r="J371">
        <v>1.6900000572204601</v>
      </c>
      <c r="K371">
        <v>0</v>
      </c>
      <c r="L371">
        <v>0</v>
      </c>
      <c r="M371">
        <v>0</v>
      </c>
      <c r="N371">
        <v>93</v>
      </c>
      <c r="O371">
        <v>599</v>
      </c>
      <c r="P371">
        <v>2572</v>
      </c>
      <c r="Q371">
        <v>2</v>
      </c>
      <c r="R371">
        <v>525</v>
      </c>
      <c r="S371">
        <v>591</v>
      </c>
    </row>
    <row r="372" spans="1:19" x14ac:dyDescent="0.2">
      <c r="A372">
        <v>8378563200</v>
      </c>
      <c r="B372" s="13">
        <v>42842</v>
      </c>
      <c r="C372" s="13" t="str">
        <f>TEXT(Weekdays[[#This Row],[date]],"dddd")</f>
        <v>Monday</v>
      </c>
      <c r="D372">
        <v>13630</v>
      </c>
      <c r="E372">
        <v>10.810000419616699</v>
      </c>
      <c r="F372">
        <v>10.810000419616699</v>
      </c>
      <c r="G372">
        <v>2.0921471118927002</v>
      </c>
      <c r="H372">
        <v>5.0500001907348597</v>
      </c>
      <c r="I372">
        <v>0.56000000238418601</v>
      </c>
      <c r="J372">
        <v>5.1999998092651403</v>
      </c>
      <c r="K372">
        <v>0</v>
      </c>
      <c r="L372">
        <v>117</v>
      </c>
      <c r="M372">
        <v>10</v>
      </c>
      <c r="N372">
        <v>174</v>
      </c>
      <c r="O372">
        <v>720</v>
      </c>
      <c r="P372">
        <v>4157</v>
      </c>
      <c r="Q372">
        <v>1</v>
      </c>
      <c r="R372">
        <v>398</v>
      </c>
      <c r="S372">
        <v>451</v>
      </c>
    </row>
    <row r="373" spans="1:19" x14ac:dyDescent="0.2">
      <c r="A373">
        <v>8378563200</v>
      </c>
      <c r="B373" s="13">
        <v>42843</v>
      </c>
      <c r="C373" s="13" t="str">
        <f>TEXT(Weekdays[[#This Row],[date]],"dddd")</f>
        <v>Tuesday</v>
      </c>
      <c r="D373">
        <v>13070</v>
      </c>
      <c r="E373">
        <v>10.3599996566772</v>
      </c>
      <c r="F373">
        <v>10.3599996566772</v>
      </c>
      <c r="G373">
        <v>2.2530810832977299</v>
      </c>
      <c r="H373">
        <v>5.3000001907348597</v>
      </c>
      <c r="I373">
        <v>0.87999999523162797</v>
      </c>
      <c r="J373">
        <v>4.1799998283386204</v>
      </c>
      <c r="K373">
        <v>0</v>
      </c>
      <c r="L373">
        <v>120</v>
      </c>
      <c r="M373">
        <v>19</v>
      </c>
      <c r="N373">
        <v>154</v>
      </c>
      <c r="O373">
        <v>737</v>
      </c>
      <c r="P373">
        <v>4092</v>
      </c>
      <c r="Q373">
        <v>1</v>
      </c>
      <c r="R373">
        <v>387</v>
      </c>
      <c r="S373">
        <v>421</v>
      </c>
    </row>
    <row r="374" spans="1:19" x14ac:dyDescent="0.2">
      <c r="A374">
        <v>8378563200</v>
      </c>
      <c r="B374" s="13">
        <v>42844</v>
      </c>
      <c r="C374" s="13" t="str">
        <f>TEXT(Weekdays[[#This Row],[date]],"dddd")</f>
        <v>Wednesday</v>
      </c>
      <c r="D374">
        <v>9388</v>
      </c>
      <c r="E374">
        <v>7.4400000572204599</v>
      </c>
      <c r="F374">
        <v>7.4400000572204599</v>
      </c>
      <c r="G374">
        <v>2.0921471118927002</v>
      </c>
      <c r="H374">
        <v>2.2300000190734899</v>
      </c>
      <c r="I374">
        <v>0.43999999761581399</v>
      </c>
      <c r="J374">
        <v>4.7800002098083496</v>
      </c>
      <c r="K374">
        <v>0</v>
      </c>
      <c r="L374">
        <v>82</v>
      </c>
      <c r="M374">
        <v>8</v>
      </c>
      <c r="N374">
        <v>169</v>
      </c>
      <c r="O374">
        <v>763</v>
      </c>
      <c r="P374">
        <v>3787</v>
      </c>
      <c r="Q374">
        <v>1</v>
      </c>
      <c r="R374">
        <v>381</v>
      </c>
      <c r="S374">
        <v>409</v>
      </c>
    </row>
    <row r="375" spans="1:19" x14ac:dyDescent="0.2">
      <c r="A375">
        <v>8378563200</v>
      </c>
      <c r="B375" s="13">
        <v>42845</v>
      </c>
      <c r="C375" s="13" t="str">
        <f>TEXT(Weekdays[[#This Row],[date]],"dddd")</f>
        <v>Thursday</v>
      </c>
      <c r="D375">
        <v>15148</v>
      </c>
      <c r="E375">
        <v>12.0100002288818</v>
      </c>
      <c r="F375">
        <v>12.0100002288818</v>
      </c>
      <c r="G375">
        <v>2.2530810832977299</v>
      </c>
      <c r="H375">
        <v>6.9000000953674299</v>
      </c>
      <c r="I375">
        <v>0.81999999284744296</v>
      </c>
      <c r="J375">
        <v>4.28999996185303</v>
      </c>
      <c r="K375">
        <v>0</v>
      </c>
      <c r="L375">
        <v>137</v>
      </c>
      <c r="M375">
        <v>16</v>
      </c>
      <c r="N375">
        <v>145</v>
      </c>
      <c r="O375">
        <v>677</v>
      </c>
      <c r="P375">
        <v>4236</v>
      </c>
      <c r="Q375">
        <v>1</v>
      </c>
      <c r="R375">
        <v>396</v>
      </c>
      <c r="S375">
        <v>417</v>
      </c>
    </row>
    <row r="376" spans="1:19" x14ac:dyDescent="0.2">
      <c r="A376">
        <v>8378563200</v>
      </c>
      <c r="B376" s="13">
        <v>42846</v>
      </c>
      <c r="C376" s="13" t="str">
        <f>TEXT(Weekdays[[#This Row],[date]],"dddd")</f>
        <v>Friday</v>
      </c>
      <c r="D376">
        <v>12200</v>
      </c>
      <c r="E376">
        <v>9.6700000762939506</v>
      </c>
      <c r="F376">
        <v>9.6700000762939506</v>
      </c>
      <c r="G376">
        <v>2.0921471118927002</v>
      </c>
      <c r="H376">
        <v>4.9099998474121103</v>
      </c>
      <c r="I376">
        <v>0.58999997377395597</v>
      </c>
      <c r="J376">
        <v>4.1799998283386204</v>
      </c>
      <c r="K376">
        <v>0</v>
      </c>
      <c r="L376">
        <v>113</v>
      </c>
      <c r="M376">
        <v>12</v>
      </c>
      <c r="N376">
        <v>159</v>
      </c>
      <c r="O376">
        <v>769</v>
      </c>
      <c r="P376">
        <v>4044</v>
      </c>
      <c r="Q376">
        <v>1</v>
      </c>
      <c r="R376">
        <v>441</v>
      </c>
      <c r="S376">
        <v>469</v>
      </c>
    </row>
    <row r="377" spans="1:19" x14ac:dyDescent="0.2">
      <c r="A377">
        <v>8378563200</v>
      </c>
      <c r="B377" s="13">
        <v>42847</v>
      </c>
      <c r="C377" s="13" t="str">
        <f>TEXT(Weekdays[[#This Row],[date]],"dddd")</f>
        <v>Saturday</v>
      </c>
      <c r="D377">
        <v>5709</v>
      </c>
      <c r="E377">
        <v>4.5300002098083496</v>
      </c>
      <c r="F377">
        <v>4.5300002098083496</v>
      </c>
      <c r="G377">
        <v>0</v>
      </c>
      <c r="H377">
        <v>1.5199999809265099</v>
      </c>
      <c r="I377">
        <v>0.519999980926514</v>
      </c>
      <c r="J377">
        <v>2.4800000190734899</v>
      </c>
      <c r="K377">
        <v>0</v>
      </c>
      <c r="L377">
        <v>19</v>
      </c>
      <c r="M377">
        <v>10</v>
      </c>
      <c r="N377">
        <v>136</v>
      </c>
      <c r="O377">
        <v>740</v>
      </c>
      <c r="P377">
        <v>2908</v>
      </c>
      <c r="Q377">
        <v>1</v>
      </c>
      <c r="R377">
        <v>565</v>
      </c>
      <c r="S377">
        <v>591</v>
      </c>
    </row>
    <row r="378" spans="1:19" x14ac:dyDescent="0.2">
      <c r="A378">
        <v>8378563200</v>
      </c>
      <c r="B378" s="13">
        <v>42848</v>
      </c>
      <c r="C378" s="13" t="str">
        <f>TEXT(Weekdays[[#This Row],[date]],"dddd")</f>
        <v>Sunday</v>
      </c>
      <c r="D378">
        <v>3703</v>
      </c>
      <c r="E378">
        <v>2.9400000572204599</v>
      </c>
      <c r="F378">
        <v>2.9400000572204599</v>
      </c>
      <c r="G378">
        <v>0</v>
      </c>
      <c r="H378">
        <v>0</v>
      </c>
      <c r="I378">
        <v>0</v>
      </c>
      <c r="J378">
        <v>2.9400000572204599</v>
      </c>
      <c r="K378">
        <v>0</v>
      </c>
      <c r="L378">
        <v>0</v>
      </c>
      <c r="M378">
        <v>0</v>
      </c>
      <c r="N378">
        <v>135</v>
      </c>
      <c r="O378">
        <v>734</v>
      </c>
      <c r="P378">
        <v>2741</v>
      </c>
      <c r="Q378">
        <v>1</v>
      </c>
      <c r="R378">
        <v>458</v>
      </c>
      <c r="S378">
        <v>492</v>
      </c>
    </row>
    <row r="379" spans="1:19" x14ac:dyDescent="0.2">
      <c r="A379">
        <v>8378563200</v>
      </c>
      <c r="B379" s="13">
        <v>42849</v>
      </c>
      <c r="C379" s="13" t="str">
        <f>TEXT(Weekdays[[#This Row],[date]],"dddd")</f>
        <v>Monday</v>
      </c>
      <c r="D379">
        <v>12405</v>
      </c>
      <c r="E379">
        <v>9.8400001525878906</v>
      </c>
      <c r="F379">
        <v>9.8400001525878906</v>
      </c>
      <c r="G379">
        <v>2.0921471118927002</v>
      </c>
      <c r="H379">
        <v>5.0500001907348597</v>
      </c>
      <c r="I379">
        <v>0.87000000476837203</v>
      </c>
      <c r="J379">
        <v>3.9200000762939502</v>
      </c>
      <c r="K379">
        <v>0</v>
      </c>
      <c r="L379">
        <v>117</v>
      </c>
      <c r="M379">
        <v>16</v>
      </c>
      <c r="N379">
        <v>141</v>
      </c>
      <c r="O379">
        <v>692</v>
      </c>
      <c r="P379">
        <v>4005</v>
      </c>
      <c r="Q379">
        <v>1</v>
      </c>
      <c r="R379">
        <v>388</v>
      </c>
      <c r="S379">
        <v>402</v>
      </c>
    </row>
    <row r="380" spans="1:19" x14ac:dyDescent="0.2">
      <c r="A380">
        <v>8378563200</v>
      </c>
      <c r="B380" s="13">
        <v>42850</v>
      </c>
      <c r="C380" s="13" t="str">
        <f>TEXT(Weekdays[[#This Row],[date]],"dddd")</f>
        <v>Tuesday</v>
      </c>
      <c r="D380">
        <v>16208</v>
      </c>
      <c r="E380">
        <v>12.8500003814697</v>
      </c>
      <c r="F380">
        <v>12.8500003814697</v>
      </c>
      <c r="G380">
        <v>0</v>
      </c>
      <c r="H380">
        <v>7.5100002288818404</v>
      </c>
      <c r="I380">
        <v>0.92000001668930098</v>
      </c>
      <c r="J380">
        <v>4.4200000762939498</v>
      </c>
      <c r="K380">
        <v>0</v>
      </c>
      <c r="L380">
        <v>90</v>
      </c>
      <c r="M380">
        <v>18</v>
      </c>
      <c r="N380">
        <v>161</v>
      </c>
      <c r="O380">
        <v>593</v>
      </c>
      <c r="P380">
        <v>3763</v>
      </c>
      <c r="Q380">
        <v>1</v>
      </c>
      <c r="R380">
        <v>550</v>
      </c>
      <c r="S380">
        <v>584</v>
      </c>
    </row>
    <row r="381" spans="1:19" x14ac:dyDescent="0.2">
      <c r="A381">
        <v>8378563200</v>
      </c>
      <c r="B381" s="13">
        <v>42851</v>
      </c>
      <c r="C381" s="13" t="str">
        <f>TEXT(Weekdays[[#This Row],[date]],"dddd")</f>
        <v>Wednesday</v>
      </c>
      <c r="D381">
        <v>7359</v>
      </c>
      <c r="E381">
        <v>5.8400001525878897</v>
      </c>
      <c r="F381">
        <v>5.8400001525878897</v>
      </c>
      <c r="G381">
        <v>0</v>
      </c>
      <c r="H381">
        <v>0.33000001311302202</v>
      </c>
      <c r="I381">
        <v>0.18000000715255701</v>
      </c>
      <c r="J381">
        <v>5.3299999237060502</v>
      </c>
      <c r="K381">
        <v>0</v>
      </c>
      <c r="L381">
        <v>4</v>
      </c>
      <c r="M381">
        <v>4</v>
      </c>
      <c r="N381">
        <v>192</v>
      </c>
      <c r="O381">
        <v>676</v>
      </c>
      <c r="P381">
        <v>3061</v>
      </c>
      <c r="Q381">
        <v>1</v>
      </c>
      <c r="R381">
        <v>531</v>
      </c>
      <c r="S381">
        <v>600</v>
      </c>
    </row>
    <row r="382" spans="1:19" x14ac:dyDescent="0.2">
      <c r="A382">
        <v>8378563200</v>
      </c>
      <c r="B382" s="13">
        <v>42852</v>
      </c>
      <c r="C382" s="13" t="str">
        <f>TEXT(Weekdays[[#This Row],[date]],"dddd")</f>
        <v>Thursday</v>
      </c>
      <c r="D382">
        <v>5417</v>
      </c>
      <c r="E382">
        <v>4.3000001907348597</v>
      </c>
      <c r="F382">
        <v>4.3000001907348597</v>
      </c>
      <c r="G382">
        <v>0</v>
      </c>
      <c r="H382">
        <v>0.89999997615814198</v>
      </c>
      <c r="I382">
        <v>0.490000009536743</v>
      </c>
      <c r="J382">
        <v>2.9100000858306898</v>
      </c>
      <c r="K382">
        <v>0</v>
      </c>
      <c r="L382">
        <v>11</v>
      </c>
      <c r="M382">
        <v>10</v>
      </c>
      <c r="N382">
        <v>139</v>
      </c>
      <c r="O382">
        <v>711</v>
      </c>
      <c r="P382">
        <v>2884</v>
      </c>
      <c r="Q382">
        <v>1</v>
      </c>
      <c r="R382">
        <v>506</v>
      </c>
      <c r="S382">
        <v>556</v>
      </c>
    </row>
    <row r="383" spans="1:19" x14ac:dyDescent="0.2">
      <c r="A383">
        <v>8378563200</v>
      </c>
      <c r="B383" s="13">
        <v>42853</v>
      </c>
      <c r="C383" s="13" t="str">
        <f>TEXT(Weekdays[[#This Row],[date]],"dddd")</f>
        <v>Friday</v>
      </c>
      <c r="D383">
        <v>6175</v>
      </c>
      <c r="E383">
        <v>4.9000000953674299</v>
      </c>
      <c r="F383">
        <v>4.9000000953674299</v>
      </c>
      <c r="G383">
        <v>0</v>
      </c>
      <c r="H383">
        <v>0.25</v>
      </c>
      <c r="I383">
        <v>0.36000001430511502</v>
      </c>
      <c r="J383">
        <v>4.2699999809265101</v>
      </c>
      <c r="K383">
        <v>0</v>
      </c>
      <c r="L383">
        <v>3</v>
      </c>
      <c r="M383">
        <v>7</v>
      </c>
      <c r="N383">
        <v>172</v>
      </c>
      <c r="O383">
        <v>767</v>
      </c>
      <c r="P383">
        <v>2982</v>
      </c>
      <c r="Q383">
        <v>1</v>
      </c>
      <c r="R383">
        <v>527</v>
      </c>
      <c r="S383">
        <v>562</v>
      </c>
    </row>
    <row r="384" spans="1:19" x14ac:dyDescent="0.2">
      <c r="A384">
        <v>8378563200</v>
      </c>
      <c r="B384" s="13">
        <v>42854</v>
      </c>
      <c r="C384" s="13" t="str">
        <f>TEXT(Weekdays[[#This Row],[date]],"dddd")</f>
        <v>Saturday</v>
      </c>
      <c r="D384">
        <v>2946</v>
      </c>
      <c r="E384">
        <v>2.3399999141693102</v>
      </c>
      <c r="F384">
        <v>2.3399999141693102</v>
      </c>
      <c r="G384">
        <v>0</v>
      </c>
      <c r="H384">
        <v>0</v>
      </c>
      <c r="I384">
        <v>0</v>
      </c>
      <c r="J384">
        <v>2.3399999141693102</v>
      </c>
      <c r="K384">
        <v>0</v>
      </c>
      <c r="L384">
        <v>0</v>
      </c>
      <c r="M384">
        <v>0</v>
      </c>
      <c r="N384">
        <v>121</v>
      </c>
      <c r="O384">
        <v>780</v>
      </c>
      <c r="P384">
        <v>2660</v>
      </c>
      <c r="Q384">
        <v>1</v>
      </c>
      <c r="R384">
        <v>468</v>
      </c>
      <c r="S384">
        <v>555</v>
      </c>
    </row>
    <row r="385" spans="1:19" x14ac:dyDescent="0.2">
      <c r="A385">
        <v>8378563200</v>
      </c>
      <c r="B385" s="13">
        <v>42855</v>
      </c>
      <c r="C385" s="13" t="str">
        <f>TEXT(Weekdays[[#This Row],[date]],"dddd")</f>
        <v>Sunday</v>
      </c>
      <c r="D385">
        <v>11419</v>
      </c>
      <c r="E385">
        <v>9.0600004196166992</v>
      </c>
      <c r="F385">
        <v>9.0600004196166992</v>
      </c>
      <c r="G385">
        <v>0</v>
      </c>
      <c r="H385">
        <v>6.0300002098083496</v>
      </c>
      <c r="I385">
        <v>0.56000000238418601</v>
      </c>
      <c r="J385">
        <v>2.4700000286102299</v>
      </c>
      <c r="K385">
        <v>0</v>
      </c>
      <c r="L385">
        <v>71</v>
      </c>
      <c r="M385">
        <v>10</v>
      </c>
      <c r="N385">
        <v>127</v>
      </c>
      <c r="O385">
        <v>669</v>
      </c>
      <c r="P385">
        <v>3369</v>
      </c>
      <c r="Q385">
        <v>1</v>
      </c>
      <c r="R385">
        <v>475</v>
      </c>
      <c r="S385">
        <v>539</v>
      </c>
    </row>
    <row r="386" spans="1:19" x14ac:dyDescent="0.2">
      <c r="A386">
        <v>8378563200</v>
      </c>
      <c r="B386" s="13">
        <v>42856</v>
      </c>
      <c r="C386" s="13" t="str">
        <f>TEXT(Weekdays[[#This Row],[date]],"dddd")</f>
        <v>Monday</v>
      </c>
      <c r="D386">
        <v>6064</v>
      </c>
      <c r="E386">
        <v>4.8099999427795401</v>
      </c>
      <c r="F386">
        <v>4.8099999427795401</v>
      </c>
      <c r="G386">
        <v>2.0921471118927002</v>
      </c>
      <c r="H386">
        <v>0.62999999523162797</v>
      </c>
      <c r="I386">
        <v>0.17000000178813901</v>
      </c>
      <c r="J386">
        <v>4.0100002288818404</v>
      </c>
      <c r="K386">
        <v>0</v>
      </c>
      <c r="L386">
        <v>63</v>
      </c>
      <c r="M386">
        <v>4</v>
      </c>
      <c r="N386">
        <v>142</v>
      </c>
      <c r="O386">
        <v>802</v>
      </c>
      <c r="P386">
        <v>3491</v>
      </c>
      <c r="Q386">
        <v>1</v>
      </c>
      <c r="R386">
        <v>351</v>
      </c>
      <c r="S386">
        <v>385</v>
      </c>
    </row>
    <row r="387" spans="1:19" x14ac:dyDescent="0.2">
      <c r="A387">
        <v>8378563200</v>
      </c>
      <c r="B387" s="13">
        <v>42857</v>
      </c>
      <c r="C387" s="13" t="str">
        <f>TEXT(Weekdays[[#This Row],[date]],"dddd")</f>
        <v>Tuesday</v>
      </c>
      <c r="D387">
        <v>8712</v>
      </c>
      <c r="E387">
        <v>6.9099998474121103</v>
      </c>
      <c r="F387">
        <v>6.9099998474121103</v>
      </c>
      <c r="G387">
        <v>2.2530810832977299</v>
      </c>
      <c r="H387">
        <v>1.3400000333786</v>
      </c>
      <c r="I387">
        <v>1.0599999427795399</v>
      </c>
      <c r="J387">
        <v>4.5</v>
      </c>
      <c r="K387">
        <v>0</v>
      </c>
      <c r="L387">
        <v>71</v>
      </c>
      <c r="M387">
        <v>20</v>
      </c>
      <c r="N387">
        <v>195</v>
      </c>
      <c r="O387">
        <v>822</v>
      </c>
      <c r="P387">
        <v>3784</v>
      </c>
      <c r="Q387">
        <v>1</v>
      </c>
      <c r="R387">
        <v>405</v>
      </c>
      <c r="S387">
        <v>429</v>
      </c>
    </row>
    <row r="388" spans="1:19" x14ac:dyDescent="0.2">
      <c r="A388">
        <v>8378563200</v>
      </c>
      <c r="B388" s="13">
        <v>42858</v>
      </c>
      <c r="C388" s="13" t="str">
        <f>TEXT(Weekdays[[#This Row],[date]],"dddd")</f>
        <v>Wednesday</v>
      </c>
      <c r="D388">
        <v>7875</v>
      </c>
      <c r="E388">
        <v>6.2399997711181596</v>
      </c>
      <c r="F388">
        <v>6.2399997711181596</v>
      </c>
      <c r="G388">
        <v>0</v>
      </c>
      <c r="H388">
        <v>1.5599999427795399</v>
      </c>
      <c r="I388">
        <v>0.490000009536743</v>
      </c>
      <c r="J388">
        <v>4.1999998092651403</v>
      </c>
      <c r="K388">
        <v>0</v>
      </c>
      <c r="L388">
        <v>19</v>
      </c>
      <c r="M388">
        <v>10</v>
      </c>
      <c r="N388">
        <v>167</v>
      </c>
      <c r="O388">
        <v>680</v>
      </c>
      <c r="P388">
        <v>3110</v>
      </c>
      <c r="Q388">
        <v>1</v>
      </c>
      <c r="R388">
        <v>441</v>
      </c>
      <c r="S388">
        <v>477</v>
      </c>
    </row>
    <row r="389" spans="1:19" x14ac:dyDescent="0.2">
      <c r="A389">
        <v>8378563200</v>
      </c>
      <c r="B389" s="13">
        <v>42859</v>
      </c>
      <c r="C389" s="13" t="str">
        <f>TEXT(Weekdays[[#This Row],[date]],"dddd")</f>
        <v>Thursday</v>
      </c>
      <c r="D389">
        <v>8567</v>
      </c>
      <c r="E389">
        <v>6.78999996185303</v>
      </c>
      <c r="F389">
        <v>6.78999996185303</v>
      </c>
      <c r="G389">
        <v>2.2530810832977299</v>
      </c>
      <c r="H389">
        <v>0.88999998569488503</v>
      </c>
      <c r="I389">
        <v>0.15999999642372101</v>
      </c>
      <c r="J389">
        <v>5.7399997711181596</v>
      </c>
      <c r="K389">
        <v>0</v>
      </c>
      <c r="L389">
        <v>66</v>
      </c>
      <c r="M389">
        <v>3</v>
      </c>
      <c r="N389">
        <v>214</v>
      </c>
      <c r="O389">
        <v>764</v>
      </c>
      <c r="P389">
        <v>3783</v>
      </c>
      <c r="Q389">
        <v>1</v>
      </c>
      <c r="R389">
        <v>381</v>
      </c>
      <c r="S389">
        <v>417</v>
      </c>
    </row>
    <row r="390" spans="1:19" x14ac:dyDescent="0.2">
      <c r="A390">
        <v>8378563200</v>
      </c>
      <c r="B390" s="13">
        <v>42860</v>
      </c>
      <c r="C390" s="13" t="str">
        <f>TEXT(Weekdays[[#This Row],[date]],"dddd")</f>
        <v>Friday</v>
      </c>
      <c r="D390">
        <v>7045</v>
      </c>
      <c r="E390">
        <v>5.5900001525878897</v>
      </c>
      <c r="F390">
        <v>5.5900001525878897</v>
      </c>
      <c r="G390">
        <v>2.0921471118927002</v>
      </c>
      <c r="H390">
        <v>1.54999995231628</v>
      </c>
      <c r="I390">
        <v>0.25</v>
      </c>
      <c r="J390">
        <v>3.7799999713897701</v>
      </c>
      <c r="K390">
        <v>0</v>
      </c>
      <c r="L390">
        <v>74</v>
      </c>
      <c r="M390">
        <v>5</v>
      </c>
      <c r="N390">
        <v>166</v>
      </c>
      <c r="O390">
        <v>831</v>
      </c>
      <c r="P390">
        <v>3644</v>
      </c>
      <c r="Q390">
        <v>1</v>
      </c>
      <c r="R390">
        <v>323</v>
      </c>
      <c r="S390">
        <v>355</v>
      </c>
    </row>
    <row r="391" spans="1:19" x14ac:dyDescent="0.2">
      <c r="A391">
        <v>8378563200</v>
      </c>
      <c r="B391" s="13">
        <v>42861</v>
      </c>
      <c r="C391" s="13" t="str">
        <f>TEXT(Weekdays[[#This Row],[date]],"dddd")</f>
        <v>Saturday</v>
      </c>
      <c r="D391">
        <v>4468</v>
      </c>
      <c r="E391">
        <v>3.53999996185303</v>
      </c>
      <c r="F391">
        <v>3.53999996185303</v>
      </c>
      <c r="G391">
        <v>0</v>
      </c>
      <c r="H391">
        <v>0</v>
      </c>
      <c r="I391">
        <v>0</v>
      </c>
      <c r="J391">
        <v>3.53999996185303</v>
      </c>
      <c r="K391">
        <v>0</v>
      </c>
      <c r="L391">
        <v>0</v>
      </c>
      <c r="M391">
        <v>0</v>
      </c>
      <c r="N391">
        <v>158</v>
      </c>
      <c r="O391">
        <v>851</v>
      </c>
      <c r="P391">
        <v>2799</v>
      </c>
      <c r="Q391">
        <v>2</v>
      </c>
      <c r="R391">
        <v>459</v>
      </c>
      <c r="S391">
        <v>513</v>
      </c>
    </row>
    <row r="392" spans="1:19" x14ac:dyDescent="0.2">
      <c r="A392">
        <v>8378563200</v>
      </c>
      <c r="B392" s="13">
        <v>42862</v>
      </c>
      <c r="C392" s="13" t="str">
        <f>TEXT(Weekdays[[#This Row],[date]],"dddd")</f>
        <v>Sunday</v>
      </c>
      <c r="D392">
        <v>2943</v>
      </c>
      <c r="E392">
        <v>2.3299999237060498</v>
      </c>
      <c r="F392">
        <v>2.3299999237060498</v>
      </c>
      <c r="G392">
        <v>0</v>
      </c>
      <c r="H392">
        <v>0</v>
      </c>
      <c r="I392">
        <v>0</v>
      </c>
      <c r="J392">
        <v>2.3299999237060498</v>
      </c>
      <c r="K392">
        <v>0</v>
      </c>
      <c r="L392">
        <v>0</v>
      </c>
      <c r="M392">
        <v>0</v>
      </c>
      <c r="N392">
        <v>139</v>
      </c>
      <c r="O392">
        <v>621</v>
      </c>
      <c r="P392">
        <v>2685</v>
      </c>
      <c r="Q392">
        <v>1</v>
      </c>
      <c r="R392">
        <v>545</v>
      </c>
      <c r="S392">
        <v>606</v>
      </c>
    </row>
    <row r="393" spans="1:19" x14ac:dyDescent="0.2">
      <c r="A393">
        <v>8378563200</v>
      </c>
      <c r="B393" s="13">
        <v>42863</v>
      </c>
      <c r="C393" s="13" t="str">
        <f>TEXT(Weekdays[[#This Row],[date]],"dddd")</f>
        <v>Monday</v>
      </c>
      <c r="D393">
        <v>8382</v>
      </c>
      <c r="E393">
        <v>6.6500000953674299</v>
      </c>
      <c r="F393">
        <v>6.6500000953674299</v>
      </c>
      <c r="G393">
        <v>2.0921471118927002</v>
      </c>
      <c r="H393">
        <v>1.2699999809265099</v>
      </c>
      <c r="I393">
        <v>0.66000002622604403</v>
      </c>
      <c r="J393">
        <v>4.7199997901916504</v>
      </c>
      <c r="K393">
        <v>0</v>
      </c>
      <c r="L393">
        <v>71</v>
      </c>
      <c r="M393">
        <v>13</v>
      </c>
      <c r="N393">
        <v>171</v>
      </c>
      <c r="O393">
        <v>772</v>
      </c>
      <c r="P393">
        <v>3721</v>
      </c>
      <c r="Q393">
        <v>1</v>
      </c>
      <c r="R393">
        <v>359</v>
      </c>
      <c r="S393">
        <v>399</v>
      </c>
    </row>
    <row r="394" spans="1:19" x14ac:dyDescent="0.2">
      <c r="A394">
        <v>8378563200</v>
      </c>
      <c r="B394" s="13">
        <v>42864</v>
      </c>
      <c r="C394" s="13" t="str">
        <f>TEXT(Weekdays[[#This Row],[date]],"dddd")</f>
        <v>Tuesday</v>
      </c>
      <c r="D394">
        <v>6582</v>
      </c>
      <c r="E394">
        <v>5.2199997901916504</v>
      </c>
      <c r="F394">
        <v>5.2199997901916504</v>
      </c>
      <c r="G394">
        <v>2.2530810832977299</v>
      </c>
      <c r="H394">
        <v>0.66000002622604403</v>
      </c>
      <c r="I394">
        <v>0.63999998569488503</v>
      </c>
      <c r="J394">
        <v>3.9200000762939502</v>
      </c>
      <c r="K394">
        <v>0</v>
      </c>
      <c r="L394">
        <v>63</v>
      </c>
      <c r="M394">
        <v>13</v>
      </c>
      <c r="N394">
        <v>152</v>
      </c>
      <c r="O394">
        <v>840</v>
      </c>
      <c r="P394">
        <v>3586</v>
      </c>
      <c r="Q394">
        <v>1</v>
      </c>
      <c r="R394">
        <v>342</v>
      </c>
      <c r="S394">
        <v>391</v>
      </c>
    </row>
    <row r="395" spans="1:19" x14ac:dyDescent="0.2">
      <c r="A395">
        <v>8378563200</v>
      </c>
      <c r="B395" s="13">
        <v>42865</v>
      </c>
      <c r="C395" s="13" t="str">
        <f>TEXT(Weekdays[[#This Row],[date]],"dddd")</f>
        <v>Wednesday</v>
      </c>
      <c r="D395">
        <v>9143</v>
      </c>
      <c r="E395">
        <v>7.25</v>
      </c>
      <c r="F395">
        <v>7.25</v>
      </c>
      <c r="G395">
        <v>2.0921471118927002</v>
      </c>
      <c r="H395">
        <v>1.3899999856948899</v>
      </c>
      <c r="I395">
        <v>0.58999997377395597</v>
      </c>
      <c r="J395">
        <v>5.2699999809265101</v>
      </c>
      <c r="K395">
        <v>0</v>
      </c>
      <c r="L395">
        <v>72</v>
      </c>
      <c r="M395">
        <v>10</v>
      </c>
      <c r="N395">
        <v>184</v>
      </c>
      <c r="O395">
        <v>763</v>
      </c>
      <c r="P395">
        <v>3788</v>
      </c>
      <c r="Q395">
        <v>1</v>
      </c>
      <c r="R395">
        <v>368</v>
      </c>
      <c r="S395">
        <v>387</v>
      </c>
    </row>
    <row r="396" spans="1:19" x14ac:dyDescent="0.2">
      <c r="A396">
        <v>8378563200</v>
      </c>
      <c r="B396" s="13">
        <v>42866</v>
      </c>
      <c r="C396" s="13" t="str">
        <f>TEXT(Weekdays[[#This Row],[date]],"dddd")</f>
        <v>Thursday</v>
      </c>
      <c r="D396">
        <v>4561</v>
      </c>
      <c r="E396">
        <v>3.6199998855590798</v>
      </c>
      <c r="F396">
        <v>3.6199998855590798</v>
      </c>
      <c r="G396">
        <v>0</v>
      </c>
      <c r="H396">
        <v>0.64999997615814198</v>
      </c>
      <c r="I396">
        <v>0.270000010728836</v>
      </c>
      <c r="J396">
        <v>2.6900000572204599</v>
      </c>
      <c r="K396">
        <v>0</v>
      </c>
      <c r="L396">
        <v>8</v>
      </c>
      <c r="M396">
        <v>6</v>
      </c>
      <c r="N396">
        <v>102</v>
      </c>
      <c r="O396">
        <v>433</v>
      </c>
      <c r="P396">
        <v>1976</v>
      </c>
      <c r="Q396">
        <v>1</v>
      </c>
      <c r="R396">
        <v>496</v>
      </c>
      <c r="S396">
        <v>546</v>
      </c>
    </row>
    <row r="397" spans="1:19" x14ac:dyDescent="0.2">
      <c r="A397">
        <v>8792009665</v>
      </c>
      <c r="B397" s="13">
        <v>42867</v>
      </c>
      <c r="C397" s="13" t="str">
        <f>TEXT(Weekdays[[#This Row],[date]],"dddd")</f>
        <v>Friday</v>
      </c>
      <c r="D397">
        <v>2564</v>
      </c>
      <c r="E397">
        <v>1.6399999856948899</v>
      </c>
      <c r="F397">
        <v>1.6399999856948899</v>
      </c>
      <c r="G397">
        <v>0</v>
      </c>
      <c r="H397">
        <v>0</v>
      </c>
      <c r="I397">
        <v>0</v>
      </c>
      <c r="J397">
        <v>1.6399999856948899</v>
      </c>
      <c r="K397">
        <v>0</v>
      </c>
      <c r="L397">
        <v>0</v>
      </c>
      <c r="M397">
        <v>0</v>
      </c>
      <c r="N397">
        <v>116</v>
      </c>
      <c r="O397">
        <v>831</v>
      </c>
      <c r="P397">
        <v>2044</v>
      </c>
      <c r="Q397">
        <v>1</v>
      </c>
      <c r="R397">
        <v>458</v>
      </c>
      <c r="S397">
        <v>493</v>
      </c>
    </row>
    <row r="398" spans="1:19" x14ac:dyDescent="0.2">
      <c r="A398">
        <v>8792009665</v>
      </c>
      <c r="B398" s="13">
        <v>42868</v>
      </c>
      <c r="C398" s="13" t="str">
        <f>TEXT(Weekdays[[#This Row],[date]],"dddd")</f>
        <v>Saturday</v>
      </c>
      <c r="D398">
        <v>1320</v>
      </c>
      <c r="E398">
        <v>0.83999997377395597</v>
      </c>
      <c r="F398">
        <v>0.83999997377395597</v>
      </c>
      <c r="G398">
        <v>0</v>
      </c>
      <c r="H398">
        <v>0</v>
      </c>
      <c r="I398">
        <v>0</v>
      </c>
      <c r="J398">
        <v>0.83999997377395597</v>
      </c>
      <c r="K398">
        <v>0</v>
      </c>
      <c r="L398">
        <v>0</v>
      </c>
      <c r="M398">
        <v>0</v>
      </c>
      <c r="N398">
        <v>82</v>
      </c>
      <c r="O398">
        <v>806</v>
      </c>
      <c r="P398">
        <v>1934</v>
      </c>
      <c r="Q398">
        <v>1</v>
      </c>
      <c r="R398">
        <v>531</v>
      </c>
      <c r="S398">
        <v>552</v>
      </c>
    </row>
    <row r="399" spans="1:19" x14ac:dyDescent="0.2">
      <c r="A399">
        <v>8792009665</v>
      </c>
      <c r="B399" s="13">
        <v>42869</v>
      </c>
      <c r="C399" s="13" t="str">
        <f>TEXT(Weekdays[[#This Row],[date]],"dddd")</f>
        <v>Sunday</v>
      </c>
      <c r="D399">
        <v>1219</v>
      </c>
      <c r="E399">
        <v>0.77999997138977095</v>
      </c>
      <c r="F399">
        <v>0.77999997138977095</v>
      </c>
      <c r="G399">
        <v>0</v>
      </c>
      <c r="H399">
        <v>0</v>
      </c>
      <c r="I399">
        <v>0</v>
      </c>
      <c r="J399">
        <v>0.77999997138977095</v>
      </c>
      <c r="K399">
        <v>0</v>
      </c>
      <c r="L399">
        <v>0</v>
      </c>
      <c r="M399">
        <v>0</v>
      </c>
      <c r="N399">
        <v>84</v>
      </c>
      <c r="O399">
        <v>853</v>
      </c>
      <c r="P399">
        <v>1963</v>
      </c>
      <c r="Q399">
        <v>1</v>
      </c>
      <c r="R399">
        <v>486</v>
      </c>
      <c r="S399">
        <v>503</v>
      </c>
    </row>
    <row r="400" spans="1:19" x14ac:dyDescent="0.2">
      <c r="A400">
        <v>8792009665</v>
      </c>
      <c r="B400" s="13">
        <v>42870</v>
      </c>
      <c r="C400" s="13" t="str">
        <f>TEXT(Weekdays[[#This Row],[date]],"dddd")</f>
        <v>Monday</v>
      </c>
      <c r="D400">
        <v>2483</v>
      </c>
      <c r="E400">
        <v>1.5900000333786</v>
      </c>
      <c r="F400">
        <v>1.5900000333786</v>
      </c>
      <c r="G400">
        <v>0</v>
      </c>
      <c r="H400">
        <v>0</v>
      </c>
      <c r="I400">
        <v>0</v>
      </c>
      <c r="J400">
        <v>1.5900000333786</v>
      </c>
      <c r="K400">
        <v>0</v>
      </c>
      <c r="L400">
        <v>0</v>
      </c>
      <c r="M400">
        <v>0</v>
      </c>
      <c r="N400">
        <v>126</v>
      </c>
      <c r="O400">
        <v>937</v>
      </c>
      <c r="P400">
        <v>2009</v>
      </c>
      <c r="Q400">
        <v>1</v>
      </c>
      <c r="R400">
        <v>363</v>
      </c>
      <c r="S400">
        <v>377</v>
      </c>
    </row>
    <row r="401" spans="1:19" x14ac:dyDescent="0.2">
      <c r="A401">
        <v>8792009665</v>
      </c>
      <c r="B401" s="13">
        <v>42871</v>
      </c>
      <c r="C401" s="13" t="str">
        <f>TEXT(Weekdays[[#This Row],[date]],"dddd")</f>
        <v>Tuesday</v>
      </c>
      <c r="D401">
        <v>3147</v>
      </c>
      <c r="E401">
        <v>2.0099999904632599</v>
      </c>
      <c r="F401">
        <v>2.0099999904632599</v>
      </c>
      <c r="G401">
        <v>0</v>
      </c>
      <c r="H401">
        <v>0</v>
      </c>
      <c r="I401">
        <v>0.28000000119209301</v>
      </c>
      <c r="J401">
        <v>1.7400000095367401</v>
      </c>
      <c r="K401">
        <v>0</v>
      </c>
      <c r="L401">
        <v>0</v>
      </c>
      <c r="M401">
        <v>10</v>
      </c>
      <c r="N401">
        <v>139</v>
      </c>
      <c r="O401">
        <v>744</v>
      </c>
      <c r="P401">
        <v>2188</v>
      </c>
      <c r="Q401">
        <v>1</v>
      </c>
      <c r="R401">
        <v>528</v>
      </c>
      <c r="S401">
        <v>547</v>
      </c>
    </row>
    <row r="402" spans="1:19" x14ac:dyDescent="0.2">
      <c r="A402">
        <v>8792009665</v>
      </c>
      <c r="B402" s="13">
        <v>42872</v>
      </c>
      <c r="C402" s="13" t="str">
        <f>TEXT(Weekdays[[#This Row],[date]],"dddd")</f>
        <v>Wednesday</v>
      </c>
      <c r="D402">
        <v>4068</v>
      </c>
      <c r="E402">
        <v>2.5999999046325701</v>
      </c>
      <c r="F402">
        <v>2.5999999046325701</v>
      </c>
      <c r="G402">
        <v>0</v>
      </c>
      <c r="H402">
        <v>5.0000000745058101E-2</v>
      </c>
      <c r="I402">
        <v>0.28000000119209301</v>
      </c>
      <c r="J402">
        <v>2.2699999809265101</v>
      </c>
      <c r="K402">
        <v>0</v>
      </c>
      <c r="L402">
        <v>1</v>
      </c>
      <c r="M402">
        <v>20</v>
      </c>
      <c r="N402">
        <v>195</v>
      </c>
      <c r="O402">
        <v>817</v>
      </c>
      <c r="P402">
        <v>2419</v>
      </c>
      <c r="Q402">
        <v>1</v>
      </c>
      <c r="R402">
        <v>391</v>
      </c>
      <c r="S402">
        <v>407</v>
      </c>
    </row>
    <row r="403" spans="1:19" x14ac:dyDescent="0.2">
      <c r="A403">
        <v>8792009665</v>
      </c>
      <c r="B403" s="13">
        <v>42873</v>
      </c>
      <c r="C403" s="13" t="str">
        <f>TEXT(Weekdays[[#This Row],[date]],"dddd")</f>
        <v>Thursday</v>
      </c>
      <c r="D403">
        <v>5245</v>
      </c>
      <c r="E403">
        <v>3.3599998950958301</v>
      </c>
      <c r="F403">
        <v>3.3599998950958301</v>
      </c>
      <c r="G403">
        <v>0</v>
      </c>
      <c r="H403">
        <v>0.15999999642372101</v>
      </c>
      <c r="I403">
        <v>0.43999999761581399</v>
      </c>
      <c r="J403">
        <v>2.75</v>
      </c>
      <c r="K403">
        <v>0</v>
      </c>
      <c r="L403">
        <v>8</v>
      </c>
      <c r="M403">
        <v>45</v>
      </c>
      <c r="N403">
        <v>232</v>
      </c>
      <c r="O403">
        <v>795</v>
      </c>
      <c r="P403">
        <v>2748</v>
      </c>
      <c r="Q403">
        <v>1</v>
      </c>
      <c r="R403">
        <v>339</v>
      </c>
      <c r="S403">
        <v>360</v>
      </c>
    </row>
    <row r="404" spans="1:19" x14ac:dyDescent="0.2">
      <c r="A404">
        <v>8792009665</v>
      </c>
      <c r="B404" s="13">
        <v>42874</v>
      </c>
      <c r="C404" s="13" t="str">
        <f>TEXT(Weekdays[[#This Row],[date]],"dddd")</f>
        <v>Friday</v>
      </c>
      <c r="D404">
        <v>1758</v>
      </c>
      <c r="E404">
        <v>1.12999999523163</v>
      </c>
      <c r="F404">
        <v>1.12999999523163</v>
      </c>
      <c r="G404">
        <v>0</v>
      </c>
      <c r="H404">
        <v>0</v>
      </c>
      <c r="I404">
        <v>0</v>
      </c>
      <c r="J404">
        <v>1.12999999523163</v>
      </c>
      <c r="K404">
        <v>0</v>
      </c>
      <c r="L404">
        <v>0</v>
      </c>
      <c r="M404">
        <v>0</v>
      </c>
      <c r="N404">
        <v>112</v>
      </c>
      <c r="O404">
        <v>900</v>
      </c>
      <c r="P404">
        <v>2067</v>
      </c>
      <c r="Q404">
        <v>1</v>
      </c>
      <c r="R404">
        <v>423</v>
      </c>
      <c r="S404">
        <v>428</v>
      </c>
    </row>
    <row r="405" spans="1:19" x14ac:dyDescent="0.2">
      <c r="A405">
        <v>8792009665</v>
      </c>
      <c r="B405" s="13">
        <v>42875</v>
      </c>
      <c r="C405" s="13" t="str">
        <f>TEXT(Weekdays[[#This Row],[date]],"dddd")</f>
        <v>Saturday</v>
      </c>
      <c r="D405">
        <v>6157</v>
      </c>
      <c r="E405">
        <v>3.9400000572204599</v>
      </c>
      <c r="F405">
        <v>3.9400000572204599</v>
      </c>
      <c r="G405">
        <v>0</v>
      </c>
      <c r="H405">
        <v>0</v>
      </c>
      <c r="I405">
        <v>0</v>
      </c>
      <c r="J405">
        <v>3.9400000572204599</v>
      </c>
      <c r="K405">
        <v>0</v>
      </c>
      <c r="L405">
        <v>0</v>
      </c>
      <c r="M405">
        <v>0</v>
      </c>
      <c r="N405">
        <v>310</v>
      </c>
      <c r="O405">
        <v>714</v>
      </c>
      <c r="P405">
        <v>2780</v>
      </c>
      <c r="Q405">
        <v>1</v>
      </c>
      <c r="R405">
        <v>402</v>
      </c>
      <c r="S405">
        <v>416</v>
      </c>
    </row>
    <row r="406" spans="1:19" x14ac:dyDescent="0.2">
      <c r="A406">
        <v>8792009665</v>
      </c>
      <c r="B406" s="13">
        <v>42876</v>
      </c>
      <c r="C406" s="13" t="str">
        <f>TEXT(Weekdays[[#This Row],[date]],"dddd")</f>
        <v>Sunday</v>
      </c>
      <c r="D406">
        <v>8360</v>
      </c>
      <c r="E406">
        <v>5.3499999046325701</v>
      </c>
      <c r="F406">
        <v>5.3499999046325701</v>
      </c>
      <c r="G406">
        <v>0</v>
      </c>
      <c r="H406">
        <v>0.140000000596046</v>
      </c>
      <c r="I406">
        <v>0.28000000119209301</v>
      </c>
      <c r="J406">
        <v>4.9299998283386204</v>
      </c>
      <c r="K406">
        <v>0</v>
      </c>
      <c r="L406">
        <v>6</v>
      </c>
      <c r="M406">
        <v>14</v>
      </c>
      <c r="N406">
        <v>380</v>
      </c>
      <c r="O406">
        <v>634</v>
      </c>
      <c r="P406">
        <v>3101</v>
      </c>
      <c r="Q406">
        <v>1</v>
      </c>
      <c r="R406">
        <v>398</v>
      </c>
      <c r="S406">
        <v>406</v>
      </c>
    </row>
    <row r="407" spans="1:19" x14ac:dyDescent="0.2">
      <c r="A407">
        <v>8792009665</v>
      </c>
      <c r="B407" s="13">
        <v>42877</v>
      </c>
      <c r="C407" s="13" t="str">
        <f>TEXT(Weekdays[[#This Row],[date]],"dddd")</f>
        <v>Monday</v>
      </c>
      <c r="D407">
        <v>7174</v>
      </c>
      <c r="E407">
        <v>4.5900001525878897</v>
      </c>
      <c r="F407">
        <v>4.5900001525878897</v>
      </c>
      <c r="G407">
        <v>0</v>
      </c>
      <c r="H407">
        <v>0.33000001311302202</v>
      </c>
      <c r="I407">
        <v>0.36000001430511502</v>
      </c>
      <c r="J407">
        <v>3.9100000858306898</v>
      </c>
      <c r="K407">
        <v>0</v>
      </c>
      <c r="L407">
        <v>10</v>
      </c>
      <c r="M407">
        <v>20</v>
      </c>
      <c r="N407">
        <v>301</v>
      </c>
      <c r="O407">
        <v>749</v>
      </c>
      <c r="P407">
        <v>2896</v>
      </c>
      <c r="Q407">
        <v>1</v>
      </c>
      <c r="R407">
        <v>343</v>
      </c>
      <c r="S407">
        <v>360</v>
      </c>
    </row>
    <row r="408" spans="1:19" x14ac:dyDescent="0.2">
      <c r="A408">
        <v>8792009665</v>
      </c>
      <c r="B408" s="13">
        <v>42878</v>
      </c>
      <c r="C408" s="13" t="str">
        <f>TEXT(Weekdays[[#This Row],[date]],"dddd")</f>
        <v>Tuesday</v>
      </c>
      <c r="D408">
        <v>1619</v>
      </c>
      <c r="E408">
        <v>1.03999996185303</v>
      </c>
      <c r="F408">
        <v>1.03999996185303</v>
      </c>
      <c r="G408">
        <v>0</v>
      </c>
      <c r="H408">
        <v>0</v>
      </c>
      <c r="I408">
        <v>0</v>
      </c>
      <c r="J408">
        <v>1.03999996185303</v>
      </c>
      <c r="K408">
        <v>0</v>
      </c>
      <c r="L408">
        <v>0</v>
      </c>
      <c r="M408">
        <v>0</v>
      </c>
      <c r="N408">
        <v>79</v>
      </c>
      <c r="O408">
        <v>834</v>
      </c>
      <c r="P408">
        <v>1962</v>
      </c>
      <c r="Q408">
        <v>1</v>
      </c>
      <c r="R408">
        <v>503</v>
      </c>
      <c r="S408">
        <v>527</v>
      </c>
    </row>
    <row r="409" spans="1:19" x14ac:dyDescent="0.2">
      <c r="A409">
        <v>8792009665</v>
      </c>
      <c r="B409" s="13">
        <v>42879</v>
      </c>
      <c r="C409" s="13" t="str">
        <f>TEXT(Weekdays[[#This Row],[date]],"dddd")</f>
        <v>Wednesday</v>
      </c>
      <c r="D409">
        <v>1831</v>
      </c>
      <c r="E409">
        <v>1.16999995708466</v>
      </c>
      <c r="F409">
        <v>1.16999995708466</v>
      </c>
      <c r="G409">
        <v>0</v>
      </c>
      <c r="H409">
        <v>0</v>
      </c>
      <c r="I409">
        <v>0</v>
      </c>
      <c r="J409">
        <v>1.16999995708466</v>
      </c>
      <c r="K409">
        <v>0</v>
      </c>
      <c r="L409">
        <v>0</v>
      </c>
      <c r="M409">
        <v>0</v>
      </c>
      <c r="N409">
        <v>101</v>
      </c>
      <c r="O409">
        <v>916</v>
      </c>
      <c r="P409">
        <v>2015</v>
      </c>
      <c r="Q409">
        <v>1</v>
      </c>
      <c r="R409">
        <v>415</v>
      </c>
      <c r="S409">
        <v>423</v>
      </c>
    </row>
    <row r="410" spans="1:19" x14ac:dyDescent="0.2">
      <c r="A410">
        <v>8792009665</v>
      </c>
      <c r="B410" s="13">
        <v>42880</v>
      </c>
      <c r="C410" s="13" t="str">
        <f>TEXT(Weekdays[[#This Row],[date]],"dddd")</f>
        <v>Thursday</v>
      </c>
      <c r="D410">
        <v>2421</v>
      </c>
      <c r="E410">
        <v>1.54999995231628</v>
      </c>
      <c r="F410">
        <v>1.54999995231628</v>
      </c>
      <c r="G410">
        <v>0</v>
      </c>
      <c r="H410">
        <v>0</v>
      </c>
      <c r="I410">
        <v>0</v>
      </c>
      <c r="J410">
        <v>1.54999995231628</v>
      </c>
      <c r="K410">
        <v>0</v>
      </c>
      <c r="L410">
        <v>0</v>
      </c>
      <c r="M410">
        <v>0</v>
      </c>
      <c r="N410">
        <v>156</v>
      </c>
      <c r="O410">
        <v>739</v>
      </c>
      <c r="P410">
        <v>2297</v>
      </c>
      <c r="Q410">
        <v>1</v>
      </c>
      <c r="R410">
        <v>516</v>
      </c>
      <c r="S410">
        <v>545</v>
      </c>
    </row>
    <row r="411" spans="1:19" x14ac:dyDescent="0.2">
      <c r="A411">
        <v>8792009665</v>
      </c>
      <c r="B411" s="13">
        <v>42881</v>
      </c>
      <c r="C411" s="13" t="str">
        <f>TEXT(Weekdays[[#This Row],[date]],"dddd")</f>
        <v>Friday</v>
      </c>
      <c r="D411">
        <v>2283</v>
      </c>
      <c r="E411">
        <v>1.46000003814697</v>
      </c>
      <c r="F411">
        <v>1.46000003814697</v>
      </c>
      <c r="G411">
        <v>0</v>
      </c>
      <c r="H411">
        <v>0</v>
      </c>
      <c r="I411">
        <v>0</v>
      </c>
      <c r="J411">
        <v>1.46000003814697</v>
      </c>
      <c r="K411">
        <v>0</v>
      </c>
      <c r="L411">
        <v>0</v>
      </c>
      <c r="M411">
        <v>0</v>
      </c>
      <c r="N411">
        <v>129</v>
      </c>
      <c r="O411">
        <v>848</v>
      </c>
      <c r="P411">
        <v>2067</v>
      </c>
      <c r="Q411">
        <v>1</v>
      </c>
      <c r="R411">
        <v>439</v>
      </c>
      <c r="S411">
        <v>463</v>
      </c>
    </row>
  </sheetData>
  <pageMargins left="0.7" right="0.7" top="0.75" bottom="0.75" header="0.3" footer="0.3"/>
  <pageSetup paperSize="9" firstPageNumber="4294967295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"/>
  <sheetViews>
    <sheetView zoomScale="90" workbookViewId="0">
      <selection activeCell="J20" sqref="J20"/>
    </sheetView>
  </sheetViews>
  <sheetFormatPr baseColWidth="10" defaultRowHeight="15" x14ac:dyDescent="0.2"/>
  <cols>
    <col min="1" max="1" width="28.1640625" customWidth="1"/>
    <col min="2" max="2" width="18.33203125" bestFit="1" customWidth="1"/>
    <col min="3" max="3" width="26.83203125" bestFit="1" customWidth="1"/>
    <col min="7" max="7" width="17.6640625" customWidth="1"/>
  </cols>
  <sheetData>
    <row r="1" spans="1:19" s="14" customFormat="1" ht="55" customHeight="1" x14ac:dyDescent="0.4">
      <c r="A1" s="3"/>
      <c r="B1" s="15" t="s">
        <v>36</v>
      </c>
    </row>
    <row r="3" spans="1:19" ht="21" x14ac:dyDescent="0.25">
      <c r="K3" s="16" t="s">
        <v>37</v>
      </c>
      <c r="L3" s="16"/>
      <c r="M3" s="16"/>
      <c r="N3" s="16"/>
      <c r="Q3" s="16" t="s">
        <v>38</v>
      </c>
      <c r="R3" s="16"/>
      <c r="S3" s="16"/>
    </row>
    <row r="4" spans="1:19" x14ac:dyDescent="0.2">
      <c r="A4" s="7" t="s">
        <v>35</v>
      </c>
      <c r="B4" t="s">
        <v>39</v>
      </c>
      <c r="C4" t="s">
        <v>40</v>
      </c>
      <c r="F4" t="s">
        <v>35</v>
      </c>
      <c r="G4" t="s">
        <v>39</v>
      </c>
      <c r="H4" t="s">
        <v>40</v>
      </c>
      <c r="K4" t="s">
        <v>37</v>
      </c>
      <c r="L4" t="s">
        <v>39</v>
      </c>
      <c r="M4" t="s">
        <v>40</v>
      </c>
      <c r="Q4" t="s">
        <v>38</v>
      </c>
      <c r="R4" t="s">
        <v>39</v>
      </c>
      <c r="S4" t="s">
        <v>40</v>
      </c>
    </row>
    <row r="5" spans="1:19" x14ac:dyDescent="0.2">
      <c r="A5" s="8" t="s">
        <v>41</v>
      </c>
      <c r="B5" s="17">
        <v>7534.7413793103451</v>
      </c>
      <c r="C5" s="17">
        <v>417.86206896551727</v>
      </c>
      <c r="F5" t="s">
        <v>41</v>
      </c>
      <c r="G5">
        <v>7534.7413793103451</v>
      </c>
      <c r="H5">
        <v>417.86206896551727</v>
      </c>
      <c r="K5" t="s">
        <v>42</v>
      </c>
      <c r="L5" s="17">
        <v>8866.1016949152545</v>
      </c>
      <c r="M5" s="17">
        <v>410.11864406779659</v>
      </c>
      <c r="Q5" t="s">
        <v>43</v>
      </c>
      <c r="R5" s="17">
        <v>8387.0172413793098</v>
      </c>
      <c r="S5" s="17">
        <v>436.27586206896552</v>
      </c>
    </row>
    <row r="6" spans="1:19" x14ac:dyDescent="0.2">
      <c r="A6" s="8" t="s">
        <v>44</v>
      </c>
      <c r="B6" s="17">
        <v>8598.1016949152545</v>
      </c>
      <c r="C6" s="17">
        <v>411.23728813559325</v>
      </c>
      <c r="F6" t="s">
        <v>44</v>
      </c>
      <c r="G6">
        <v>8598.1016949152545</v>
      </c>
      <c r="H6">
        <v>411.23728813559325</v>
      </c>
      <c r="K6" t="s">
        <v>45</v>
      </c>
      <c r="L6" s="17">
        <v>8837.6271186440681</v>
      </c>
      <c r="M6" s="17">
        <v>420.23728813559325</v>
      </c>
      <c r="Q6" t="s">
        <v>46</v>
      </c>
      <c r="R6" s="17">
        <v>8661.3050847457635</v>
      </c>
      <c r="S6" s="17">
        <v>420.69491525423729</v>
      </c>
    </row>
    <row r="7" spans="1:19" x14ac:dyDescent="0.2">
      <c r="A7" s="8" t="s">
        <v>45</v>
      </c>
      <c r="B7" s="17">
        <v>8837.6271186440681</v>
      </c>
      <c r="C7" s="17">
        <v>420.23728813559325</v>
      </c>
      <c r="F7" t="s">
        <v>45</v>
      </c>
      <c r="G7">
        <v>8837.6271186440681</v>
      </c>
      <c r="H7">
        <v>420.23728813559325</v>
      </c>
      <c r="K7" t="s">
        <v>47</v>
      </c>
      <c r="L7" s="17">
        <v>8703.8965517241377</v>
      </c>
      <c r="M7" s="17">
        <v>418.0344827586207</v>
      </c>
      <c r="Q7" t="s">
        <v>45</v>
      </c>
      <c r="R7" s="17">
        <v>8837.6271186440681</v>
      </c>
      <c r="S7" s="17">
        <v>420.23728813559325</v>
      </c>
    </row>
    <row r="8" spans="1:19" x14ac:dyDescent="0.2">
      <c r="A8" s="8" t="s">
        <v>42</v>
      </c>
      <c r="B8" s="17">
        <v>8866.1016949152545</v>
      </c>
      <c r="C8" s="17">
        <v>410.11864406779659</v>
      </c>
      <c r="F8" t="s">
        <v>42</v>
      </c>
      <c r="G8">
        <v>8866.1016949152545</v>
      </c>
      <c r="H8">
        <v>410.11864406779659</v>
      </c>
      <c r="K8" t="s">
        <v>46</v>
      </c>
      <c r="L8" s="17">
        <v>8661.3050847457635</v>
      </c>
      <c r="M8" s="17">
        <v>420.69491525423729</v>
      </c>
      <c r="Q8" t="s">
        <v>47</v>
      </c>
      <c r="R8" s="17">
        <v>8703.8965517241377</v>
      </c>
      <c r="S8" s="17">
        <v>418.0344827586207</v>
      </c>
    </row>
    <row r="9" spans="1:19" x14ac:dyDescent="0.2">
      <c r="A9" s="8" t="s">
        <v>46</v>
      </c>
      <c r="B9" s="17">
        <v>8661.3050847457635</v>
      </c>
      <c r="C9" s="17">
        <v>420.69491525423729</v>
      </c>
      <c r="F9" t="s">
        <v>46</v>
      </c>
      <c r="G9">
        <v>8661.3050847457635</v>
      </c>
      <c r="H9">
        <v>420.69491525423729</v>
      </c>
      <c r="K9" t="s">
        <v>44</v>
      </c>
      <c r="L9" s="17">
        <v>8598.1016949152545</v>
      </c>
      <c r="M9" s="17">
        <v>411.23728813559325</v>
      </c>
      <c r="Q9" t="s">
        <v>41</v>
      </c>
      <c r="R9" s="17">
        <v>7534.7413793103451</v>
      </c>
      <c r="S9" s="17">
        <v>417.86206896551727</v>
      </c>
    </row>
    <row r="10" spans="1:19" x14ac:dyDescent="0.2">
      <c r="A10" s="8" t="s">
        <v>43</v>
      </c>
      <c r="B10" s="17">
        <v>8387.0172413793098</v>
      </c>
      <c r="C10" s="17">
        <v>436.27586206896552</v>
      </c>
      <c r="F10" t="s">
        <v>43</v>
      </c>
      <c r="G10">
        <v>8387.0172413793098</v>
      </c>
      <c r="H10">
        <v>436.27586206896552</v>
      </c>
      <c r="K10" t="s">
        <v>43</v>
      </c>
      <c r="L10" s="17">
        <v>8387.0172413793098</v>
      </c>
      <c r="M10" s="17">
        <v>436.27586206896552</v>
      </c>
      <c r="Q10" t="s">
        <v>44</v>
      </c>
      <c r="R10" s="17">
        <v>8598.1016949152545</v>
      </c>
      <c r="S10" s="17">
        <v>411.23728813559325</v>
      </c>
    </row>
    <row r="11" spans="1:19" x14ac:dyDescent="0.2">
      <c r="A11" s="8" t="s">
        <v>47</v>
      </c>
      <c r="B11" s="17">
        <v>8703.8965517241377</v>
      </c>
      <c r="C11" s="17">
        <v>418.0344827586207</v>
      </c>
      <c r="F11" t="s">
        <v>47</v>
      </c>
      <c r="G11">
        <v>8703.8965517241377</v>
      </c>
      <c r="H11">
        <v>418.0344827586207</v>
      </c>
      <c r="K11" t="s">
        <v>41</v>
      </c>
      <c r="L11" s="17">
        <v>7534.7413793103451</v>
      </c>
      <c r="M11" s="17">
        <v>417.86206896551727</v>
      </c>
      <c r="Q11" t="s">
        <v>42</v>
      </c>
      <c r="R11" s="17">
        <v>8866.1016949152545</v>
      </c>
      <c r="S11" s="17">
        <v>410.11864406779659</v>
      </c>
    </row>
    <row r="15" spans="1:19" ht="19" x14ac:dyDescent="0.25">
      <c r="L15" s="18" t="s">
        <v>48</v>
      </c>
      <c r="P15" s="18" t="s">
        <v>49</v>
      </c>
    </row>
    <row r="16" spans="1:19" ht="19" x14ac:dyDescent="0.25">
      <c r="A16" s="19" t="s">
        <v>50</v>
      </c>
      <c r="B16" s="18"/>
      <c r="C16" s="19" t="s">
        <v>51</v>
      </c>
      <c r="L16" s="20" t="s">
        <v>43</v>
      </c>
      <c r="P16" s="20" t="s">
        <v>42</v>
      </c>
    </row>
    <row r="17" spans="1:16" ht="16" x14ac:dyDescent="0.2">
      <c r="A17" s="21" t="s">
        <v>42</v>
      </c>
      <c r="B17" s="22"/>
      <c r="C17" s="23" t="s">
        <v>41</v>
      </c>
      <c r="I17" s="22"/>
      <c r="J17" s="22"/>
      <c r="K17" s="22"/>
      <c r="L17" s="24">
        <v>436.27586206896552</v>
      </c>
      <c r="M17" s="22"/>
      <c r="P17" s="24">
        <v>410.11864406779659</v>
      </c>
    </row>
    <row r="18" spans="1:16" ht="16" x14ac:dyDescent="0.2">
      <c r="A18" s="25">
        <v>8866.1016949152545</v>
      </c>
      <c r="B18" s="22"/>
      <c r="C18" s="25">
        <v>7534.7413793103451</v>
      </c>
      <c r="I18" s="22"/>
      <c r="J18" s="22"/>
      <c r="K18" s="22"/>
      <c r="M18" s="22"/>
    </row>
  </sheetData>
  <sortState xmlns:xlrd2="http://schemas.microsoft.com/office/spreadsheetml/2017/richdata2" ref="Q5:S11">
    <sortCondition descending="1" ref="S5:S11"/>
  </sortState>
  <pageMargins left="0.7" right="0.7" top="0.75" bottom="0.75" header="0.3" footer="0.3"/>
  <pageSetup paperSize="9" firstPageNumber="4294967295"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0"/>
  <sheetViews>
    <sheetView tabSelected="1" topLeftCell="B1" workbookViewId="0">
      <selection activeCell="B5" sqref="B5"/>
    </sheetView>
  </sheetViews>
  <sheetFormatPr baseColWidth="10" defaultRowHeight="15" x14ac:dyDescent="0.2"/>
  <cols>
    <col min="1" max="1" width="12.1640625" customWidth="1"/>
  </cols>
  <sheetData>
    <row r="1" spans="1:2" s="14" customFormat="1" ht="41" customHeight="1" x14ac:dyDescent="0.3">
      <c r="A1" s="26"/>
      <c r="B1" s="27" t="s">
        <v>52</v>
      </c>
    </row>
    <row r="5" spans="1:2" x14ac:dyDescent="0.2">
      <c r="A5" s="28" t="s">
        <v>81</v>
      </c>
      <c r="B5" s="28" t="s">
        <v>82</v>
      </c>
    </row>
    <row r="6" spans="1:2" x14ac:dyDescent="0.2">
      <c r="A6" s="9">
        <v>12405.68</v>
      </c>
      <c r="B6" s="9">
        <v>1872.28</v>
      </c>
    </row>
    <row r="7" spans="1:2" x14ac:dyDescent="0.2">
      <c r="A7" s="9">
        <v>7967.75</v>
      </c>
      <c r="B7" s="9">
        <v>2977.75</v>
      </c>
    </row>
    <row r="8" spans="1:2" x14ac:dyDescent="0.2">
      <c r="A8" s="9">
        <v>3477</v>
      </c>
      <c r="B8" s="9">
        <v>1676.3333333333333</v>
      </c>
    </row>
    <row r="9" spans="1:2" x14ac:dyDescent="0.2">
      <c r="A9" s="9">
        <v>1490</v>
      </c>
      <c r="B9" s="9">
        <v>2316.1999999999998</v>
      </c>
    </row>
    <row r="10" spans="1:2" x14ac:dyDescent="0.2">
      <c r="A10" s="9">
        <v>5618.6785714285716</v>
      </c>
      <c r="B10" s="9">
        <v>1540.7857142857142</v>
      </c>
    </row>
    <row r="11" spans="1:2" x14ac:dyDescent="0.2">
      <c r="A11" s="9">
        <v>5079</v>
      </c>
      <c r="B11" s="9">
        <v>1804</v>
      </c>
    </row>
    <row r="12" spans="1:2" x14ac:dyDescent="0.2">
      <c r="A12" s="9">
        <v>8533.2000000000007</v>
      </c>
      <c r="B12" s="9">
        <v>1971.3333333333333</v>
      </c>
    </row>
    <row r="13" spans="1:2" x14ac:dyDescent="0.2">
      <c r="A13" s="9">
        <v>11218</v>
      </c>
      <c r="B13" s="9">
        <v>1560.3928571428571</v>
      </c>
    </row>
    <row r="14" spans="1:2" x14ac:dyDescent="0.2">
      <c r="A14" s="9">
        <v>6596.75</v>
      </c>
      <c r="B14" s="9">
        <v>3195</v>
      </c>
    </row>
    <row r="15" spans="1:2" x14ac:dyDescent="0.2">
      <c r="A15" s="9">
        <v>7125.4230769230771</v>
      </c>
      <c r="B15" s="9">
        <v>2024.6923076923076</v>
      </c>
    </row>
    <row r="16" spans="1:2" x14ac:dyDescent="0.2">
      <c r="A16" s="9">
        <v>11034.347826086956</v>
      </c>
      <c r="B16" s="9">
        <v>3141.7391304347825</v>
      </c>
    </row>
    <row r="17" spans="1:2" x14ac:dyDescent="0.2">
      <c r="A17" s="9">
        <v>4756.1785714285716</v>
      </c>
      <c r="B17" s="9">
        <v>2183.1428571428573</v>
      </c>
    </row>
    <row r="18" spans="1:2" x14ac:dyDescent="0.2">
      <c r="A18" s="9">
        <v>8139</v>
      </c>
      <c r="B18" s="9">
        <v>2197</v>
      </c>
    </row>
    <row r="19" spans="1:2" x14ac:dyDescent="0.2">
      <c r="A19" s="9">
        <v>9035.8518518518522</v>
      </c>
      <c r="B19" s="9">
        <v>3019.5555555555557</v>
      </c>
    </row>
    <row r="20" spans="1:2" x14ac:dyDescent="0.2">
      <c r="A20" s="9">
        <v>8612.5806451612898</v>
      </c>
      <c r="B20" s="9">
        <v>1875.6774193548388</v>
      </c>
    </row>
    <row r="21" spans="1:2" x14ac:dyDescent="0.2">
      <c r="A21" s="9">
        <v>9260.0769230769238</v>
      </c>
      <c r="B21" s="9">
        <v>3539.1923076923076</v>
      </c>
    </row>
    <row r="22" spans="1:2" x14ac:dyDescent="0.2">
      <c r="A22" s="9">
        <v>8823.8333333333339</v>
      </c>
      <c r="B22" s="9">
        <v>2460.8333333333335</v>
      </c>
    </row>
    <row r="23" spans="1:2" x14ac:dyDescent="0.2">
      <c r="A23" s="9">
        <v>3499</v>
      </c>
      <c r="B23" s="9">
        <v>2344.6666666666665</v>
      </c>
    </row>
    <row r="24" spans="1:2" x14ac:dyDescent="0.2">
      <c r="A24" s="9">
        <v>9794.8064516129034</v>
      </c>
      <c r="B24" s="9">
        <v>1982.0322580645161</v>
      </c>
    </row>
    <row r="25" spans="1:2" x14ac:dyDescent="0.2">
      <c r="A25" s="9">
        <v>5115.5</v>
      </c>
      <c r="B25" s="9">
        <v>2150.5</v>
      </c>
    </row>
    <row r="26" spans="1:2" x14ac:dyDescent="0.2">
      <c r="A26" s="9">
        <v>10290.5</v>
      </c>
      <c r="B26" s="9">
        <v>2657.625</v>
      </c>
    </row>
    <row r="27" spans="1:2" x14ac:dyDescent="0.2">
      <c r="A27" s="9">
        <v>19078.666666666668</v>
      </c>
      <c r="B27" s="9">
        <v>3309.3333333333335</v>
      </c>
    </row>
    <row r="28" spans="1:2" x14ac:dyDescent="0.2">
      <c r="A28" s="9">
        <v>8717.7096774193542</v>
      </c>
      <c r="B28" s="9">
        <v>3436.5806451612902</v>
      </c>
    </row>
    <row r="29" spans="1:2" x14ac:dyDescent="0.2">
      <c r="A29" s="9">
        <v>3443.2666666666669</v>
      </c>
      <c r="B29" s="9">
        <v>2299.3333333333335</v>
      </c>
    </row>
    <row r="36" spans="1:2" x14ac:dyDescent="0.2">
      <c r="A36" t="s">
        <v>21</v>
      </c>
      <c r="B36" t="s">
        <v>22</v>
      </c>
    </row>
    <row r="37" spans="1:2" x14ac:dyDescent="0.2">
      <c r="A37">
        <v>12405.68</v>
      </c>
      <c r="B37">
        <v>360.28</v>
      </c>
    </row>
    <row r="38" spans="1:2" x14ac:dyDescent="0.2">
      <c r="A38">
        <v>7967.75</v>
      </c>
      <c r="B38">
        <v>294</v>
      </c>
    </row>
    <row r="39" spans="1:2" x14ac:dyDescent="0.2">
      <c r="A39">
        <v>3477</v>
      </c>
      <c r="B39">
        <v>652</v>
      </c>
    </row>
    <row r="40" spans="1:2" x14ac:dyDescent="0.2">
      <c r="A40">
        <v>1490</v>
      </c>
      <c r="B40">
        <v>417</v>
      </c>
    </row>
    <row r="41" spans="1:2" x14ac:dyDescent="0.2">
      <c r="A41">
        <v>5618.6785714285716</v>
      </c>
      <c r="B41">
        <v>506.17857142857144</v>
      </c>
    </row>
    <row r="42" spans="1:2" x14ac:dyDescent="0.2">
      <c r="A42">
        <v>5079</v>
      </c>
      <c r="B42">
        <v>61</v>
      </c>
    </row>
    <row r="43" spans="1:2" x14ac:dyDescent="0.2">
      <c r="A43">
        <v>8533.2000000000007</v>
      </c>
      <c r="B43">
        <v>446.8</v>
      </c>
    </row>
    <row r="44" spans="1:2" x14ac:dyDescent="0.2">
      <c r="A44">
        <v>11218</v>
      </c>
      <c r="B44">
        <v>293.64285714285717</v>
      </c>
    </row>
    <row r="45" spans="1:2" x14ac:dyDescent="0.2">
      <c r="A45">
        <v>6596.75</v>
      </c>
      <c r="B45">
        <v>349.375</v>
      </c>
    </row>
    <row r="46" spans="1:2" x14ac:dyDescent="0.2">
      <c r="A46">
        <v>7125.4230769230771</v>
      </c>
      <c r="B46">
        <v>476.65384615384613</v>
      </c>
    </row>
    <row r="47" spans="1:2" x14ac:dyDescent="0.2">
      <c r="A47">
        <v>11034.347826086956</v>
      </c>
      <c r="B47">
        <v>400.17391304347825</v>
      </c>
    </row>
    <row r="48" spans="1:2" x14ac:dyDescent="0.2">
      <c r="A48">
        <v>4756.1785714285716</v>
      </c>
      <c r="B48">
        <v>385.17857142857144</v>
      </c>
    </row>
    <row r="49" spans="1:2" x14ac:dyDescent="0.2">
      <c r="A49">
        <v>8139</v>
      </c>
      <c r="B49">
        <v>127.6</v>
      </c>
    </row>
    <row r="50" spans="1:2" x14ac:dyDescent="0.2">
      <c r="A50">
        <v>9035.8518518518522</v>
      </c>
      <c r="B50">
        <v>417.48148148148147</v>
      </c>
    </row>
    <row r="51" spans="1:2" x14ac:dyDescent="0.2">
      <c r="A51">
        <v>8612.5806451612898</v>
      </c>
      <c r="B51">
        <v>463.48387096774195</v>
      </c>
    </row>
    <row r="52" spans="1:2" x14ac:dyDescent="0.2">
      <c r="A52">
        <v>9260.0769230769238</v>
      </c>
      <c r="B52">
        <v>432</v>
      </c>
    </row>
    <row r="53" spans="1:2" x14ac:dyDescent="0.2">
      <c r="A53">
        <v>8823.8333333333339</v>
      </c>
      <c r="B53">
        <v>478.77777777777777</v>
      </c>
    </row>
    <row r="54" spans="1:2" x14ac:dyDescent="0.2">
      <c r="A54">
        <v>3499</v>
      </c>
      <c r="B54">
        <v>349.66666666666669</v>
      </c>
    </row>
    <row r="55" spans="1:2" x14ac:dyDescent="0.2">
      <c r="A55">
        <v>9794.8064516129034</v>
      </c>
      <c r="B55">
        <v>448</v>
      </c>
    </row>
    <row r="56" spans="1:2" x14ac:dyDescent="0.2">
      <c r="A56">
        <v>5115.5</v>
      </c>
      <c r="B56">
        <v>68.5</v>
      </c>
    </row>
    <row r="57" spans="1:2" x14ac:dyDescent="0.2">
      <c r="A57">
        <v>10290.5</v>
      </c>
      <c r="B57">
        <v>453.125</v>
      </c>
    </row>
    <row r="58" spans="1:2" x14ac:dyDescent="0.2">
      <c r="A58">
        <v>19078.666666666668</v>
      </c>
      <c r="B58">
        <v>297</v>
      </c>
    </row>
    <row r="59" spans="1:2" x14ac:dyDescent="0.2">
      <c r="A59">
        <v>8717.7096774193542</v>
      </c>
      <c r="B59">
        <v>445.12903225806451</v>
      </c>
    </row>
    <row r="60" spans="1:2" x14ac:dyDescent="0.2">
      <c r="A60">
        <v>3443.2666666666669</v>
      </c>
      <c r="B60">
        <v>435.66666666666669</v>
      </c>
    </row>
  </sheetData>
  <pageMargins left="0.7" right="0.7" top="0.75" bottom="0.75" header="0.3" footer="0.3"/>
  <pageSetup paperSize="9" firstPageNumber="4294967295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zoomScale="92" workbookViewId="0">
      <selection activeCell="F7" sqref="F7"/>
    </sheetView>
  </sheetViews>
  <sheetFormatPr baseColWidth="10" defaultRowHeight="15" x14ac:dyDescent="0.2"/>
  <cols>
    <col min="1" max="1" width="12.1640625" bestFit="1" customWidth="1"/>
    <col min="2" max="2" width="15.1640625" bestFit="1" customWidth="1"/>
    <col min="5" max="6" width="16.6640625" customWidth="1"/>
    <col min="7" max="7" width="17" customWidth="1"/>
    <col min="9" max="9" width="13.5" customWidth="1"/>
    <col min="10" max="10" width="16.33203125" bestFit="1" customWidth="1"/>
    <col min="11" max="11" width="10.83203125" style="17"/>
  </cols>
  <sheetData>
    <row r="1" spans="1:11" s="14" customFormat="1" ht="30" customHeight="1" x14ac:dyDescent="0.3">
      <c r="A1" s="26"/>
      <c r="B1" s="27" t="s">
        <v>53</v>
      </c>
      <c r="K1" s="29"/>
    </row>
    <row r="6" spans="1:11" x14ac:dyDescent="0.2">
      <c r="A6" s="7" t="s">
        <v>20</v>
      </c>
      <c r="B6" t="s">
        <v>54</v>
      </c>
      <c r="E6" s="30" t="s">
        <v>55</v>
      </c>
      <c r="F6" s="30" t="s">
        <v>54</v>
      </c>
      <c r="G6" s="30" t="s">
        <v>65</v>
      </c>
      <c r="I6" s="30" t="s">
        <v>20</v>
      </c>
      <c r="J6" s="30" t="s">
        <v>56</v>
      </c>
      <c r="K6" s="17" t="s">
        <v>57</v>
      </c>
    </row>
    <row r="7" spans="1:11" x14ac:dyDescent="0.2">
      <c r="A7" s="8">
        <v>1503960366</v>
      </c>
      <c r="B7" s="9">
        <v>25</v>
      </c>
      <c r="E7">
        <v>1503960366</v>
      </c>
      <c r="F7">
        <v>25</v>
      </c>
      <c r="G7" t="s">
        <v>58</v>
      </c>
      <c r="I7" t="s">
        <v>58</v>
      </c>
      <c r="J7">
        <v>12</v>
      </c>
      <c r="K7" s="11">
        <v>0.5</v>
      </c>
    </row>
    <row r="8" spans="1:11" x14ac:dyDescent="0.2">
      <c r="A8" s="8">
        <v>1644430081</v>
      </c>
      <c r="B8" s="9">
        <v>4</v>
      </c>
      <c r="E8">
        <v>1644430081</v>
      </c>
      <c r="F8">
        <v>4</v>
      </c>
      <c r="G8" t="s">
        <v>59</v>
      </c>
      <c r="I8" t="s">
        <v>60</v>
      </c>
      <c r="J8">
        <v>3</v>
      </c>
      <c r="K8" s="43">
        <v>0.125</v>
      </c>
    </row>
    <row r="9" spans="1:11" x14ac:dyDescent="0.2">
      <c r="A9" s="8">
        <v>1844505072</v>
      </c>
      <c r="B9" s="9">
        <v>3</v>
      </c>
      <c r="E9">
        <v>1844505072</v>
      </c>
      <c r="F9">
        <v>3</v>
      </c>
      <c r="G9" t="s">
        <v>59</v>
      </c>
      <c r="I9" t="s">
        <v>59</v>
      </c>
      <c r="J9">
        <v>9</v>
      </c>
      <c r="K9" s="43">
        <v>0.375</v>
      </c>
    </row>
    <row r="10" spans="1:11" x14ac:dyDescent="0.2">
      <c r="A10" s="8">
        <v>1927972279</v>
      </c>
      <c r="B10" s="9">
        <v>5</v>
      </c>
      <c r="E10">
        <v>1927972279</v>
      </c>
      <c r="F10">
        <v>5</v>
      </c>
      <c r="G10" t="s">
        <v>59</v>
      </c>
    </row>
    <row r="11" spans="1:11" x14ac:dyDescent="0.2">
      <c r="A11" s="8">
        <v>2026352035</v>
      </c>
      <c r="B11" s="9">
        <v>28</v>
      </c>
      <c r="E11">
        <v>2026352035</v>
      </c>
      <c r="F11">
        <v>28</v>
      </c>
      <c r="G11" t="s">
        <v>58</v>
      </c>
    </row>
    <row r="12" spans="1:11" x14ac:dyDescent="0.2">
      <c r="A12" s="8">
        <v>2320127002</v>
      </c>
      <c r="B12" s="9">
        <v>1</v>
      </c>
      <c r="E12">
        <v>2320127002</v>
      </c>
      <c r="F12">
        <v>1</v>
      </c>
      <c r="G12" t="s">
        <v>59</v>
      </c>
    </row>
    <row r="13" spans="1:11" x14ac:dyDescent="0.2">
      <c r="A13" s="8">
        <v>2347167796</v>
      </c>
      <c r="B13" s="9">
        <v>15</v>
      </c>
      <c r="E13">
        <v>2347167796</v>
      </c>
      <c r="F13">
        <v>15</v>
      </c>
      <c r="G13" t="s">
        <v>60</v>
      </c>
    </row>
    <row r="14" spans="1:11" x14ac:dyDescent="0.2">
      <c r="A14" s="8">
        <v>3977333714</v>
      </c>
      <c r="B14" s="9">
        <v>28</v>
      </c>
      <c r="E14">
        <v>3977333714</v>
      </c>
      <c r="F14">
        <v>28</v>
      </c>
      <c r="G14" t="s">
        <v>58</v>
      </c>
    </row>
    <row r="15" spans="1:11" x14ac:dyDescent="0.2">
      <c r="A15" s="8">
        <v>4020332650</v>
      </c>
      <c r="B15" s="9">
        <v>8</v>
      </c>
      <c r="E15">
        <v>4020332650</v>
      </c>
      <c r="F15">
        <v>8</v>
      </c>
      <c r="G15" t="s">
        <v>59</v>
      </c>
    </row>
    <row r="16" spans="1:11" x14ac:dyDescent="0.2">
      <c r="A16" s="8">
        <v>4319703577</v>
      </c>
      <c r="B16" s="9">
        <v>26</v>
      </c>
      <c r="E16">
        <v>4319703577</v>
      </c>
      <c r="F16">
        <v>26</v>
      </c>
      <c r="G16" t="s">
        <v>58</v>
      </c>
    </row>
    <row r="17" spans="1:7" x14ac:dyDescent="0.2">
      <c r="A17" s="8">
        <v>4388161847</v>
      </c>
      <c r="B17" s="9">
        <v>23</v>
      </c>
      <c r="E17">
        <v>4388161847</v>
      </c>
      <c r="F17">
        <v>23</v>
      </c>
      <c r="G17" t="s">
        <v>58</v>
      </c>
    </row>
    <row r="18" spans="1:7" x14ac:dyDescent="0.2">
      <c r="A18" s="8">
        <v>4445114986</v>
      </c>
      <c r="B18" s="9">
        <v>28</v>
      </c>
      <c r="E18">
        <v>4445114986</v>
      </c>
      <c r="F18">
        <v>28</v>
      </c>
      <c r="G18" t="s">
        <v>58</v>
      </c>
    </row>
    <row r="19" spans="1:7" x14ac:dyDescent="0.2">
      <c r="A19" s="8">
        <v>4558609924</v>
      </c>
      <c r="B19" s="9">
        <v>5</v>
      </c>
      <c r="E19">
        <v>4558609924</v>
      </c>
      <c r="F19">
        <v>5</v>
      </c>
      <c r="G19" t="s">
        <v>59</v>
      </c>
    </row>
    <row r="20" spans="1:7" x14ac:dyDescent="0.2">
      <c r="A20" s="8">
        <v>4702921684</v>
      </c>
      <c r="B20" s="9">
        <v>27</v>
      </c>
      <c r="E20">
        <v>4702921684</v>
      </c>
      <c r="F20">
        <v>27</v>
      </c>
      <c r="G20" t="s">
        <v>58</v>
      </c>
    </row>
    <row r="21" spans="1:7" x14ac:dyDescent="0.2">
      <c r="A21" s="8">
        <v>5553957443</v>
      </c>
      <c r="B21" s="9">
        <v>31</v>
      </c>
      <c r="E21">
        <v>5553957443</v>
      </c>
      <c r="F21">
        <v>31</v>
      </c>
      <c r="G21" t="s">
        <v>58</v>
      </c>
    </row>
    <row r="22" spans="1:7" x14ac:dyDescent="0.2">
      <c r="A22" s="8">
        <v>5577150313</v>
      </c>
      <c r="B22" s="9">
        <v>26</v>
      </c>
      <c r="E22">
        <v>5577150313</v>
      </c>
      <c r="F22">
        <v>26</v>
      </c>
      <c r="G22" t="s">
        <v>58</v>
      </c>
    </row>
    <row r="23" spans="1:7" x14ac:dyDescent="0.2">
      <c r="A23" s="8">
        <v>6117666160</v>
      </c>
      <c r="B23" s="9">
        <v>18</v>
      </c>
      <c r="E23">
        <v>6117666160</v>
      </c>
      <c r="F23">
        <v>18</v>
      </c>
      <c r="G23" t="s">
        <v>60</v>
      </c>
    </row>
    <row r="24" spans="1:7" x14ac:dyDescent="0.2">
      <c r="A24" s="8">
        <v>6775888955</v>
      </c>
      <c r="B24" s="9">
        <v>3</v>
      </c>
      <c r="E24">
        <v>6775888955</v>
      </c>
      <c r="F24">
        <v>3</v>
      </c>
      <c r="G24" t="s">
        <v>59</v>
      </c>
    </row>
    <row r="25" spans="1:7" x14ac:dyDescent="0.2">
      <c r="A25" s="8">
        <v>6962181067</v>
      </c>
      <c r="B25" s="9">
        <v>31</v>
      </c>
      <c r="E25">
        <v>6962181067</v>
      </c>
      <c r="F25">
        <v>31</v>
      </c>
      <c r="G25" t="s">
        <v>58</v>
      </c>
    </row>
    <row r="26" spans="1:7" x14ac:dyDescent="0.2">
      <c r="A26" s="8">
        <v>7007744171</v>
      </c>
      <c r="B26" s="9">
        <v>2</v>
      </c>
      <c r="E26">
        <v>7007744171</v>
      </c>
      <c r="F26">
        <v>2</v>
      </c>
      <c r="G26" t="s">
        <v>59</v>
      </c>
    </row>
    <row r="27" spans="1:7" x14ac:dyDescent="0.2">
      <c r="A27" s="8">
        <v>7086361926</v>
      </c>
      <c r="B27" s="9">
        <v>24</v>
      </c>
      <c r="E27">
        <v>7086361926</v>
      </c>
      <c r="F27">
        <v>24</v>
      </c>
      <c r="G27" t="s">
        <v>58</v>
      </c>
    </row>
    <row r="28" spans="1:7" x14ac:dyDescent="0.2">
      <c r="A28" s="8">
        <v>8053475328</v>
      </c>
      <c r="B28" s="9">
        <v>3</v>
      </c>
      <c r="E28">
        <v>8053475328</v>
      </c>
      <c r="F28">
        <v>3</v>
      </c>
      <c r="G28" t="s">
        <v>59</v>
      </c>
    </row>
    <row r="29" spans="1:7" x14ac:dyDescent="0.2">
      <c r="A29" s="8">
        <v>8378563200</v>
      </c>
      <c r="B29" s="9">
        <v>31</v>
      </c>
      <c r="E29">
        <v>8378563200</v>
      </c>
      <c r="F29">
        <v>31</v>
      </c>
      <c r="G29" t="s">
        <v>58</v>
      </c>
    </row>
    <row r="30" spans="1:7" x14ac:dyDescent="0.2">
      <c r="A30" s="8">
        <v>8792009665</v>
      </c>
      <c r="B30" s="9">
        <v>15</v>
      </c>
      <c r="E30">
        <v>8792009665</v>
      </c>
      <c r="F30">
        <v>15</v>
      </c>
      <c r="G30" t="s">
        <v>60</v>
      </c>
    </row>
  </sheetData>
  <pageMargins left="0.7" right="0.7" top="0.75" bottom="0.75" header="0.3" footer="0.3"/>
  <pageSetup paperSize="9" firstPageNumber="4294967295" orientation="portrait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13"/>
  <sheetViews>
    <sheetView topLeftCell="N1" workbookViewId="0">
      <selection activeCell="Y4" sqref="Y4"/>
    </sheetView>
  </sheetViews>
  <sheetFormatPr baseColWidth="10" defaultRowHeight="15" x14ac:dyDescent="0.2"/>
  <cols>
    <col min="1" max="1" width="20.33203125" customWidth="1"/>
    <col min="2" max="2" width="10.83203125" style="31"/>
    <col min="3" max="3" width="12" customWidth="1"/>
    <col min="4" max="4" width="14.5" customWidth="1"/>
    <col min="5" max="5" width="16.33203125" customWidth="1"/>
    <col min="6" max="6" width="23.83203125" customWidth="1"/>
    <col min="7" max="7" width="19.6640625" customWidth="1"/>
    <col min="8" max="8" width="25.33203125" customWidth="1"/>
    <col min="9" max="9" width="19.83203125" customWidth="1"/>
    <col min="10" max="10" width="24" customWidth="1"/>
    <col min="11" max="11" width="19.5" customWidth="1"/>
    <col min="12" max="12" width="20" customWidth="1"/>
    <col min="13" max="13" width="21" customWidth="1"/>
    <col min="14" max="16" width="19.6640625" customWidth="1"/>
    <col min="17" max="17" width="20.1640625" customWidth="1"/>
    <col min="18" max="18" width="17.83203125" customWidth="1"/>
    <col min="19" max="19" width="16.83203125" customWidth="1"/>
    <col min="20" max="20" width="23.1640625" customWidth="1"/>
    <col min="21" max="21" width="19.33203125" customWidth="1"/>
    <col min="22" max="22" width="24.1640625" customWidth="1"/>
  </cols>
  <sheetData>
    <row r="1" spans="1:23" s="14" customFormat="1" ht="32" customHeight="1" x14ac:dyDescent="0.3">
      <c r="A1" s="26"/>
      <c r="B1" s="32" t="s">
        <v>61</v>
      </c>
    </row>
    <row r="3" spans="1:23" x14ac:dyDescent="0.2">
      <c r="A3" t="s">
        <v>0</v>
      </c>
      <c r="B3" s="31" t="s">
        <v>1</v>
      </c>
      <c r="C3" t="s">
        <v>35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">
      <c r="A4">
        <v>1503960366</v>
      </c>
      <c r="B4" s="31">
        <v>42472</v>
      </c>
      <c r="C4" t="s">
        <v>44</v>
      </c>
      <c r="D4">
        <v>13162</v>
      </c>
      <c r="E4">
        <v>8.5</v>
      </c>
      <c r="F4">
        <v>8.5</v>
      </c>
      <c r="G4">
        <v>0</v>
      </c>
      <c r="H4">
        <v>1.87999999523163</v>
      </c>
      <c r="I4">
        <v>0.55000001192092896</v>
      </c>
      <c r="J4">
        <v>6.0599999427795401</v>
      </c>
      <c r="K4">
        <v>0</v>
      </c>
      <c r="L4">
        <v>25</v>
      </c>
      <c r="M4">
        <v>13</v>
      </c>
      <c r="N4">
        <v>328</v>
      </c>
      <c r="O4">
        <v>728</v>
      </c>
      <c r="P4">
        <v>1985</v>
      </c>
      <c r="Q4">
        <v>1</v>
      </c>
      <c r="R4">
        <v>327</v>
      </c>
      <c r="S4">
        <v>346</v>
      </c>
      <c r="T4">
        <f t="shared" ref="T4:T67" si="0">L4+M4+N4+O4</f>
        <v>1094</v>
      </c>
      <c r="U4" s="11">
        <v>0.75972222222222219</v>
      </c>
      <c r="V4" t="str">
        <f t="shared" ref="V4:V67" si="1">IF(AND(U4=100%),"All Day",IF(AND(U4&lt;100%,U4&gt;=50%),"More than half a day",IF(AND(U4&lt;50%,U4&gt;0),"Less than half a day")))</f>
        <v>More than half a day</v>
      </c>
      <c r="W4" t="str">
        <f>VLOOKUP(Time_Worn[[#This Row],[id]],Days_Frequency[],3,FALSE)</f>
        <v>High Use</v>
      </c>
    </row>
    <row r="5" spans="1:23" x14ac:dyDescent="0.2">
      <c r="A5">
        <v>1503960366</v>
      </c>
      <c r="B5" s="31">
        <v>42473</v>
      </c>
      <c r="C5" t="s">
        <v>45</v>
      </c>
      <c r="D5">
        <v>10735</v>
      </c>
      <c r="E5">
        <v>6.9699997901916504</v>
      </c>
      <c r="F5">
        <v>6.9699997901916504</v>
      </c>
      <c r="G5">
        <v>0</v>
      </c>
      <c r="H5">
        <v>1.5700000524520901</v>
      </c>
      <c r="I5">
        <v>0.68999999761581399</v>
      </c>
      <c r="J5">
        <v>4.71000003814697</v>
      </c>
      <c r="K5">
        <v>0</v>
      </c>
      <c r="L5">
        <v>21</v>
      </c>
      <c r="M5">
        <v>19</v>
      </c>
      <c r="N5">
        <v>217</v>
      </c>
      <c r="O5">
        <v>776</v>
      </c>
      <c r="P5">
        <v>1797</v>
      </c>
      <c r="Q5">
        <v>2</v>
      </c>
      <c r="R5">
        <v>384</v>
      </c>
      <c r="S5">
        <v>407</v>
      </c>
      <c r="T5">
        <f t="shared" si="0"/>
        <v>1033</v>
      </c>
      <c r="U5" s="11">
        <v>0.71736111111111112</v>
      </c>
      <c r="V5" t="str">
        <f t="shared" si="1"/>
        <v>More than half a day</v>
      </c>
      <c r="W5" t="str">
        <f>VLOOKUP(Time_Worn[[#This Row],[id]],Days_Frequency[],3,FALSE)</f>
        <v>High Use</v>
      </c>
    </row>
    <row r="6" spans="1:23" x14ac:dyDescent="0.2">
      <c r="A6">
        <v>1503960366</v>
      </c>
      <c r="B6" s="31">
        <v>42475</v>
      </c>
      <c r="C6" t="s">
        <v>42</v>
      </c>
      <c r="D6">
        <v>9762</v>
      </c>
      <c r="E6">
        <v>6.2800002098083496</v>
      </c>
      <c r="F6">
        <v>6.2800002098083496</v>
      </c>
      <c r="G6">
        <v>0</v>
      </c>
      <c r="H6">
        <v>2.1400001049041699</v>
      </c>
      <c r="I6">
        <v>1.2599999904632599</v>
      </c>
      <c r="J6">
        <v>2.8299999237060498</v>
      </c>
      <c r="K6">
        <v>0</v>
      </c>
      <c r="L6">
        <v>29</v>
      </c>
      <c r="M6">
        <v>34</v>
      </c>
      <c r="N6">
        <v>209</v>
      </c>
      <c r="O6">
        <v>726</v>
      </c>
      <c r="P6">
        <v>1745</v>
      </c>
      <c r="Q6">
        <v>1</v>
      </c>
      <c r="R6">
        <v>412</v>
      </c>
      <c r="S6">
        <v>442</v>
      </c>
      <c r="T6">
        <f t="shared" si="0"/>
        <v>998</v>
      </c>
      <c r="U6" s="11">
        <v>0.69305555555555554</v>
      </c>
      <c r="V6" t="str">
        <f t="shared" si="1"/>
        <v>More than half a day</v>
      </c>
      <c r="W6" t="str">
        <f>VLOOKUP(Time_Worn[[#This Row],[id]],Days_Frequency[],3,FALSE)</f>
        <v>High Use</v>
      </c>
    </row>
    <row r="7" spans="1:23" x14ac:dyDescent="0.2">
      <c r="A7">
        <v>1503960366</v>
      </c>
      <c r="B7" s="31">
        <v>42476</v>
      </c>
      <c r="C7" t="s">
        <v>46</v>
      </c>
      <c r="D7">
        <v>12669</v>
      </c>
      <c r="E7">
        <v>8.1599998474121094</v>
      </c>
      <c r="F7">
        <v>8.1599998474121094</v>
      </c>
      <c r="G7">
        <v>0</v>
      </c>
      <c r="H7">
        <v>2.71000003814697</v>
      </c>
      <c r="I7">
        <v>0.40999999642372098</v>
      </c>
      <c r="J7">
        <v>5.03999996185303</v>
      </c>
      <c r="K7">
        <v>0</v>
      </c>
      <c r="L7">
        <v>36</v>
      </c>
      <c r="M7">
        <v>10</v>
      </c>
      <c r="N7">
        <v>221</v>
      </c>
      <c r="O7">
        <v>773</v>
      </c>
      <c r="P7">
        <v>1863</v>
      </c>
      <c r="Q7">
        <v>2</v>
      </c>
      <c r="R7">
        <v>340</v>
      </c>
      <c r="S7">
        <v>367</v>
      </c>
      <c r="T7">
        <f t="shared" si="0"/>
        <v>1040</v>
      </c>
      <c r="U7" s="11">
        <v>0.72222222222222221</v>
      </c>
      <c r="V7" t="str">
        <f t="shared" si="1"/>
        <v>More than half a day</v>
      </c>
      <c r="W7" t="str">
        <f>VLOOKUP(Time_Worn[[#This Row],[id]],Days_Frequency[],3,FALSE)</f>
        <v>High Use</v>
      </c>
    </row>
    <row r="8" spans="1:23" x14ac:dyDescent="0.2">
      <c r="A8">
        <v>1503960366</v>
      </c>
      <c r="B8" s="31">
        <v>42477</v>
      </c>
      <c r="C8" t="s">
        <v>43</v>
      </c>
      <c r="D8">
        <v>9705</v>
      </c>
      <c r="E8">
        <v>6.4800000190734899</v>
      </c>
      <c r="F8">
        <v>6.4800000190734899</v>
      </c>
      <c r="G8">
        <v>0</v>
      </c>
      <c r="H8">
        <v>3.1900000572204599</v>
      </c>
      <c r="I8">
        <v>0.77999997138977095</v>
      </c>
      <c r="J8">
        <v>2.5099999904632599</v>
      </c>
      <c r="K8">
        <v>0</v>
      </c>
      <c r="L8">
        <v>38</v>
      </c>
      <c r="M8">
        <v>20</v>
      </c>
      <c r="N8">
        <v>164</v>
      </c>
      <c r="O8">
        <v>539</v>
      </c>
      <c r="P8">
        <v>1728</v>
      </c>
      <c r="Q8">
        <v>1</v>
      </c>
      <c r="R8">
        <v>700</v>
      </c>
      <c r="S8">
        <v>712</v>
      </c>
      <c r="T8">
        <f t="shared" si="0"/>
        <v>761</v>
      </c>
      <c r="U8" s="11">
        <v>0.52847222222222223</v>
      </c>
      <c r="V8" t="str">
        <f t="shared" si="1"/>
        <v>More than half a day</v>
      </c>
      <c r="W8" t="str">
        <f>VLOOKUP(Time_Worn[[#This Row],[id]],Days_Frequency[],3,FALSE)</f>
        <v>High Use</v>
      </c>
    </row>
    <row r="9" spans="1:23" x14ac:dyDescent="0.2">
      <c r="A9">
        <v>1503960366</v>
      </c>
      <c r="B9" s="31">
        <v>42479</v>
      </c>
      <c r="C9" t="s">
        <v>47</v>
      </c>
      <c r="D9">
        <v>15506</v>
      </c>
      <c r="E9">
        <v>9.8800001144409197</v>
      </c>
      <c r="F9">
        <v>9.8800001144409197</v>
      </c>
      <c r="G9">
        <v>0</v>
      </c>
      <c r="H9">
        <v>3.5299999713897701</v>
      </c>
      <c r="I9">
        <v>1.3200000524520901</v>
      </c>
      <c r="J9">
        <v>5.0300002098083496</v>
      </c>
      <c r="K9">
        <v>0</v>
      </c>
      <c r="L9">
        <v>50</v>
      </c>
      <c r="M9">
        <v>31</v>
      </c>
      <c r="N9">
        <v>264</v>
      </c>
      <c r="O9">
        <v>775</v>
      </c>
      <c r="P9">
        <v>2035</v>
      </c>
      <c r="Q9">
        <v>1</v>
      </c>
      <c r="R9">
        <v>304</v>
      </c>
      <c r="S9">
        <v>320</v>
      </c>
      <c r="T9">
        <f t="shared" si="0"/>
        <v>1120</v>
      </c>
      <c r="U9" s="11">
        <v>0.77777777777777779</v>
      </c>
      <c r="V9" t="str">
        <f t="shared" si="1"/>
        <v>More than half a day</v>
      </c>
      <c r="W9" t="str">
        <f>VLOOKUP(Time_Worn[[#This Row],[id]],Days_Frequency[],3,FALSE)</f>
        <v>High Use</v>
      </c>
    </row>
    <row r="10" spans="1:23" x14ac:dyDescent="0.2">
      <c r="A10">
        <v>1503960366</v>
      </c>
      <c r="B10" s="31">
        <v>42480</v>
      </c>
      <c r="C10" t="s">
        <v>41</v>
      </c>
      <c r="D10">
        <v>10544</v>
      </c>
      <c r="E10">
        <v>6.6799998283386204</v>
      </c>
      <c r="F10">
        <v>6.6799998283386204</v>
      </c>
      <c r="G10">
        <v>0</v>
      </c>
      <c r="H10">
        <v>1.96000003814697</v>
      </c>
      <c r="I10">
        <v>0.479999989271164</v>
      </c>
      <c r="J10">
        <v>4.2399997711181596</v>
      </c>
      <c r="K10">
        <v>0</v>
      </c>
      <c r="L10">
        <v>28</v>
      </c>
      <c r="M10">
        <v>12</v>
      </c>
      <c r="N10">
        <v>205</v>
      </c>
      <c r="O10">
        <v>818</v>
      </c>
      <c r="P10">
        <v>1786</v>
      </c>
      <c r="Q10">
        <v>1</v>
      </c>
      <c r="R10">
        <v>360</v>
      </c>
      <c r="S10">
        <v>377</v>
      </c>
      <c r="T10">
        <f t="shared" si="0"/>
        <v>1063</v>
      </c>
      <c r="U10" s="11">
        <v>0.73819444444444449</v>
      </c>
      <c r="V10" t="str">
        <f t="shared" si="1"/>
        <v>More than half a day</v>
      </c>
      <c r="W10" t="str">
        <f>VLOOKUP(Time_Worn[[#This Row],[id]],Days_Frequency[],3,FALSE)</f>
        <v>High Use</v>
      </c>
    </row>
    <row r="11" spans="1:23" x14ac:dyDescent="0.2">
      <c r="A11">
        <v>1503960366</v>
      </c>
      <c r="B11" s="31">
        <v>42481</v>
      </c>
      <c r="C11" t="s">
        <v>44</v>
      </c>
      <c r="D11">
        <v>9819</v>
      </c>
      <c r="E11">
        <v>6.3400001525878897</v>
      </c>
      <c r="F11">
        <v>6.3400001525878897</v>
      </c>
      <c r="G11">
        <v>0</v>
      </c>
      <c r="H11">
        <v>1.3400000333786</v>
      </c>
      <c r="I11">
        <v>0.34999999403953602</v>
      </c>
      <c r="J11">
        <v>4.6500000953674299</v>
      </c>
      <c r="K11">
        <v>0</v>
      </c>
      <c r="L11">
        <v>19</v>
      </c>
      <c r="M11">
        <v>8</v>
      </c>
      <c r="N11">
        <v>211</v>
      </c>
      <c r="O11">
        <v>838</v>
      </c>
      <c r="P11">
        <v>1775</v>
      </c>
      <c r="Q11">
        <v>1</v>
      </c>
      <c r="R11">
        <v>325</v>
      </c>
      <c r="S11">
        <v>364</v>
      </c>
      <c r="T11">
        <f t="shared" si="0"/>
        <v>1076</v>
      </c>
      <c r="U11" s="11">
        <v>0.74722222222222223</v>
      </c>
      <c r="V11" t="str">
        <f t="shared" si="1"/>
        <v>More than half a day</v>
      </c>
      <c r="W11" t="str">
        <f>VLOOKUP(Time_Worn[[#This Row],[id]],Days_Frequency[],3,FALSE)</f>
        <v>High Use</v>
      </c>
    </row>
    <row r="12" spans="1:23" x14ac:dyDescent="0.2">
      <c r="A12">
        <v>1503960366</v>
      </c>
      <c r="B12" s="31">
        <v>42483</v>
      </c>
      <c r="C12" t="s">
        <v>45</v>
      </c>
      <c r="D12">
        <v>14371</v>
      </c>
      <c r="E12">
        <v>9.0399999618530291</v>
      </c>
      <c r="F12">
        <v>9.0399999618530291</v>
      </c>
      <c r="G12">
        <v>0</v>
      </c>
      <c r="H12">
        <v>2.8099999427795401</v>
      </c>
      <c r="I12">
        <v>0.87000000476837203</v>
      </c>
      <c r="J12">
        <v>5.3600001335143999</v>
      </c>
      <c r="K12">
        <v>0</v>
      </c>
      <c r="L12">
        <v>41</v>
      </c>
      <c r="M12">
        <v>21</v>
      </c>
      <c r="N12">
        <v>262</v>
      </c>
      <c r="O12">
        <v>732</v>
      </c>
      <c r="P12">
        <v>1949</v>
      </c>
      <c r="Q12">
        <v>1</v>
      </c>
      <c r="R12">
        <v>361</v>
      </c>
      <c r="S12">
        <v>384</v>
      </c>
      <c r="T12">
        <f t="shared" si="0"/>
        <v>1056</v>
      </c>
      <c r="U12" s="11">
        <v>0.73333333333333328</v>
      </c>
      <c r="V12" t="str">
        <f t="shared" si="1"/>
        <v>More than half a day</v>
      </c>
      <c r="W12" t="str">
        <f>VLOOKUP(Time_Worn[[#This Row],[id]],Days_Frequency[],3,FALSE)</f>
        <v>High Use</v>
      </c>
    </row>
    <row r="13" spans="1:23" x14ac:dyDescent="0.2">
      <c r="A13">
        <v>1503960366</v>
      </c>
      <c r="B13" s="31">
        <v>42484</v>
      </c>
      <c r="C13" t="s">
        <v>42</v>
      </c>
      <c r="D13">
        <v>10039</v>
      </c>
      <c r="E13">
        <v>6.4099998474121103</v>
      </c>
      <c r="F13">
        <v>6.4099998474121103</v>
      </c>
      <c r="G13">
        <v>0</v>
      </c>
      <c r="H13">
        <v>2.9200000762939502</v>
      </c>
      <c r="I13">
        <v>0.20999999344348899</v>
      </c>
      <c r="J13">
        <v>3.2799999713897701</v>
      </c>
      <c r="K13">
        <v>0</v>
      </c>
      <c r="L13">
        <v>39</v>
      </c>
      <c r="M13">
        <v>5</v>
      </c>
      <c r="N13">
        <v>238</v>
      </c>
      <c r="O13">
        <v>709</v>
      </c>
      <c r="P13">
        <v>1788</v>
      </c>
      <c r="Q13">
        <v>1</v>
      </c>
      <c r="R13">
        <v>430</v>
      </c>
      <c r="S13">
        <v>449</v>
      </c>
      <c r="T13">
        <f t="shared" si="0"/>
        <v>991</v>
      </c>
      <c r="U13" s="11">
        <v>0.68819444444444444</v>
      </c>
      <c r="V13" t="str">
        <f t="shared" si="1"/>
        <v>More than half a day</v>
      </c>
      <c r="W13" t="str">
        <f>VLOOKUP(Time_Worn[[#This Row],[id]],Days_Frequency[],3,FALSE)</f>
        <v>High Use</v>
      </c>
    </row>
    <row r="14" spans="1:23" x14ac:dyDescent="0.2">
      <c r="A14">
        <v>1503960366</v>
      </c>
      <c r="B14" s="31">
        <v>42485</v>
      </c>
      <c r="C14" t="s">
        <v>46</v>
      </c>
      <c r="D14">
        <v>15355</v>
      </c>
      <c r="E14">
        <v>9.8000001907348597</v>
      </c>
      <c r="F14">
        <v>9.8000001907348597</v>
      </c>
      <c r="G14">
        <v>0</v>
      </c>
      <c r="H14">
        <v>5.28999996185303</v>
      </c>
      <c r="I14">
        <v>0.56999999284744296</v>
      </c>
      <c r="J14">
        <v>3.9400000572204599</v>
      </c>
      <c r="K14">
        <v>0</v>
      </c>
      <c r="L14">
        <v>73</v>
      </c>
      <c r="M14">
        <v>14</v>
      </c>
      <c r="N14">
        <v>216</v>
      </c>
      <c r="O14">
        <v>814</v>
      </c>
      <c r="P14">
        <v>2013</v>
      </c>
      <c r="Q14">
        <v>1</v>
      </c>
      <c r="R14">
        <v>277</v>
      </c>
      <c r="S14">
        <v>323</v>
      </c>
      <c r="T14">
        <f t="shared" si="0"/>
        <v>1117</v>
      </c>
      <c r="U14" s="11">
        <v>0.77569444444444446</v>
      </c>
      <c r="V14" t="str">
        <f t="shared" si="1"/>
        <v>More than half a day</v>
      </c>
      <c r="W14" t="str">
        <f>VLOOKUP(Time_Worn[[#This Row],[id]],Days_Frequency[],3,FALSE)</f>
        <v>High Use</v>
      </c>
    </row>
    <row r="15" spans="1:23" x14ac:dyDescent="0.2">
      <c r="A15">
        <v>1503960366</v>
      </c>
      <c r="B15" s="31">
        <v>42486</v>
      </c>
      <c r="C15" t="s">
        <v>43</v>
      </c>
      <c r="D15">
        <v>13755</v>
      </c>
      <c r="E15">
        <v>8.7899999618530291</v>
      </c>
      <c r="F15">
        <v>8.7899999618530291</v>
      </c>
      <c r="G15">
        <v>0</v>
      </c>
      <c r="H15">
        <v>2.3299999237060498</v>
      </c>
      <c r="I15">
        <v>0.92000001668930098</v>
      </c>
      <c r="J15">
        <v>5.53999996185303</v>
      </c>
      <c r="K15">
        <v>0</v>
      </c>
      <c r="L15">
        <v>31</v>
      </c>
      <c r="M15">
        <v>23</v>
      </c>
      <c r="N15">
        <v>279</v>
      </c>
      <c r="O15">
        <v>833</v>
      </c>
      <c r="P15">
        <v>1970</v>
      </c>
      <c r="Q15">
        <v>1</v>
      </c>
      <c r="R15">
        <v>245</v>
      </c>
      <c r="S15">
        <v>274</v>
      </c>
      <c r="T15">
        <f t="shared" si="0"/>
        <v>1166</v>
      </c>
      <c r="U15" s="11">
        <v>0.80972222222222223</v>
      </c>
      <c r="V15" t="str">
        <f t="shared" si="1"/>
        <v>More than half a day</v>
      </c>
      <c r="W15" t="str">
        <f>VLOOKUP(Time_Worn[[#This Row],[id]],Days_Frequency[],3,FALSE)</f>
        <v>High Use</v>
      </c>
    </row>
    <row r="16" spans="1:23" x14ac:dyDescent="0.2">
      <c r="A16">
        <v>1503960366</v>
      </c>
      <c r="B16" s="31">
        <v>42488</v>
      </c>
      <c r="C16" t="s">
        <v>47</v>
      </c>
      <c r="D16">
        <v>13154</v>
      </c>
      <c r="E16">
        <v>8.5299997329711896</v>
      </c>
      <c r="F16">
        <v>8.5299997329711896</v>
      </c>
      <c r="G16">
        <v>0</v>
      </c>
      <c r="H16">
        <v>3.53999996185303</v>
      </c>
      <c r="I16">
        <v>1.1599999666214</v>
      </c>
      <c r="J16">
        <v>3.78999996185303</v>
      </c>
      <c r="K16">
        <v>0</v>
      </c>
      <c r="L16">
        <v>48</v>
      </c>
      <c r="M16">
        <v>28</v>
      </c>
      <c r="N16">
        <v>189</v>
      </c>
      <c r="O16">
        <v>782</v>
      </c>
      <c r="P16">
        <v>1898</v>
      </c>
      <c r="Q16">
        <v>1</v>
      </c>
      <c r="R16">
        <v>366</v>
      </c>
      <c r="S16">
        <v>393</v>
      </c>
      <c r="T16">
        <f t="shared" si="0"/>
        <v>1047</v>
      </c>
      <c r="U16" s="11">
        <v>0.7270833333333333</v>
      </c>
      <c r="V16" t="str">
        <f t="shared" si="1"/>
        <v>More than half a day</v>
      </c>
      <c r="W16" t="str">
        <f>VLOOKUP(Time_Worn[[#This Row],[id]],Days_Frequency[],3,FALSE)</f>
        <v>High Use</v>
      </c>
    </row>
    <row r="17" spans="1:23" x14ac:dyDescent="0.2">
      <c r="A17">
        <v>1503960366</v>
      </c>
      <c r="B17" s="31">
        <v>42489</v>
      </c>
      <c r="C17" t="s">
        <v>41</v>
      </c>
      <c r="D17">
        <v>11181</v>
      </c>
      <c r="E17">
        <v>7.1500000953674299</v>
      </c>
      <c r="F17">
        <v>7.1500000953674299</v>
      </c>
      <c r="G17">
        <v>0</v>
      </c>
      <c r="H17">
        <v>1.0599999427795399</v>
      </c>
      <c r="I17">
        <v>0.5</v>
      </c>
      <c r="J17">
        <v>5.5799999237060502</v>
      </c>
      <c r="K17">
        <v>0</v>
      </c>
      <c r="L17">
        <v>16</v>
      </c>
      <c r="M17">
        <v>12</v>
      </c>
      <c r="N17">
        <v>243</v>
      </c>
      <c r="O17">
        <v>815</v>
      </c>
      <c r="P17">
        <v>1837</v>
      </c>
      <c r="Q17">
        <v>1</v>
      </c>
      <c r="R17">
        <v>341</v>
      </c>
      <c r="S17">
        <v>354</v>
      </c>
      <c r="T17">
        <f t="shared" si="0"/>
        <v>1086</v>
      </c>
      <c r="U17" s="11">
        <v>0.75416666666666665</v>
      </c>
      <c r="V17" t="str">
        <f t="shared" si="1"/>
        <v>More than half a day</v>
      </c>
      <c r="W17" t="str">
        <f>VLOOKUP(Time_Worn[[#This Row],[id]],Days_Frequency[],3,FALSE)</f>
        <v>High Use</v>
      </c>
    </row>
    <row r="18" spans="1:23" x14ac:dyDescent="0.2">
      <c r="A18">
        <v>1503960366</v>
      </c>
      <c r="B18" s="31">
        <v>42490</v>
      </c>
      <c r="C18" t="s">
        <v>44</v>
      </c>
      <c r="D18">
        <v>14673</v>
      </c>
      <c r="E18">
        <v>9.25</v>
      </c>
      <c r="F18">
        <v>9.25</v>
      </c>
      <c r="G18">
        <v>0</v>
      </c>
      <c r="H18">
        <v>3.5599999427795401</v>
      </c>
      <c r="I18">
        <v>1.41999995708466</v>
      </c>
      <c r="J18">
        <v>4.2699999809265101</v>
      </c>
      <c r="K18">
        <v>0</v>
      </c>
      <c r="L18">
        <v>52</v>
      </c>
      <c r="M18">
        <v>34</v>
      </c>
      <c r="N18">
        <v>217</v>
      </c>
      <c r="O18">
        <v>712</v>
      </c>
      <c r="P18">
        <v>1947</v>
      </c>
      <c r="Q18">
        <v>1</v>
      </c>
      <c r="R18">
        <v>404</v>
      </c>
      <c r="S18">
        <v>425</v>
      </c>
      <c r="T18">
        <f t="shared" si="0"/>
        <v>1015</v>
      </c>
      <c r="U18" s="11">
        <v>0.70486111111111116</v>
      </c>
      <c r="V18" t="str">
        <f t="shared" si="1"/>
        <v>More than half a day</v>
      </c>
      <c r="W18" t="str">
        <f>VLOOKUP(Time_Worn[[#This Row],[id]],Days_Frequency[],3,FALSE)</f>
        <v>High Use</v>
      </c>
    </row>
    <row r="19" spans="1:23" x14ac:dyDescent="0.2">
      <c r="A19">
        <v>1503960366</v>
      </c>
      <c r="B19" s="31">
        <v>42491</v>
      </c>
      <c r="C19" t="s">
        <v>45</v>
      </c>
      <c r="D19">
        <v>10602</v>
      </c>
      <c r="E19">
        <v>6.8099999427795401</v>
      </c>
      <c r="F19">
        <v>6.8099999427795401</v>
      </c>
      <c r="G19">
        <v>0</v>
      </c>
      <c r="H19">
        <v>2.28999996185303</v>
      </c>
      <c r="I19">
        <v>1.6000000238418599</v>
      </c>
      <c r="J19">
        <v>2.9200000762939502</v>
      </c>
      <c r="K19">
        <v>0</v>
      </c>
      <c r="L19">
        <v>33</v>
      </c>
      <c r="M19">
        <v>35</v>
      </c>
      <c r="N19">
        <v>246</v>
      </c>
      <c r="O19">
        <v>730</v>
      </c>
      <c r="P19">
        <v>1820</v>
      </c>
      <c r="Q19">
        <v>1</v>
      </c>
      <c r="R19">
        <v>369</v>
      </c>
      <c r="S19">
        <v>396</v>
      </c>
      <c r="T19">
        <f t="shared" si="0"/>
        <v>1044</v>
      </c>
      <c r="U19" s="11">
        <v>0.72499999999999998</v>
      </c>
      <c r="V19" t="str">
        <f t="shared" si="1"/>
        <v>More than half a day</v>
      </c>
      <c r="W19" t="str">
        <f>VLOOKUP(Time_Worn[[#This Row],[id]],Days_Frequency[],3,FALSE)</f>
        <v>High Use</v>
      </c>
    </row>
    <row r="20" spans="1:23" x14ac:dyDescent="0.2">
      <c r="A20">
        <v>1503960366</v>
      </c>
      <c r="B20" s="31">
        <v>42492</v>
      </c>
      <c r="C20" t="s">
        <v>42</v>
      </c>
      <c r="D20">
        <v>14727</v>
      </c>
      <c r="E20">
        <v>9.7100000381469709</v>
      </c>
      <c r="F20">
        <v>9.7100000381469709</v>
      </c>
      <c r="G20">
        <v>0</v>
      </c>
      <c r="H20">
        <v>3.21000003814697</v>
      </c>
      <c r="I20">
        <v>0.56999999284744296</v>
      </c>
      <c r="J20">
        <v>5.9200000762939498</v>
      </c>
      <c r="K20">
        <v>0</v>
      </c>
      <c r="L20">
        <v>41</v>
      </c>
      <c r="M20">
        <v>15</v>
      </c>
      <c r="N20">
        <v>277</v>
      </c>
      <c r="O20">
        <v>798</v>
      </c>
      <c r="P20">
        <v>2004</v>
      </c>
      <c r="Q20">
        <v>1</v>
      </c>
      <c r="R20">
        <v>277</v>
      </c>
      <c r="S20">
        <v>309</v>
      </c>
      <c r="T20">
        <f t="shared" si="0"/>
        <v>1131</v>
      </c>
      <c r="U20" s="11">
        <v>0.78541666666666665</v>
      </c>
      <c r="V20" t="str">
        <f t="shared" si="1"/>
        <v>More than half a day</v>
      </c>
      <c r="W20" t="str">
        <f>VLOOKUP(Time_Worn[[#This Row],[id]],Days_Frequency[],3,FALSE)</f>
        <v>High Use</v>
      </c>
    </row>
    <row r="21" spans="1:23" x14ac:dyDescent="0.2">
      <c r="A21">
        <v>1503960366</v>
      </c>
      <c r="B21" s="31">
        <v>42493</v>
      </c>
      <c r="C21" t="s">
        <v>46</v>
      </c>
      <c r="D21">
        <v>15103</v>
      </c>
      <c r="E21">
        <v>9.6599998474121094</v>
      </c>
      <c r="F21">
        <v>9.6599998474121094</v>
      </c>
      <c r="G21">
        <v>0</v>
      </c>
      <c r="H21">
        <v>3.7300000190734899</v>
      </c>
      <c r="I21">
        <v>1.04999995231628</v>
      </c>
      <c r="J21">
        <v>4.8800001144409197</v>
      </c>
      <c r="K21">
        <v>0</v>
      </c>
      <c r="L21">
        <v>50</v>
      </c>
      <c r="M21">
        <v>24</v>
      </c>
      <c r="N21">
        <v>254</v>
      </c>
      <c r="O21">
        <v>816</v>
      </c>
      <c r="P21">
        <v>1990</v>
      </c>
      <c r="Q21">
        <v>1</v>
      </c>
      <c r="R21">
        <v>273</v>
      </c>
      <c r="S21">
        <v>296</v>
      </c>
      <c r="T21">
        <f t="shared" si="0"/>
        <v>1144</v>
      </c>
      <c r="U21" s="11">
        <v>0.7944444444444444</v>
      </c>
      <c r="V21" t="str">
        <f t="shared" si="1"/>
        <v>More than half a day</v>
      </c>
      <c r="W21" t="str">
        <f>VLOOKUP(Time_Worn[[#This Row],[id]],Days_Frequency[],3,FALSE)</f>
        <v>High Use</v>
      </c>
    </row>
    <row r="22" spans="1:23" x14ac:dyDescent="0.2">
      <c r="A22">
        <v>1503960366</v>
      </c>
      <c r="B22" s="31">
        <v>42495</v>
      </c>
      <c r="C22" t="s">
        <v>43</v>
      </c>
      <c r="D22">
        <v>14070</v>
      </c>
      <c r="E22">
        <v>8.8999996185302699</v>
      </c>
      <c r="F22">
        <v>8.8999996185302699</v>
      </c>
      <c r="G22">
        <v>0</v>
      </c>
      <c r="H22">
        <v>2.9200000762939502</v>
      </c>
      <c r="I22">
        <v>1.08000004291534</v>
      </c>
      <c r="J22">
        <v>4.8800001144409197</v>
      </c>
      <c r="K22">
        <v>0</v>
      </c>
      <c r="L22">
        <v>45</v>
      </c>
      <c r="M22">
        <v>24</v>
      </c>
      <c r="N22">
        <v>250</v>
      </c>
      <c r="O22">
        <v>857</v>
      </c>
      <c r="P22">
        <v>1959</v>
      </c>
      <c r="Q22">
        <v>1</v>
      </c>
      <c r="R22">
        <v>247</v>
      </c>
      <c r="S22">
        <v>264</v>
      </c>
      <c r="T22">
        <f t="shared" si="0"/>
        <v>1176</v>
      </c>
      <c r="U22" s="11">
        <v>0.81666666666666665</v>
      </c>
      <c r="V22" t="str">
        <f t="shared" si="1"/>
        <v>More than half a day</v>
      </c>
      <c r="W22" t="str">
        <f>VLOOKUP(Time_Worn[[#This Row],[id]],Days_Frequency[],3,FALSE)</f>
        <v>High Use</v>
      </c>
    </row>
    <row r="23" spans="1:23" x14ac:dyDescent="0.2">
      <c r="A23">
        <v>1503960366</v>
      </c>
      <c r="B23" s="31">
        <v>42496</v>
      </c>
      <c r="C23" t="s">
        <v>47</v>
      </c>
      <c r="D23">
        <v>12159</v>
      </c>
      <c r="E23">
        <v>8.0299997329711896</v>
      </c>
      <c r="F23">
        <v>8.0299997329711896</v>
      </c>
      <c r="G23">
        <v>0</v>
      </c>
      <c r="H23">
        <v>1.9700000286102299</v>
      </c>
      <c r="I23">
        <v>0.25</v>
      </c>
      <c r="J23">
        <v>5.8099999427795401</v>
      </c>
      <c r="K23">
        <v>0</v>
      </c>
      <c r="L23">
        <v>24</v>
      </c>
      <c r="M23">
        <v>6</v>
      </c>
      <c r="N23">
        <v>289</v>
      </c>
      <c r="O23">
        <v>754</v>
      </c>
      <c r="P23">
        <v>1896</v>
      </c>
      <c r="Q23">
        <v>1</v>
      </c>
      <c r="R23">
        <v>334</v>
      </c>
      <c r="S23">
        <v>367</v>
      </c>
      <c r="T23">
        <f t="shared" si="0"/>
        <v>1073</v>
      </c>
      <c r="U23" s="11">
        <v>0.74513888888888891</v>
      </c>
      <c r="V23" t="str">
        <f t="shared" si="1"/>
        <v>More than half a day</v>
      </c>
      <c r="W23" t="str">
        <f>VLOOKUP(Time_Worn[[#This Row],[id]],Days_Frequency[],3,FALSE)</f>
        <v>High Use</v>
      </c>
    </row>
    <row r="24" spans="1:23" x14ac:dyDescent="0.2">
      <c r="A24">
        <v>1503960366</v>
      </c>
      <c r="B24" s="31">
        <v>42497</v>
      </c>
      <c r="C24" t="s">
        <v>41</v>
      </c>
      <c r="D24">
        <v>11992</v>
      </c>
      <c r="E24">
        <v>7.71000003814697</v>
      </c>
      <c r="F24">
        <v>7.71000003814697</v>
      </c>
      <c r="G24">
        <v>0</v>
      </c>
      <c r="H24">
        <v>2.46000003814697</v>
      </c>
      <c r="I24">
        <v>2.1199998855590798</v>
      </c>
      <c r="J24">
        <v>3.1300001144409202</v>
      </c>
      <c r="K24">
        <v>0</v>
      </c>
      <c r="L24">
        <v>37</v>
      </c>
      <c r="M24">
        <v>46</v>
      </c>
      <c r="N24">
        <v>175</v>
      </c>
      <c r="O24">
        <v>833</v>
      </c>
      <c r="P24">
        <v>1821</v>
      </c>
      <c r="Q24">
        <v>1</v>
      </c>
      <c r="R24">
        <v>331</v>
      </c>
      <c r="S24">
        <v>349</v>
      </c>
      <c r="T24">
        <f t="shared" si="0"/>
        <v>1091</v>
      </c>
      <c r="U24" s="11">
        <v>0.75763888888888886</v>
      </c>
      <c r="V24" t="str">
        <f t="shared" si="1"/>
        <v>More than half a day</v>
      </c>
      <c r="W24" t="str">
        <f>VLOOKUP(Time_Worn[[#This Row],[id]],Days_Frequency[],3,FALSE)</f>
        <v>High Use</v>
      </c>
    </row>
    <row r="25" spans="1:23" x14ac:dyDescent="0.2">
      <c r="A25">
        <v>1503960366</v>
      </c>
      <c r="B25" s="31">
        <v>42498</v>
      </c>
      <c r="C25" t="s">
        <v>44</v>
      </c>
      <c r="D25">
        <v>10060</v>
      </c>
      <c r="E25">
        <v>6.5799999237060502</v>
      </c>
      <c r="F25">
        <v>6.5799999237060502</v>
      </c>
      <c r="G25">
        <v>0</v>
      </c>
      <c r="H25">
        <v>3.5299999713897701</v>
      </c>
      <c r="I25">
        <v>0.31999999284744302</v>
      </c>
      <c r="J25">
        <v>2.7300000190734899</v>
      </c>
      <c r="K25">
        <v>0</v>
      </c>
      <c r="L25">
        <v>44</v>
      </c>
      <c r="M25">
        <v>8</v>
      </c>
      <c r="N25">
        <v>203</v>
      </c>
      <c r="O25">
        <v>574</v>
      </c>
      <c r="P25">
        <v>1740</v>
      </c>
      <c r="Q25">
        <v>1</v>
      </c>
      <c r="R25">
        <v>594</v>
      </c>
      <c r="S25">
        <v>611</v>
      </c>
      <c r="T25">
        <f t="shared" si="0"/>
        <v>829</v>
      </c>
      <c r="U25" s="11">
        <v>0.5756944444444444</v>
      </c>
      <c r="V25" t="str">
        <f t="shared" si="1"/>
        <v>More than half a day</v>
      </c>
      <c r="W25" t="str">
        <f>VLOOKUP(Time_Worn[[#This Row],[id]],Days_Frequency[],3,FALSE)</f>
        <v>High Use</v>
      </c>
    </row>
    <row r="26" spans="1:23" x14ac:dyDescent="0.2">
      <c r="A26">
        <v>1503960366</v>
      </c>
      <c r="B26" s="31">
        <v>42499</v>
      </c>
      <c r="C26" t="s">
        <v>45</v>
      </c>
      <c r="D26">
        <v>12022</v>
      </c>
      <c r="E26">
        <v>7.7199997901916504</v>
      </c>
      <c r="F26">
        <v>7.7199997901916504</v>
      </c>
      <c r="G26">
        <v>0</v>
      </c>
      <c r="H26">
        <v>3.4500000476837198</v>
      </c>
      <c r="I26">
        <v>0.52999997138977095</v>
      </c>
      <c r="J26">
        <v>3.7400000095367401</v>
      </c>
      <c r="K26">
        <v>0</v>
      </c>
      <c r="L26">
        <v>46</v>
      </c>
      <c r="M26">
        <v>11</v>
      </c>
      <c r="N26">
        <v>206</v>
      </c>
      <c r="O26">
        <v>835</v>
      </c>
      <c r="P26">
        <v>1819</v>
      </c>
      <c r="Q26">
        <v>1</v>
      </c>
      <c r="R26">
        <v>338</v>
      </c>
      <c r="S26">
        <v>342</v>
      </c>
      <c r="T26">
        <f t="shared" si="0"/>
        <v>1098</v>
      </c>
      <c r="U26" s="11">
        <v>0.76249999999999996</v>
      </c>
      <c r="V26" t="str">
        <f t="shared" si="1"/>
        <v>More than half a day</v>
      </c>
      <c r="W26" t="str">
        <f>VLOOKUP(Time_Worn[[#This Row],[id]],Days_Frequency[],3,FALSE)</f>
        <v>High Use</v>
      </c>
    </row>
    <row r="27" spans="1:23" x14ac:dyDescent="0.2">
      <c r="A27">
        <v>1503960366</v>
      </c>
      <c r="B27" s="31">
        <v>42500</v>
      </c>
      <c r="C27" t="s">
        <v>42</v>
      </c>
      <c r="D27">
        <v>12207</v>
      </c>
      <c r="E27">
        <v>7.7699999809265101</v>
      </c>
      <c r="F27">
        <v>7.7699999809265101</v>
      </c>
      <c r="G27">
        <v>0</v>
      </c>
      <c r="H27">
        <v>3.3499999046325701</v>
      </c>
      <c r="I27">
        <v>1.1599999666214</v>
      </c>
      <c r="J27">
        <v>3.2599999904632599</v>
      </c>
      <c r="K27">
        <v>0</v>
      </c>
      <c r="L27">
        <v>46</v>
      </c>
      <c r="M27">
        <v>31</v>
      </c>
      <c r="N27">
        <v>214</v>
      </c>
      <c r="O27">
        <v>746</v>
      </c>
      <c r="P27">
        <v>1859</v>
      </c>
      <c r="Q27">
        <v>1</v>
      </c>
      <c r="R27">
        <v>383</v>
      </c>
      <c r="S27">
        <v>403</v>
      </c>
      <c r="T27">
        <f t="shared" si="0"/>
        <v>1037</v>
      </c>
      <c r="U27" s="11">
        <v>0.72013888888888888</v>
      </c>
      <c r="V27" t="str">
        <f t="shared" si="1"/>
        <v>More than half a day</v>
      </c>
      <c r="W27" t="str">
        <f>VLOOKUP(Time_Worn[[#This Row],[id]],Days_Frequency[],3,FALSE)</f>
        <v>High Use</v>
      </c>
    </row>
    <row r="28" spans="1:23" x14ac:dyDescent="0.2">
      <c r="A28">
        <v>1503960366</v>
      </c>
      <c r="B28" s="31">
        <v>42501</v>
      </c>
      <c r="C28" t="s">
        <v>46</v>
      </c>
      <c r="D28">
        <v>12770</v>
      </c>
      <c r="E28">
        <v>8.1300001144409197</v>
      </c>
      <c r="F28">
        <v>8.1300001144409197</v>
      </c>
      <c r="G28">
        <v>0</v>
      </c>
      <c r="H28">
        <v>2.5599999427795401</v>
      </c>
      <c r="I28">
        <v>1.0099999904632599</v>
      </c>
      <c r="J28">
        <v>4.5500001907348597</v>
      </c>
      <c r="K28">
        <v>0</v>
      </c>
      <c r="L28">
        <v>36</v>
      </c>
      <c r="M28">
        <v>23</v>
      </c>
      <c r="N28">
        <v>251</v>
      </c>
      <c r="O28">
        <v>669</v>
      </c>
      <c r="P28">
        <v>1783</v>
      </c>
      <c r="Q28">
        <v>1</v>
      </c>
      <c r="R28">
        <v>285</v>
      </c>
      <c r="S28">
        <v>306</v>
      </c>
      <c r="T28">
        <f t="shared" si="0"/>
        <v>979</v>
      </c>
      <c r="U28" s="11">
        <v>0.67986111111111114</v>
      </c>
      <c r="V28" t="str">
        <f t="shared" si="1"/>
        <v>More than half a day</v>
      </c>
      <c r="W28" t="str">
        <f>VLOOKUP(Time_Worn[[#This Row],[id]],Days_Frequency[],3,FALSE)</f>
        <v>High Use</v>
      </c>
    </row>
    <row r="29" spans="1:23" x14ac:dyDescent="0.2">
      <c r="A29">
        <v>1644430081</v>
      </c>
      <c r="B29" s="31">
        <v>42489</v>
      </c>
      <c r="C29" t="s">
        <v>43</v>
      </c>
      <c r="D29">
        <v>3176</v>
      </c>
      <c r="E29">
        <v>2.3099999427795401</v>
      </c>
      <c r="F29">
        <v>2.3099999427795401</v>
      </c>
      <c r="G29">
        <v>0</v>
      </c>
      <c r="H29">
        <v>0</v>
      </c>
      <c r="I29">
        <v>0</v>
      </c>
      <c r="J29">
        <v>2.3099999427795401</v>
      </c>
      <c r="K29">
        <v>0</v>
      </c>
      <c r="L29">
        <v>0</v>
      </c>
      <c r="M29">
        <v>0</v>
      </c>
      <c r="N29">
        <v>120</v>
      </c>
      <c r="O29">
        <v>1193</v>
      </c>
      <c r="P29">
        <v>2498</v>
      </c>
      <c r="Q29">
        <v>1</v>
      </c>
      <c r="R29">
        <v>119</v>
      </c>
      <c r="S29">
        <v>127</v>
      </c>
      <c r="T29">
        <f t="shared" si="0"/>
        <v>1313</v>
      </c>
      <c r="U29" s="11">
        <v>0.91180555555555554</v>
      </c>
      <c r="V29" t="str">
        <f t="shared" si="1"/>
        <v>More than half a day</v>
      </c>
      <c r="W29" t="str">
        <f>VLOOKUP(Time_Worn[[#This Row],[id]],Days_Frequency[],3,FALSE)</f>
        <v>Low Use</v>
      </c>
    </row>
    <row r="30" spans="1:23" x14ac:dyDescent="0.2">
      <c r="A30">
        <v>1644430081</v>
      </c>
      <c r="B30" s="31">
        <v>42490</v>
      </c>
      <c r="C30" t="s">
        <v>47</v>
      </c>
      <c r="D30">
        <v>18213</v>
      </c>
      <c r="E30">
        <v>13.2399997711182</v>
      </c>
      <c r="F30">
        <v>13.2399997711182</v>
      </c>
      <c r="G30">
        <v>0</v>
      </c>
      <c r="H30">
        <v>0.62999999523162797</v>
      </c>
      <c r="I30">
        <v>3.1400001049041699</v>
      </c>
      <c r="J30">
        <v>9.4600000381469709</v>
      </c>
      <c r="K30">
        <v>0</v>
      </c>
      <c r="L30">
        <v>9</v>
      </c>
      <c r="M30">
        <v>71</v>
      </c>
      <c r="N30">
        <v>402</v>
      </c>
      <c r="O30">
        <v>816</v>
      </c>
      <c r="P30">
        <v>3846</v>
      </c>
      <c r="Q30">
        <v>1</v>
      </c>
      <c r="R30">
        <v>124</v>
      </c>
      <c r="S30">
        <v>142</v>
      </c>
      <c r="T30">
        <f t="shared" si="0"/>
        <v>1298</v>
      </c>
      <c r="U30" s="11">
        <v>0.90138888888888891</v>
      </c>
      <c r="V30" t="str">
        <f t="shared" si="1"/>
        <v>More than half a day</v>
      </c>
      <c r="W30" t="str">
        <f>VLOOKUP(Time_Worn[[#This Row],[id]],Days_Frequency[],3,FALSE)</f>
        <v>Low Use</v>
      </c>
    </row>
    <row r="31" spans="1:23" x14ac:dyDescent="0.2">
      <c r="A31">
        <v>1644430081</v>
      </c>
      <c r="B31" s="31">
        <v>42492</v>
      </c>
      <c r="C31" t="s">
        <v>41</v>
      </c>
      <c r="D31">
        <v>3758</v>
      </c>
      <c r="E31">
        <v>2.7300000190734899</v>
      </c>
      <c r="F31">
        <v>2.7300000190734899</v>
      </c>
      <c r="G31">
        <v>0</v>
      </c>
      <c r="H31">
        <v>7.0000000298023196E-2</v>
      </c>
      <c r="I31">
        <v>0.31000000238418601</v>
      </c>
      <c r="J31">
        <v>2.3499999046325701</v>
      </c>
      <c r="K31">
        <v>0</v>
      </c>
      <c r="L31">
        <v>1</v>
      </c>
      <c r="M31">
        <v>7</v>
      </c>
      <c r="N31">
        <v>148</v>
      </c>
      <c r="O31">
        <v>682</v>
      </c>
      <c r="P31">
        <v>2580</v>
      </c>
      <c r="Q31">
        <v>1</v>
      </c>
      <c r="R31">
        <v>796</v>
      </c>
      <c r="S31">
        <v>961</v>
      </c>
      <c r="T31">
        <f t="shared" si="0"/>
        <v>838</v>
      </c>
      <c r="U31" s="11">
        <v>0.58194444444444449</v>
      </c>
      <c r="V31" t="str">
        <f t="shared" si="1"/>
        <v>More than half a day</v>
      </c>
      <c r="W31" t="str">
        <f>VLOOKUP(Time_Worn[[#This Row],[id]],Days_Frequency[],3,FALSE)</f>
        <v>Low Use</v>
      </c>
    </row>
    <row r="32" spans="1:23" x14ac:dyDescent="0.2">
      <c r="A32">
        <v>1644430081</v>
      </c>
      <c r="B32" s="31">
        <v>42498</v>
      </c>
      <c r="C32" t="s">
        <v>44</v>
      </c>
      <c r="D32">
        <v>6724</v>
      </c>
      <c r="E32">
        <v>4.8899998664856001</v>
      </c>
      <c r="F32">
        <v>4.8899998664856001</v>
      </c>
      <c r="G32">
        <v>0</v>
      </c>
      <c r="H32">
        <v>0</v>
      </c>
      <c r="I32">
        <v>0</v>
      </c>
      <c r="J32">
        <v>4.8800001144409197</v>
      </c>
      <c r="K32">
        <v>0</v>
      </c>
      <c r="L32">
        <v>0</v>
      </c>
      <c r="M32">
        <v>0</v>
      </c>
      <c r="N32">
        <v>295</v>
      </c>
      <c r="O32">
        <v>991</v>
      </c>
      <c r="P32">
        <v>2987</v>
      </c>
      <c r="Q32">
        <v>1</v>
      </c>
      <c r="R32">
        <v>137</v>
      </c>
      <c r="S32">
        <v>154</v>
      </c>
      <c r="T32">
        <f t="shared" si="0"/>
        <v>1286</v>
      </c>
      <c r="U32" s="11">
        <v>0.8930555555555556</v>
      </c>
      <c r="V32" t="str">
        <f t="shared" si="1"/>
        <v>More than half a day</v>
      </c>
      <c r="W32" t="str">
        <f>VLOOKUP(Time_Worn[[#This Row],[id]],Days_Frequency[],3,FALSE)</f>
        <v>Low Use</v>
      </c>
    </row>
    <row r="33" spans="1:23" x14ac:dyDescent="0.2">
      <c r="A33">
        <v>1844505072</v>
      </c>
      <c r="B33" s="31">
        <v>42475</v>
      </c>
      <c r="C33" t="s">
        <v>45</v>
      </c>
      <c r="D33">
        <v>3844</v>
      </c>
      <c r="E33">
        <v>2.53999996185303</v>
      </c>
      <c r="F33">
        <v>2.53999996185303</v>
      </c>
      <c r="G33">
        <v>0</v>
      </c>
      <c r="H33">
        <v>0</v>
      </c>
      <c r="I33">
        <v>0</v>
      </c>
      <c r="J33">
        <v>2.53999996185303</v>
      </c>
      <c r="K33">
        <v>0</v>
      </c>
      <c r="L33">
        <v>0</v>
      </c>
      <c r="M33">
        <v>0</v>
      </c>
      <c r="N33">
        <v>176</v>
      </c>
      <c r="O33">
        <v>527</v>
      </c>
      <c r="P33">
        <v>1725</v>
      </c>
      <c r="Q33">
        <v>1</v>
      </c>
      <c r="R33">
        <v>644</v>
      </c>
      <c r="S33">
        <v>961</v>
      </c>
      <c r="T33">
        <f t="shared" si="0"/>
        <v>703</v>
      </c>
      <c r="U33" s="11">
        <v>0.48819444444444443</v>
      </c>
      <c r="V33" t="str">
        <f t="shared" si="1"/>
        <v>Less than half a day</v>
      </c>
      <c r="W33" t="str">
        <f>VLOOKUP(Time_Worn[[#This Row],[id]],Days_Frequency[],3,FALSE)</f>
        <v>Low Use</v>
      </c>
    </row>
    <row r="34" spans="1:23" x14ac:dyDescent="0.2">
      <c r="A34">
        <v>1844505072</v>
      </c>
      <c r="B34" s="31">
        <v>42490</v>
      </c>
      <c r="C34" t="s">
        <v>42</v>
      </c>
      <c r="D34">
        <v>4014</v>
      </c>
      <c r="E34">
        <v>2.6700000762939502</v>
      </c>
      <c r="F34">
        <v>2.6700000762939502</v>
      </c>
      <c r="G34">
        <v>0</v>
      </c>
      <c r="H34">
        <v>0</v>
      </c>
      <c r="I34">
        <v>0</v>
      </c>
      <c r="J34">
        <v>2.6500000953674299</v>
      </c>
      <c r="K34">
        <v>0</v>
      </c>
      <c r="L34">
        <v>0</v>
      </c>
      <c r="M34">
        <v>0</v>
      </c>
      <c r="N34">
        <v>184</v>
      </c>
      <c r="O34">
        <v>218</v>
      </c>
      <c r="P34">
        <v>1763</v>
      </c>
      <c r="Q34">
        <v>1</v>
      </c>
      <c r="R34">
        <v>722</v>
      </c>
      <c r="S34">
        <v>961</v>
      </c>
      <c r="T34">
        <f t="shared" si="0"/>
        <v>402</v>
      </c>
      <c r="U34" s="11">
        <v>0.27916666666666667</v>
      </c>
      <c r="V34" t="str">
        <f t="shared" si="1"/>
        <v>Less than half a day</v>
      </c>
      <c r="W34" t="str">
        <f>VLOOKUP(Time_Worn[[#This Row],[id]],Days_Frequency[],3,FALSE)</f>
        <v>Low Use</v>
      </c>
    </row>
    <row r="35" spans="1:23" x14ac:dyDescent="0.2">
      <c r="A35">
        <v>1844505072</v>
      </c>
      <c r="B35" s="31">
        <v>42491</v>
      </c>
      <c r="C35" t="s">
        <v>46</v>
      </c>
      <c r="D35">
        <v>2573</v>
      </c>
      <c r="E35">
        <v>1.70000004768372</v>
      </c>
      <c r="F35">
        <v>1.70000004768372</v>
      </c>
      <c r="G35">
        <v>0</v>
      </c>
      <c r="H35">
        <v>0</v>
      </c>
      <c r="I35">
        <v>0.259999990463257</v>
      </c>
      <c r="J35">
        <v>1.45000004768372</v>
      </c>
      <c r="K35">
        <v>0</v>
      </c>
      <c r="L35">
        <v>0</v>
      </c>
      <c r="M35">
        <v>7</v>
      </c>
      <c r="N35">
        <v>75</v>
      </c>
      <c r="O35">
        <v>585</v>
      </c>
      <c r="P35">
        <v>1541</v>
      </c>
      <c r="Q35">
        <v>1</v>
      </c>
      <c r="R35">
        <v>590</v>
      </c>
      <c r="S35">
        <v>961</v>
      </c>
      <c r="T35">
        <f t="shared" si="0"/>
        <v>667</v>
      </c>
      <c r="U35" s="11">
        <v>0.46319444444444446</v>
      </c>
      <c r="V35" t="str">
        <f t="shared" si="1"/>
        <v>Less than half a day</v>
      </c>
      <c r="W35" t="str">
        <f>VLOOKUP(Time_Worn[[#This Row],[id]],Days_Frequency[],3,FALSE)</f>
        <v>Low Use</v>
      </c>
    </row>
    <row r="36" spans="1:23" x14ac:dyDescent="0.2">
      <c r="A36">
        <v>1927972279</v>
      </c>
      <c r="B36" s="31">
        <v>42472</v>
      </c>
      <c r="C36" t="s">
        <v>43</v>
      </c>
      <c r="D36">
        <v>678</v>
      </c>
      <c r="E36">
        <v>0.46999999880790699</v>
      </c>
      <c r="F36">
        <v>0.46999999880790699</v>
      </c>
      <c r="G36">
        <v>0</v>
      </c>
      <c r="H36">
        <v>0</v>
      </c>
      <c r="I36">
        <v>0</v>
      </c>
      <c r="J36">
        <v>0.46999999880790699</v>
      </c>
      <c r="K36">
        <v>0</v>
      </c>
      <c r="L36">
        <v>0</v>
      </c>
      <c r="M36">
        <v>0</v>
      </c>
      <c r="N36">
        <v>55</v>
      </c>
      <c r="O36">
        <v>734</v>
      </c>
      <c r="P36">
        <v>2220</v>
      </c>
      <c r="Q36">
        <v>3</v>
      </c>
      <c r="R36">
        <v>750</v>
      </c>
      <c r="S36">
        <v>775</v>
      </c>
      <c r="T36">
        <f t="shared" si="0"/>
        <v>789</v>
      </c>
      <c r="U36" s="11">
        <v>0.54791666666666672</v>
      </c>
      <c r="V36" t="str">
        <f t="shared" si="1"/>
        <v>More than half a day</v>
      </c>
      <c r="W36" t="str">
        <f>VLOOKUP(Time_Worn[[#This Row],[id]],Days_Frequency[],3,FALSE)</f>
        <v>Low Use</v>
      </c>
    </row>
    <row r="37" spans="1:23" x14ac:dyDescent="0.2">
      <c r="A37">
        <v>1927972279</v>
      </c>
      <c r="B37" s="31">
        <v>42473</v>
      </c>
      <c r="C37" t="s">
        <v>47</v>
      </c>
      <c r="D37">
        <v>356</v>
      </c>
      <c r="E37">
        <v>0.25</v>
      </c>
      <c r="F37">
        <v>0.25</v>
      </c>
      <c r="G37">
        <v>0</v>
      </c>
      <c r="H37">
        <v>0</v>
      </c>
      <c r="I37">
        <v>0</v>
      </c>
      <c r="J37">
        <v>0.25</v>
      </c>
      <c r="K37">
        <v>0</v>
      </c>
      <c r="L37">
        <v>0</v>
      </c>
      <c r="M37">
        <v>0</v>
      </c>
      <c r="N37">
        <v>32</v>
      </c>
      <c r="O37">
        <v>986</v>
      </c>
      <c r="P37">
        <v>2151</v>
      </c>
      <c r="Q37">
        <v>1</v>
      </c>
      <c r="R37">
        <v>398</v>
      </c>
      <c r="S37">
        <v>422</v>
      </c>
      <c r="T37">
        <f t="shared" si="0"/>
        <v>1018</v>
      </c>
      <c r="U37" s="11">
        <v>0.70694444444444449</v>
      </c>
      <c r="V37" t="str">
        <f t="shared" si="1"/>
        <v>More than half a day</v>
      </c>
      <c r="W37" t="str">
        <f>VLOOKUP(Time_Worn[[#This Row],[id]],Days_Frequency[],3,FALSE)</f>
        <v>Low Use</v>
      </c>
    </row>
    <row r="38" spans="1:23" x14ac:dyDescent="0.2">
      <c r="A38">
        <v>1927972279</v>
      </c>
      <c r="B38" s="31">
        <v>42475</v>
      </c>
      <c r="C38" t="s">
        <v>41</v>
      </c>
      <c r="D38">
        <v>980</v>
      </c>
      <c r="E38">
        <v>0.68000000715255704</v>
      </c>
      <c r="F38">
        <v>0.68000000715255704</v>
      </c>
      <c r="G38">
        <v>0</v>
      </c>
      <c r="H38">
        <v>0</v>
      </c>
      <c r="I38">
        <v>0</v>
      </c>
      <c r="J38">
        <v>0.68000000715255704</v>
      </c>
      <c r="K38">
        <v>0</v>
      </c>
      <c r="L38">
        <v>0</v>
      </c>
      <c r="M38">
        <v>0</v>
      </c>
      <c r="N38">
        <v>51</v>
      </c>
      <c r="O38">
        <v>941</v>
      </c>
      <c r="P38">
        <v>2221</v>
      </c>
      <c r="Q38">
        <v>2</v>
      </c>
      <c r="R38">
        <v>475</v>
      </c>
      <c r="S38">
        <v>499</v>
      </c>
      <c r="T38">
        <f t="shared" si="0"/>
        <v>992</v>
      </c>
      <c r="U38" s="11">
        <v>0.68888888888888888</v>
      </c>
      <c r="V38" t="str">
        <f t="shared" si="1"/>
        <v>More than half a day</v>
      </c>
      <c r="W38" t="str">
        <f>VLOOKUP(Time_Worn[[#This Row],[id]],Days_Frequency[],3,FALSE)</f>
        <v>Low Use</v>
      </c>
    </row>
    <row r="39" spans="1:23" x14ac:dyDescent="0.2">
      <c r="A39">
        <v>1927972279</v>
      </c>
      <c r="B39" s="31">
        <v>42486</v>
      </c>
      <c r="C39" t="s">
        <v>44</v>
      </c>
      <c r="D39">
        <v>3761</v>
      </c>
      <c r="E39">
        <v>2.5999999046325701</v>
      </c>
      <c r="F39">
        <v>2.5999999046325701</v>
      </c>
      <c r="G39">
        <v>0</v>
      </c>
      <c r="H39">
        <v>0</v>
      </c>
      <c r="I39">
        <v>0</v>
      </c>
      <c r="J39">
        <v>2.5999999046325701</v>
      </c>
      <c r="K39">
        <v>0</v>
      </c>
      <c r="L39">
        <v>0</v>
      </c>
      <c r="M39">
        <v>0</v>
      </c>
      <c r="N39">
        <v>192</v>
      </c>
      <c r="O39">
        <v>1058</v>
      </c>
      <c r="P39">
        <v>2638</v>
      </c>
      <c r="Q39">
        <v>1</v>
      </c>
      <c r="R39">
        <v>296</v>
      </c>
      <c r="S39">
        <v>315</v>
      </c>
      <c r="T39">
        <f t="shared" si="0"/>
        <v>1250</v>
      </c>
      <c r="U39" s="11">
        <v>0.86805555555555558</v>
      </c>
      <c r="V39" t="str">
        <f t="shared" si="1"/>
        <v>More than half a day</v>
      </c>
      <c r="W39" t="str">
        <f>VLOOKUP(Time_Worn[[#This Row],[id]],Days_Frequency[],3,FALSE)</f>
        <v>Low Use</v>
      </c>
    </row>
    <row r="40" spans="1:23" x14ac:dyDescent="0.2">
      <c r="A40">
        <v>1927972279</v>
      </c>
      <c r="B40" s="31">
        <v>42488</v>
      </c>
      <c r="C40" t="s">
        <v>45</v>
      </c>
      <c r="D40">
        <v>1675</v>
      </c>
      <c r="E40">
        <v>1.1599999666214</v>
      </c>
      <c r="F40">
        <v>1.1599999666214</v>
      </c>
      <c r="G40">
        <v>0</v>
      </c>
      <c r="H40">
        <v>0</v>
      </c>
      <c r="I40">
        <v>0</v>
      </c>
      <c r="J40">
        <v>1.1599999666214</v>
      </c>
      <c r="K40">
        <v>0</v>
      </c>
      <c r="L40">
        <v>0</v>
      </c>
      <c r="M40">
        <v>0</v>
      </c>
      <c r="N40">
        <v>95</v>
      </c>
      <c r="O40">
        <v>1167</v>
      </c>
      <c r="P40">
        <v>2351</v>
      </c>
      <c r="Q40">
        <v>1</v>
      </c>
      <c r="R40">
        <v>166</v>
      </c>
      <c r="S40">
        <v>178</v>
      </c>
      <c r="T40">
        <f t="shared" si="0"/>
        <v>1262</v>
      </c>
      <c r="U40" s="11">
        <v>0.87638888888888888</v>
      </c>
      <c r="V40" t="str">
        <f t="shared" si="1"/>
        <v>More than half a day</v>
      </c>
      <c r="W40" t="str">
        <f>VLOOKUP(Time_Worn[[#This Row],[id]],Days_Frequency[],3,FALSE)</f>
        <v>Low Use</v>
      </c>
    </row>
    <row r="41" spans="1:23" x14ac:dyDescent="0.2">
      <c r="A41">
        <v>2026352035</v>
      </c>
      <c r="B41" s="31">
        <v>42472</v>
      </c>
      <c r="C41" t="s">
        <v>42</v>
      </c>
      <c r="D41">
        <v>4414</v>
      </c>
      <c r="E41">
        <v>2.7400000095367401</v>
      </c>
      <c r="F41">
        <v>2.7400000095367401</v>
      </c>
      <c r="G41">
        <v>0</v>
      </c>
      <c r="H41">
        <v>0.18999999761581399</v>
      </c>
      <c r="I41">
        <v>0.34999999403953602</v>
      </c>
      <c r="J41">
        <v>2.2000000476837198</v>
      </c>
      <c r="K41">
        <v>0</v>
      </c>
      <c r="L41">
        <v>3</v>
      </c>
      <c r="M41">
        <v>8</v>
      </c>
      <c r="N41">
        <v>181</v>
      </c>
      <c r="O41">
        <v>706</v>
      </c>
      <c r="P41">
        <v>1459</v>
      </c>
      <c r="Q41">
        <v>1</v>
      </c>
      <c r="R41">
        <v>503</v>
      </c>
      <c r="S41">
        <v>546</v>
      </c>
      <c r="T41">
        <f t="shared" si="0"/>
        <v>898</v>
      </c>
      <c r="U41" s="11">
        <v>0.62361111111111112</v>
      </c>
      <c r="V41" t="str">
        <f t="shared" si="1"/>
        <v>More than half a day</v>
      </c>
      <c r="W41" t="str">
        <f>VLOOKUP(Time_Worn[[#This Row],[id]],Days_Frequency[],3,FALSE)</f>
        <v>High Use</v>
      </c>
    </row>
    <row r="42" spans="1:23" x14ac:dyDescent="0.2">
      <c r="A42">
        <v>2026352035</v>
      </c>
      <c r="B42" s="31">
        <v>42473</v>
      </c>
      <c r="C42" t="s">
        <v>46</v>
      </c>
      <c r="D42">
        <v>4993</v>
      </c>
      <c r="E42">
        <v>3.0999999046325701</v>
      </c>
      <c r="F42">
        <v>3.0999999046325701</v>
      </c>
      <c r="G42">
        <v>0</v>
      </c>
      <c r="H42">
        <v>0</v>
      </c>
      <c r="I42">
        <v>0</v>
      </c>
      <c r="J42">
        <v>3.0999999046325701</v>
      </c>
      <c r="K42">
        <v>0</v>
      </c>
      <c r="L42">
        <v>0</v>
      </c>
      <c r="M42">
        <v>0</v>
      </c>
      <c r="N42">
        <v>238</v>
      </c>
      <c r="O42">
        <v>663</v>
      </c>
      <c r="P42">
        <v>1521</v>
      </c>
      <c r="Q42">
        <v>1</v>
      </c>
      <c r="R42">
        <v>531</v>
      </c>
      <c r="S42">
        <v>565</v>
      </c>
      <c r="T42">
        <f t="shared" si="0"/>
        <v>901</v>
      </c>
      <c r="U42" s="11">
        <v>0.62569444444444444</v>
      </c>
      <c r="V42" t="str">
        <f t="shared" si="1"/>
        <v>More than half a day</v>
      </c>
      <c r="W42" t="str">
        <f>VLOOKUP(Time_Worn[[#This Row],[id]],Days_Frequency[],3,FALSE)</f>
        <v>High Use</v>
      </c>
    </row>
    <row r="43" spans="1:23" x14ac:dyDescent="0.2">
      <c r="A43">
        <v>2026352035</v>
      </c>
      <c r="B43" s="31">
        <v>42474</v>
      </c>
      <c r="C43" t="s">
        <v>43</v>
      </c>
      <c r="D43">
        <v>3335</v>
      </c>
      <c r="E43">
        <v>2.0699999332428001</v>
      </c>
      <c r="F43">
        <v>2.0699999332428001</v>
      </c>
      <c r="G43">
        <v>0</v>
      </c>
      <c r="H43">
        <v>0</v>
      </c>
      <c r="I43">
        <v>0</v>
      </c>
      <c r="J43">
        <v>2.0499999523162802</v>
      </c>
      <c r="K43">
        <v>0</v>
      </c>
      <c r="L43">
        <v>0</v>
      </c>
      <c r="M43">
        <v>0</v>
      </c>
      <c r="N43">
        <v>197</v>
      </c>
      <c r="O43">
        <v>653</v>
      </c>
      <c r="P43">
        <v>1431</v>
      </c>
      <c r="Q43">
        <v>1</v>
      </c>
      <c r="R43">
        <v>545</v>
      </c>
      <c r="S43">
        <v>568</v>
      </c>
      <c r="T43">
        <f t="shared" si="0"/>
        <v>850</v>
      </c>
      <c r="U43" s="11">
        <v>0.59027777777777779</v>
      </c>
      <c r="V43" t="str">
        <f t="shared" si="1"/>
        <v>More than half a day</v>
      </c>
      <c r="W43" t="str">
        <f>VLOOKUP(Time_Worn[[#This Row],[id]],Days_Frequency[],3,FALSE)</f>
        <v>High Use</v>
      </c>
    </row>
    <row r="44" spans="1:23" x14ac:dyDescent="0.2">
      <c r="A44">
        <v>2026352035</v>
      </c>
      <c r="B44" s="31">
        <v>42475</v>
      </c>
      <c r="C44" t="s">
        <v>47</v>
      </c>
      <c r="D44">
        <v>3821</v>
      </c>
      <c r="E44">
        <v>2.3699998855590798</v>
      </c>
      <c r="F44">
        <v>2.3699998855590798</v>
      </c>
      <c r="G44">
        <v>0</v>
      </c>
      <c r="H44">
        <v>0</v>
      </c>
      <c r="I44">
        <v>0</v>
      </c>
      <c r="J44">
        <v>2.3699998855590798</v>
      </c>
      <c r="K44">
        <v>0</v>
      </c>
      <c r="L44">
        <v>0</v>
      </c>
      <c r="M44">
        <v>0</v>
      </c>
      <c r="N44">
        <v>188</v>
      </c>
      <c r="O44">
        <v>687</v>
      </c>
      <c r="P44">
        <v>1444</v>
      </c>
      <c r="Q44">
        <v>1</v>
      </c>
      <c r="R44">
        <v>523</v>
      </c>
      <c r="S44">
        <v>573</v>
      </c>
      <c r="T44">
        <f t="shared" si="0"/>
        <v>875</v>
      </c>
      <c r="U44" s="11">
        <v>0.60763888888888884</v>
      </c>
      <c r="V44" t="str">
        <f t="shared" si="1"/>
        <v>More than half a day</v>
      </c>
      <c r="W44" t="str">
        <f>VLOOKUP(Time_Worn[[#This Row],[id]],Days_Frequency[],3,FALSE)</f>
        <v>High Use</v>
      </c>
    </row>
    <row r="45" spans="1:23" x14ac:dyDescent="0.2">
      <c r="A45">
        <v>2026352035</v>
      </c>
      <c r="B45" s="31">
        <v>42476</v>
      </c>
      <c r="C45" t="s">
        <v>41</v>
      </c>
      <c r="D45">
        <v>2547</v>
      </c>
      <c r="E45">
        <v>1.58000004291534</v>
      </c>
      <c r="F45">
        <v>1.58000004291534</v>
      </c>
      <c r="G45">
        <v>0</v>
      </c>
      <c r="H45">
        <v>0</v>
      </c>
      <c r="I45">
        <v>0</v>
      </c>
      <c r="J45">
        <v>1.58000004291534</v>
      </c>
      <c r="K45">
        <v>0</v>
      </c>
      <c r="L45">
        <v>0</v>
      </c>
      <c r="M45">
        <v>0</v>
      </c>
      <c r="N45">
        <v>150</v>
      </c>
      <c r="O45">
        <v>728</v>
      </c>
      <c r="P45">
        <v>1373</v>
      </c>
      <c r="Q45">
        <v>1</v>
      </c>
      <c r="R45">
        <v>524</v>
      </c>
      <c r="S45">
        <v>567</v>
      </c>
      <c r="T45">
        <f t="shared" si="0"/>
        <v>878</v>
      </c>
      <c r="U45" s="11">
        <v>0.60972222222222228</v>
      </c>
      <c r="V45" t="str">
        <f t="shared" si="1"/>
        <v>More than half a day</v>
      </c>
      <c r="W45" t="str">
        <f>VLOOKUP(Time_Worn[[#This Row],[id]],Days_Frequency[],3,FALSE)</f>
        <v>High Use</v>
      </c>
    </row>
    <row r="46" spans="1:23" x14ac:dyDescent="0.2">
      <c r="A46">
        <v>2026352035</v>
      </c>
      <c r="B46" s="31">
        <v>42477</v>
      </c>
      <c r="C46" t="s">
        <v>44</v>
      </c>
      <c r="D46">
        <v>838</v>
      </c>
      <c r="E46">
        <v>0.519999980926514</v>
      </c>
      <c r="F46">
        <v>0.519999980926514</v>
      </c>
      <c r="G46">
        <v>0</v>
      </c>
      <c r="H46">
        <v>0</v>
      </c>
      <c r="I46">
        <v>0</v>
      </c>
      <c r="J46">
        <v>0.519999980926514</v>
      </c>
      <c r="K46">
        <v>0</v>
      </c>
      <c r="L46">
        <v>0</v>
      </c>
      <c r="M46">
        <v>0</v>
      </c>
      <c r="N46">
        <v>60</v>
      </c>
      <c r="O46">
        <v>1053</v>
      </c>
      <c r="P46">
        <v>1214</v>
      </c>
      <c r="Q46">
        <v>1</v>
      </c>
      <c r="R46">
        <v>437</v>
      </c>
      <c r="S46">
        <v>498</v>
      </c>
      <c r="T46">
        <f t="shared" si="0"/>
        <v>1113</v>
      </c>
      <c r="U46" s="11">
        <v>0.7729166666666667</v>
      </c>
      <c r="V46" t="str">
        <f t="shared" si="1"/>
        <v>More than half a day</v>
      </c>
      <c r="W46" t="str">
        <f>VLOOKUP(Time_Worn[[#This Row],[id]],Days_Frequency[],3,FALSE)</f>
        <v>High Use</v>
      </c>
    </row>
    <row r="47" spans="1:23" x14ac:dyDescent="0.2">
      <c r="A47">
        <v>2026352035</v>
      </c>
      <c r="B47" s="31">
        <v>42479</v>
      </c>
      <c r="C47" t="s">
        <v>45</v>
      </c>
      <c r="D47">
        <v>2424</v>
      </c>
      <c r="E47">
        <v>1.5</v>
      </c>
      <c r="F47">
        <v>1.5</v>
      </c>
      <c r="G47">
        <v>0</v>
      </c>
      <c r="H47">
        <v>0</v>
      </c>
      <c r="I47">
        <v>0</v>
      </c>
      <c r="J47">
        <v>1.5</v>
      </c>
      <c r="K47">
        <v>0</v>
      </c>
      <c r="L47">
        <v>0</v>
      </c>
      <c r="M47">
        <v>0</v>
      </c>
      <c r="N47">
        <v>141</v>
      </c>
      <c r="O47">
        <v>785</v>
      </c>
      <c r="P47">
        <v>1356</v>
      </c>
      <c r="Q47">
        <v>1</v>
      </c>
      <c r="R47">
        <v>498</v>
      </c>
      <c r="S47">
        <v>540</v>
      </c>
      <c r="T47">
        <f t="shared" si="0"/>
        <v>926</v>
      </c>
      <c r="U47" s="11">
        <v>0.6430555555555556</v>
      </c>
      <c r="V47" t="str">
        <f t="shared" si="1"/>
        <v>More than half a day</v>
      </c>
      <c r="W47" t="str">
        <f>VLOOKUP(Time_Worn[[#This Row],[id]],Days_Frequency[],3,FALSE)</f>
        <v>High Use</v>
      </c>
    </row>
    <row r="48" spans="1:23" x14ac:dyDescent="0.2">
      <c r="A48">
        <v>2026352035</v>
      </c>
      <c r="B48" s="31">
        <v>42480</v>
      </c>
      <c r="C48" t="s">
        <v>42</v>
      </c>
      <c r="D48">
        <v>7222</v>
      </c>
      <c r="E48">
        <v>4.4800000190734899</v>
      </c>
      <c r="F48">
        <v>4.4800000190734899</v>
      </c>
      <c r="G48">
        <v>0</v>
      </c>
      <c r="H48">
        <v>0</v>
      </c>
      <c r="I48">
        <v>0</v>
      </c>
      <c r="J48">
        <v>4.4800000190734899</v>
      </c>
      <c r="K48">
        <v>0</v>
      </c>
      <c r="L48">
        <v>0</v>
      </c>
      <c r="M48">
        <v>0</v>
      </c>
      <c r="N48">
        <v>327</v>
      </c>
      <c r="O48">
        <v>623</v>
      </c>
      <c r="P48">
        <v>1667</v>
      </c>
      <c r="Q48">
        <v>1</v>
      </c>
      <c r="R48">
        <v>461</v>
      </c>
      <c r="S48">
        <v>510</v>
      </c>
      <c r="T48">
        <f t="shared" si="0"/>
        <v>950</v>
      </c>
      <c r="U48" s="11">
        <v>0.65972222222222221</v>
      </c>
      <c r="V48" t="str">
        <f t="shared" si="1"/>
        <v>More than half a day</v>
      </c>
      <c r="W48" t="str">
        <f>VLOOKUP(Time_Worn[[#This Row],[id]],Days_Frequency[],3,FALSE)</f>
        <v>High Use</v>
      </c>
    </row>
    <row r="49" spans="1:23" x14ac:dyDescent="0.2">
      <c r="A49">
        <v>2026352035</v>
      </c>
      <c r="B49" s="31">
        <v>42481</v>
      </c>
      <c r="C49" t="s">
        <v>46</v>
      </c>
      <c r="D49">
        <v>2467</v>
      </c>
      <c r="E49">
        <v>1.5299999713897701</v>
      </c>
      <c r="F49">
        <v>1.5299999713897701</v>
      </c>
      <c r="G49">
        <v>0</v>
      </c>
      <c r="H49">
        <v>0</v>
      </c>
      <c r="I49">
        <v>0</v>
      </c>
      <c r="J49">
        <v>1.5299999713897701</v>
      </c>
      <c r="K49">
        <v>0</v>
      </c>
      <c r="L49">
        <v>0</v>
      </c>
      <c r="M49">
        <v>0</v>
      </c>
      <c r="N49">
        <v>153</v>
      </c>
      <c r="O49">
        <v>749</v>
      </c>
      <c r="P49">
        <v>1370</v>
      </c>
      <c r="Q49">
        <v>1</v>
      </c>
      <c r="R49">
        <v>477</v>
      </c>
      <c r="S49">
        <v>514</v>
      </c>
      <c r="T49">
        <f t="shared" si="0"/>
        <v>902</v>
      </c>
      <c r="U49" s="11">
        <v>0.62638888888888888</v>
      </c>
      <c r="V49" t="str">
        <f t="shared" si="1"/>
        <v>More than half a day</v>
      </c>
      <c r="W49" t="str">
        <f>VLOOKUP(Time_Worn[[#This Row],[id]],Days_Frequency[],3,FALSE)</f>
        <v>High Use</v>
      </c>
    </row>
    <row r="50" spans="1:23" x14ac:dyDescent="0.2">
      <c r="A50">
        <v>2026352035</v>
      </c>
      <c r="B50" s="31">
        <v>42482</v>
      </c>
      <c r="C50" t="s">
        <v>43</v>
      </c>
      <c r="D50">
        <v>2915</v>
      </c>
      <c r="E50">
        <v>1.8099999427795399</v>
      </c>
      <c r="F50">
        <v>1.8099999427795399</v>
      </c>
      <c r="G50">
        <v>0</v>
      </c>
      <c r="H50">
        <v>0</v>
      </c>
      <c r="I50">
        <v>0</v>
      </c>
      <c r="J50">
        <v>1.8099999427795399</v>
      </c>
      <c r="K50">
        <v>0</v>
      </c>
      <c r="L50">
        <v>0</v>
      </c>
      <c r="M50">
        <v>0</v>
      </c>
      <c r="N50">
        <v>162</v>
      </c>
      <c r="O50">
        <v>712</v>
      </c>
      <c r="P50">
        <v>1399</v>
      </c>
      <c r="Q50">
        <v>1</v>
      </c>
      <c r="R50">
        <v>520</v>
      </c>
      <c r="S50">
        <v>545</v>
      </c>
      <c r="T50">
        <f t="shared" si="0"/>
        <v>874</v>
      </c>
      <c r="U50" s="11">
        <v>0.6069444444444444</v>
      </c>
      <c r="V50" t="str">
        <f t="shared" si="1"/>
        <v>More than half a day</v>
      </c>
      <c r="W50" t="str">
        <f>VLOOKUP(Time_Worn[[#This Row],[id]],Days_Frequency[],3,FALSE)</f>
        <v>High Use</v>
      </c>
    </row>
    <row r="51" spans="1:23" x14ac:dyDescent="0.2">
      <c r="A51">
        <v>2026352035</v>
      </c>
      <c r="B51" s="31">
        <v>42483</v>
      </c>
      <c r="C51" t="s">
        <v>47</v>
      </c>
      <c r="D51">
        <v>12357</v>
      </c>
      <c r="E51">
        <v>7.71000003814697</v>
      </c>
      <c r="F51">
        <v>7.71000003814697</v>
      </c>
      <c r="G51">
        <v>0</v>
      </c>
      <c r="H51">
        <v>0</v>
      </c>
      <c r="I51">
        <v>0</v>
      </c>
      <c r="J51">
        <v>7.71000003814697</v>
      </c>
      <c r="K51">
        <v>0</v>
      </c>
      <c r="L51">
        <v>0</v>
      </c>
      <c r="M51">
        <v>0</v>
      </c>
      <c r="N51">
        <v>432</v>
      </c>
      <c r="O51">
        <v>458</v>
      </c>
      <c r="P51">
        <v>1916</v>
      </c>
      <c r="Q51">
        <v>1</v>
      </c>
      <c r="R51">
        <v>522</v>
      </c>
      <c r="S51">
        <v>554</v>
      </c>
      <c r="T51">
        <f t="shared" si="0"/>
        <v>890</v>
      </c>
      <c r="U51" s="11">
        <v>0.61805555555555558</v>
      </c>
      <c r="V51" t="str">
        <f t="shared" si="1"/>
        <v>More than half a day</v>
      </c>
      <c r="W51" t="str">
        <f>VLOOKUP(Time_Worn[[#This Row],[id]],Days_Frequency[],3,FALSE)</f>
        <v>High Use</v>
      </c>
    </row>
    <row r="52" spans="1:23" x14ac:dyDescent="0.2">
      <c r="A52">
        <v>2026352035</v>
      </c>
      <c r="B52" s="31">
        <v>42484</v>
      </c>
      <c r="C52" t="s">
        <v>41</v>
      </c>
      <c r="D52">
        <v>3490</v>
      </c>
      <c r="E52">
        <v>2.1600000858306898</v>
      </c>
      <c r="F52">
        <v>2.1600000858306898</v>
      </c>
      <c r="G52">
        <v>0</v>
      </c>
      <c r="H52">
        <v>0</v>
      </c>
      <c r="I52">
        <v>0</v>
      </c>
      <c r="J52">
        <v>2.1600000858306898</v>
      </c>
      <c r="K52">
        <v>0</v>
      </c>
      <c r="L52">
        <v>0</v>
      </c>
      <c r="M52">
        <v>0</v>
      </c>
      <c r="N52">
        <v>164</v>
      </c>
      <c r="O52">
        <v>704</v>
      </c>
      <c r="P52">
        <v>1401</v>
      </c>
      <c r="Q52">
        <v>1</v>
      </c>
      <c r="R52">
        <v>555</v>
      </c>
      <c r="S52">
        <v>591</v>
      </c>
      <c r="T52">
        <f t="shared" si="0"/>
        <v>868</v>
      </c>
      <c r="U52" s="11">
        <v>0.60277777777777775</v>
      </c>
      <c r="V52" t="str">
        <f t="shared" si="1"/>
        <v>More than half a day</v>
      </c>
      <c r="W52" t="str">
        <f>VLOOKUP(Time_Worn[[#This Row],[id]],Days_Frequency[],3,FALSE)</f>
        <v>High Use</v>
      </c>
    </row>
    <row r="53" spans="1:23" x14ac:dyDescent="0.2">
      <c r="A53">
        <v>2026352035</v>
      </c>
      <c r="B53" s="31">
        <v>42485</v>
      </c>
      <c r="C53" t="s">
        <v>44</v>
      </c>
      <c r="D53">
        <v>6017</v>
      </c>
      <c r="E53">
        <v>3.7300000190734899</v>
      </c>
      <c r="F53">
        <v>3.7300000190734899</v>
      </c>
      <c r="G53">
        <v>0</v>
      </c>
      <c r="H53">
        <v>0</v>
      </c>
      <c r="I53">
        <v>0</v>
      </c>
      <c r="J53">
        <v>3.7300000190734899</v>
      </c>
      <c r="K53">
        <v>0</v>
      </c>
      <c r="L53">
        <v>0</v>
      </c>
      <c r="M53">
        <v>0</v>
      </c>
      <c r="N53">
        <v>260</v>
      </c>
      <c r="O53">
        <v>821</v>
      </c>
      <c r="P53">
        <v>1576</v>
      </c>
      <c r="Q53">
        <v>1</v>
      </c>
      <c r="R53">
        <v>506</v>
      </c>
      <c r="S53">
        <v>531</v>
      </c>
      <c r="T53">
        <f t="shared" si="0"/>
        <v>1081</v>
      </c>
      <c r="U53" s="11">
        <v>0.75069444444444444</v>
      </c>
      <c r="V53" t="str">
        <f t="shared" si="1"/>
        <v>More than half a day</v>
      </c>
      <c r="W53" t="str">
        <f>VLOOKUP(Time_Worn[[#This Row],[id]],Days_Frequency[],3,FALSE)</f>
        <v>High Use</v>
      </c>
    </row>
    <row r="54" spans="1:23" x14ac:dyDescent="0.2">
      <c r="A54">
        <v>2026352035</v>
      </c>
      <c r="B54" s="31">
        <v>42487</v>
      </c>
      <c r="C54" t="s">
        <v>45</v>
      </c>
      <c r="D54">
        <v>6088</v>
      </c>
      <c r="E54">
        <v>3.7699999809265101</v>
      </c>
      <c r="F54">
        <v>3.7699999809265101</v>
      </c>
      <c r="G54">
        <v>0</v>
      </c>
      <c r="H54">
        <v>0</v>
      </c>
      <c r="I54">
        <v>0</v>
      </c>
      <c r="J54">
        <v>3.7699999809265101</v>
      </c>
      <c r="K54">
        <v>0</v>
      </c>
      <c r="L54">
        <v>0</v>
      </c>
      <c r="M54">
        <v>0</v>
      </c>
      <c r="N54">
        <v>286</v>
      </c>
      <c r="O54">
        <v>586</v>
      </c>
      <c r="P54">
        <v>1593</v>
      </c>
      <c r="Q54">
        <v>1</v>
      </c>
      <c r="R54">
        <v>508</v>
      </c>
      <c r="S54">
        <v>545</v>
      </c>
      <c r="T54">
        <f t="shared" si="0"/>
        <v>872</v>
      </c>
      <c r="U54" s="11">
        <v>0.60555555555555551</v>
      </c>
      <c r="V54" t="str">
        <f t="shared" si="1"/>
        <v>More than half a day</v>
      </c>
      <c r="W54" t="str">
        <f>VLOOKUP(Time_Worn[[#This Row],[id]],Days_Frequency[],3,FALSE)</f>
        <v>High Use</v>
      </c>
    </row>
    <row r="55" spans="1:23" x14ac:dyDescent="0.2">
      <c r="A55">
        <v>2026352035</v>
      </c>
      <c r="B55" s="31">
        <v>42488</v>
      </c>
      <c r="C55" t="s">
        <v>42</v>
      </c>
      <c r="D55">
        <v>6375</v>
      </c>
      <c r="E55">
        <v>3.9500000476837198</v>
      </c>
      <c r="F55">
        <v>3.9500000476837198</v>
      </c>
      <c r="G55">
        <v>0</v>
      </c>
      <c r="H55">
        <v>0</v>
      </c>
      <c r="I55">
        <v>0</v>
      </c>
      <c r="J55">
        <v>3.9500000476837198</v>
      </c>
      <c r="K55">
        <v>0</v>
      </c>
      <c r="L55">
        <v>0</v>
      </c>
      <c r="M55">
        <v>0</v>
      </c>
      <c r="N55">
        <v>331</v>
      </c>
      <c r="O55">
        <v>626</v>
      </c>
      <c r="P55">
        <v>1649</v>
      </c>
      <c r="Q55">
        <v>1</v>
      </c>
      <c r="R55">
        <v>513</v>
      </c>
      <c r="S55">
        <v>545</v>
      </c>
      <c r="T55">
        <f t="shared" si="0"/>
        <v>957</v>
      </c>
      <c r="U55" s="11">
        <v>0.6645833333333333</v>
      </c>
      <c r="V55" t="str">
        <f t="shared" si="1"/>
        <v>More than half a day</v>
      </c>
      <c r="W55" t="str">
        <f>VLOOKUP(Time_Worn[[#This Row],[id]],Days_Frequency[],3,FALSE)</f>
        <v>High Use</v>
      </c>
    </row>
    <row r="56" spans="1:23" x14ac:dyDescent="0.2">
      <c r="A56">
        <v>2026352035</v>
      </c>
      <c r="B56" s="31">
        <v>42489</v>
      </c>
      <c r="C56" t="s">
        <v>46</v>
      </c>
      <c r="D56">
        <v>7604</v>
      </c>
      <c r="E56">
        <v>4.71000003814697</v>
      </c>
      <c r="F56">
        <v>4.71000003814697</v>
      </c>
      <c r="G56">
        <v>0</v>
      </c>
      <c r="H56">
        <v>0</v>
      </c>
      <c r="I56">
        <v>0</v>
      </c>
      <c r="J56">
        <v>4.71000003814697</v>
      </c>
      <c r="K56">
        <v>0</v>
      </c>
      <c r="L56">
        <v>0</v>
      </c>
      <c r="M56">
        <v>0</v>
      </c>
      <c r="N56">
        <v>352</v>
      </c>
      <c r="O56">
        <v>492</v>
      </c>
      <c r="P56">
        <v>1692</v>
      </c>
      <c r="Q56">
        <v>1</v>
      </c>
      <c r="R56">
        <v>490</v>
      </c>
      <c r="S56">
        <v>510</v>
      </c>
      <c r="T56">
        <f t="shared" si="0"/>
        <v>844</v>
      </c>
      <c r="U56" s="11">
        <v>0.58611111111111114</v>
      </c>
      <c r="V56" t="str">
        <f t="shared" si="1"/>
        <v>More than half a day</v>
      </c>
      <c r="W56" t="str">
        <f>VLOOKUP(Time_Worn[[#This Row],[id]],Days_Frequency[],3,FALSE)</f>
        <v>High Use</v>
      </c>
    </row>
    <row r="57" spans="1:23" x14ac:dyDescent="0.2">
      <c r="A57">
        <v>2026352035</v>
      </c>
      <c r="B57" s="31">
        <v>42490</v>
      </c>
      <c r="C57" t="s">
        <v>43</v>
      </c>
      <c r="D57">
        <v>4729</v>
      </c>
      <c r="E57">
        <v>2.9300000667571999</v>
      </c>
      <c r="F57">
        <v>2.9300000667571999</v>
      </c>
      <c r="G57">
        <v>0</v>
      </c>
      <c r="H57">
        <v>0</v>
      </c>
      <c r="I57">
        <v>0</v>
      </c>
      <c r="J57">
        <v>2.9300000667571999</v>
      </c>
      <c r="K57">
        <v>0</v>
      </c>
      <c r="L57">
        <v>0</v>
      </c>
      <c r="M57">
        <v>0</v>
      </c>
      <c r="N57">
        <v>233</v>
      </c>
      <c r="O57">
        <v>594</v>
      </c>
      <c r="P57">
        <v>1506</v>
      </c>
      <c r="Q57">
        <v>1</v>
      </c>
      <c r="R57">
        <v>573</v>
      </c>
      <c r="S57">
        <v>607</v>
      </c>
      <c r="T57">
        <f t="shared" si="0"/>
        <v>827</v>
      </c>
      <c r="U57" s="11">
        <v>0.57430555555555551</v>
      </c>
      <c r="V57" t="str">
        <f t="shared" si="1"/>
        <v>More than half a day</v>
      </c>
      <c r="W57" t="str">
        <f>VLOOKUP(Time_Worn[[#This Row],[id]],Days_Frequency[],3,FALSE)</f>
        <v>High Use</v>
      </c>
    </row>
    <row r="58" spans="1:23" x14ac:dyDescent="0.2">
      <c r="A58">
        <v>2026352035</v>
      </c>
      <c r="B58" s="31">
        <v>42491</v>
      </c>
      <c r="C58" t="s">
        <v>47</v>
      </c>
      <c r="D58">
        <v>3609</v>
      </c>
      <c r="E58">
        <v>2.2799999713897701</v>
      </c>
      <c r="F58">
        <v>2.2799999713897701</v>
      </c>
      <c r="G58">
        <v>0</v>
      </c>
      <c r="H58">
        <v>0</v>
      </c>
      <c r="I58">
        <v>0</v>
      </c>
      <c r="J58">
        <v>2.2799999713897701</v>
      </c>
      <c r="K58">
        <v>0</v>
      </c>
      <c r="L58">
        <v>0</v>
      </c>
      <c r="M58">
        <v>0</v>
      </c>
      <c r="N58">
        <v>191</v>
      </c>
      <c r="O58">
        <v>716</v>
      </c>
      <c r="P58">
        <v>1447</v>
      </c>
      <c r="Q58">
        <v>1</v>
      </c>
      <c r="R58">
        <v>527</v>
      </c>
      <c r="S58">
        <v>546</v>
      </c>
      <c r="T58">
        <f t="shared" si="0"/>
        <v>907</v>
      </c>
      <c r="U58" s="11">
        <v>0.62986111111111109</v>
      </c>
      <c r="V58" t="str">
        <f t="shared" si="1"/>
        <v>More than half a day</v>
      </c>
      <c r="W58" t="str">
        <f>VLOOKUP(Time_Worn[[#This Row],[id]],Days_Frequency[],3,FALSE)</f>
        <v>High Use</v>
      </c>
    </row>
    <row r="59" spans="1:23" x14ac:dyDescent="0.2">
      <c r="A59">
        <v>2026352035</v>
      </c>
      <c r="B59" s="31">
        <v>42492</v>
      </c>
      <c r="C59" t="s">
        <v>41</v>
      </c>
      <c r="D59">
        <v>7018</v>
      </c>
      <c r="E59">
        <v>4.3499999046325701</v>
      </c>
      <c r="F59">
        <v>4.3499999046325701</v>
      </c>
      <c r="G59">
        <v>0</v>
      </c>
      <c r="H59">
        <v>0</v>
      </c>
      <c r="I59">
        <v>0</v>
      </c>
      <c r="J59">
        <v>4.3499999046325701</v>
      </c>
      <c r="K59">
        <v>0</v>
      </c>
      <c r="L59">
        <v>0</v>
      </c>
      <c r="M59">
        <v>0</v>
      </c>
      <c r="N59">
        <v>355</v>
      </c>
      <c r="O59">
        <v>716</v>
      </c>
      <c r="P59">
        <v>1690</v>
      </c>
      <c r="Q59">
        <v>1</v>
      </c>
      <c r="R59">
        <v>511</v>
      </c>
      <c r="S59">
        <v>543</v>
      </c>
      <c r="T59">
        <f t="shared" si="0"/>
        <v>1071</v>
      </c>
      <c r="U59" s="11">
        <v>0.74375000000000002</v>
      </c>
      <c r="V59" t="str">
        <f t="shared" si="1"/>
        <v>More than half a day</v>
      </c>
      <c r="W59" t="str">
        <f>VLOOKUP(Time_Worn[[#This Row],[id]],Days_Frequency[],3,FALSE)</f>
        <v>High Use</v>
      </c>
    </row>
    <row r="60" spans="1:23" x14ac:dyDescent="0.2">
      <c r="A60">
        <v>2026352035</v>
      </c>
      <c r="B60" s="31">
        <v>42494</v>
      </c>
      <c r="C60" t="s">
        <v>44</v>
      </c>
      <c r="D60">
        <v>6564</v>
      </c>
      <c r="E60">
        <v>4.0700001716613796</v>
      </c>
      <c r="F60">
        <v>4.0700001716613796</v>
      </c>
      <c r="G60">
        <v>0</v>
      </c>
      <c r="H60">
        <v>0</v>
      </c>
      <c r="I60">
        <v>0</v>
      </c>
      <c r="J60">
        <v>4.0700001716613796</v>
      </c>
      <c r="K60">
        <v>0</v>
      </c>
      <c r="L60">
        <v>0</v>
      </c>
      <c r="M60">
        <v>0</v>
      </c>
      <c r="N60">
        <v>345</v>
      </c>
      <c r="O60">
        <v>530</v>
      </c>
      <c r="P60">
        <v>1658</v>
      </c>
      <c r="Q60">
        <v>1</v>
      </c>
      <c r="R60">
        <v>538</v>
      </c>
      <c r="S60">
        <v>560</v>
      </c>
      <c r="T60">
        <f t="shared" si="0"/>
        <v>875</v>
      </c>
      <c r="U60" s="11">
        <v>0.60763888888888884</v>
      </c>
      <c r="V60" t="str">
        <f t="shared" si="1"/>
        <v>More than half a day</v>
      </c>
      <c r="W60" t="str">
        <f>VLOOKUP(Time_Worn[[#This Row],[id]],Days_Frequency[],3,FALSE)</f>
        <v>High Use</v>
      </c>
    </row>
    <row r="61" spans="1:23" x14ac:dyDescent="0.2">
      <c r="A61">
        <v>2026352035</v>
      </c>
      <c r="B61" s="31">
        <v>42495</v>
      </c>
      <c r="C61" t="s">
        <v>45</v>
      </c>
      <c r="D61">
        <v>12167</v>
      </c>
      <c r="E61">
        <v>7.53999996185303</v>
      </c>
      <c r="F61">
        <v>7.53999996185303</v>
      </c>
      <c r="G61">
        <v>0</v>
      </c>
      <c r="H61">
        <v>0</v>
      </c>
      <c r="I61">
        <v>0</v>
      </c>
      <c r="J61">
        <v>7.53999996185303</v>
      </c>
      <c r="K61">
        <v>0</v>
      </c>
      <c r="L61">
        <v>0</v>
      </c>
      <c r="M61">
        <v>0</v>
      </c>
      <c r="N61">
        <v>475</v>
      </c>
      <c r="O61">
        <v>479</v>
      </c>
      <c r="P61">
        <v>1926</v>
      </c>
      <c r="Q61">
        <v>1</v>
      </c>
      <c r="R61">
        <v>468</v>
      </c>
      <c r="S61">
        <v>485</v>
      </c>
      <c r="T61">
        <f t="shared" si="0"/>
        <v>954</v>
      </c>
      <c r="U61" s="11">
        <v>0.66249999999999998</v>
      </c>
      <c r="V61" t="str">
        <f t="shared" si="1"/>
        <v>More than half a day</v>
      </c>
      <c r="W61" t="str">
        <f>VLOOKUP(Time_Worn[[#This Row],[id]],Days_Frequency[],3,FALSE)</f>
        <v>High Use</v>
      </c>
    </row>
    <row r="62" spans="1:23" x14ac:dyDescent="0.2">
      <c r="A62">
        <v>2026352035</v>
      </c>
      <c r="B62" s="31">
        <v>42496</v>
      </c>
      <c r="C62" t="s">
        <v>42</v>
      </c>
      <c r="D62">
        <v>8198</v>
      </c>
      <c r="E62">
        <v>5.0799999237060502</v>
      </c>
      <c r="F62">
        <v>5.0799999237060502</v>
      </c>
      <c r="G62">
        <v>0</v>
      </c>
      <c r="H62">
        <v>0</v>
      </c>
      <c r="I62">
        <v>0</v>
      </c>
      <c r="J62">
        <v>5.0799999237060502</v>
      </c>
      <c r="K62">
        <v>0</v>
      </c>
      <c r="L62">
        <v>0</v>
      </c>
      <c r="M62">
        <v>0</v>
      </c>
      <c r="N62">
        <v>383</v>
      </c>
      <c r="O62">
        <v>511</v>
      </c>
      <c r="P62">
        <v>1736</v>
      </c>
      <c r="Q62">
        <v>1</v>
      </c>
      <c r="R62">
        <v>524</v>
      </c>
      <c r="S62">
        <v>548</v>
      </c>
      <c r="T62">
        <f t="shared" si="0"/>
        <v>894</v>
      </c>
      <c r="U62" s="11">
        <v>0.62083333333333335</v>
      </c>
      <c r="V62" t="str">
        <f t="shared" si="1"/>
        <v>More than half a day</v>
      </c>
      <c r="W62" t="str">
        <f>VLOOKUP(Time_Worn[[#This Row],[id]],Days_Frequency[],3,FALSE)</f>
        <v>High Use</v>
      </c>
    </row>
    <row r="63" spans="1:23" x14ac:dyDescent="0.2">
      <c r="A63">
        <v>2026352035</v>
      </c>
      <c r="B63" s="31">
        <v>42497</v>
      </c>
      <c r="C63" t="s">
        <v>46</v>
      </c>
      <c r="D63">
        <v>4193</v>
      </c>
      <c r="E63">
        <v>2.5999999046325701</v>
      </c>
      <c r="F63">
        <v>2.5999999046325701</v>
      </c>
      <c r="G63">
        <v>0</v>
      </c>
      <c r="H63">
        <v>0</v>
      </c>
      <c r="I63">
        <v>0</v>
      </c>
      <c r="J63">
        <v>2.5999999046325701</v>
      </c>
      <c r="K63">
        <v>0</v>
      </c>
      <c r="L63">
        <v>0</v>
      </c>
      <c r="M63">
        <v>0</v>
      </c>
      <c r="N63">
        <v>229</v>
      </c>
      <c r="O63">
        <v>665</v>
      </c>
      <c r="P63">
        <v>1491</v>
      </c>
      <c r="Q63">
        <v>1</v>
      </c>
      <c r="R63">
        <v>511</v>
      </c>
      <c r="S63">
        <v>521</v>
      </c>
      <c r="T63">
        <f t="shared" si="0"/>
        <v>894</v>
      </c>
      <c r="U63" s="11">
        <v>0.62083333333333335</v>
      </c>
      <c r="V63" t="str">
        <f t="shared" si="1"/>
        <v>More than half a day</v>
      </c>
      <c r="W63" t="str">
        <f>VLOOKUP(Time_Worn[[#This Row],[id]],Days_Frequency[],3,FALSE)</f>
        <v>High Use</v>
      </c>
    </row>
    <row r="64" spans="1:23" x14ac:dyDescent="0.2">
      <c r="A64">
        <v>2026352035</v>
      </c>
      <c r="B64" s="31">
        <v>42498</v>
      </c>
      <c r="C64" t="s">
        <v>43</v>
      </c>
      <c r="D64">
        <v>5528</v>
      </c>
      <c r="E64">
        <v>3.4500000476837198</v>
      </c>
      <c r="F64">
        <v>3.4500000476837198</v>
      </c>
      <c r="G64">
        <v>0</v>
      </c>
      <c r="H64">
        <v>0</v>
      </c>
      <c r="I64">
        <v>0</v>
      </c>
      <c r="J64">
        <v>3.4500000476837198</v>
      </c>
      <c r="K64">
        <v>0</v>
      </c>
      <c r="L64">
        <v>0</v>
      </c>
      <c r="M64">
        <v>0</v>
      </c>
      <c r="N64">
        <v>258</v>
      </c>
      <c r="O64">
        <v>610</v>
      </c>
      <c r="P64">
        <v>1555</v>
      </c>
      <c r="Q64">
        <v>1</v>
      </c>
      <c r="R64">
        <v>541</v>
      </c>
      <c r="S64">
        <v>568</v>
      </c>
      <c r="T64">
        <f t="shared" si="0"/>
        <v>868</v>
      </c>
      <c r="U64" s="11">
        <v>0.60277777777777775</v>
      </c>
      <c r="V64" t="str">
        <f t="shared" si="1"/>
        <v>More than half a day</v>
      </c>
      <c r="W64" t="str">
        <f>VLOOKUP(Time_Worn[[#This Row],[id]],Days_Frequency[],3,FALSE)</f>
        <v>High Use</v>
      </c>
    </row>
    <row r="65" spans="1:23" x14ac:dyDescent="0.2">
      <c r="A65">
        <v>2026352035</v>
      </c>
      <c r="B65" s="31">
        <v>42499</v>
      </c>
      <c r="C65" t="s">
        <v>47</v>
      </c>
      <c r="D65">
        <v>10685</v>
      </c>
      <c r="E65">
        <v>6.6199998855590803</v>
      </c>
      <c r="F65">
        <v>6.6199998855590803</v>
      </c>
      <c r="G65">
        <v>0</v>
      </c>
      <c r="H65">
        <v>0</v>
      </c>
      <c r="I65">
        <v>0</v>
      </c>
      <c r="J65">
        <v>6.5999999046325701</v>
      </c>
      <c r="K65">
        <v>0</v>
      </c>
      <c r="L65">
        <v>0</v>
      </c>
      <c r="M65">
        <v>0</v>
      </c>
      <c r="N65">
        <v>401</v>
      </c>
      <c r="O65">
        <v>543</v>
      </c>
      <c r="P65">
        <v>1869</v>
      </c>
      <c r="Q65">
        <v>1</v>
      </c>
      <c r="R65">
        <v>531</v>
      </c>
      <c r="S65">
        <v>556</v>
      </c>
      <c r="T65">
        <f t="shared" si="0"/>
        <v>944</v>
      </c>
      <c r="U65" s="11">
        <v>0.65555555555555556</v>
      </c>
      <c r="V65" t="str">
        <f t="shared" si="1"/>
        <v>More than half a day</v>
      </c>
      <c r="W65" t="str">
        <f>VLOOKUP(Time_Worn[[#This Row],[id]],Days_Frequency[],3,FALSE)</f>
        <v>High Use</v>
      </c>
    </row>
    <row r="66" spans="1:23" x14ac:dyDescent="0.2">
      <c r="A66">
        <v>2026352035</v>
      </c>
      <c r="B66" s="31">
        <v>42500</v>
      </c>
      <c r="C66" t="s">
        <v>41</v>
      </c>
      <c r="D66">
        <v>254</v>
      </c>
      <c r="E66">
        <v>0.15999999642372101</v>
      </c>
      <c r="F66">
        <v>0.15999999642372101</v>
      </c>
      <c r="G66">
        <v>0</v>
      </c>
      <c r="H66">
        <v>0</v>
      </c>
      <c r="I66">
        <v>0</v>
      </c>
      <c r="J66">
        <v>0.15999999642372101</v>
      </c>
      <c r="K66">
        <v>0</v>
      </c>
      <c r="L66">
        <v>0</v>
      </c>
      <c r="M66">
        <v>0</v>
      </c>
      <c r="N66">
        <v>17</v>
      </c>
      <c r="O66">
        <v>1002</v>
      </c>
      <c r="P66">
        <v>1141</v>
      </c>
      <c r="Q66">
        <v>1</v>
      </c>
      <c r="R66">
        <v>357</v>
      </c>
      <c r="S66">
        <v>380</v>
      </c>
      <c r="T66">
        <f t="shared" si="0"/>
        <v>1019</v>
      </c>
      <c r="U66" s="11">
        <v>0.70763888888888893</v>
      </c>
      <c r="V66" t="str">
        <f t="shared" si="1"/>
        <v>More than half a day</v>
      </c>
      <c r="W66" t="str">
        <f>VLOOKUP(Time_Worn[[#This Row],[id]],Days_Frequency[],3,FALSE)</f>
        <v>High Use</v>
      </c>
    </row>
    <row r="67" spans="1:23" x14ac:dyDescent="0.2">
      <c r="A67">
        <v>2026352035</v>
      </c>
      <c r="B67" s="31">
        <v>42501</v>
      </c>
      <c r="C67" t="s">
        <v>44</v>
      </c>
      <c r="D67">
        <v>8580</v>
      </c>
      <c r="E67">
        <v>5.3200001716613796</v>
      </c>
      <c r="F67">
        <v>5.3200001716613796</v>
      </c>
      <c r="G67">
        <v>0</v>
      </c>
      <c r="H67">
        <v>0</v>
      </c>
      <c r="I67">
        <v>0</v>
      </c>
      <c r="J67">
        <v>5.3200001716613796</v>
      </c>
      <c r="K67">
        <v>0</v>
      </c>
      <c r="L67">
        <v>0</v>
      </c>
      <c r="M67">
        <v>0</v>
      </c>
      <c r="N67">
        <v>330</v>
      </c>
      <c r="O67">
        <v>569</v>
      </c>
      <c r="P67">
        <v>1698</v>
      </c>
      <c r="Q67">
        <v>1</v>
      </c>
      <c r="R67">
        <v>523</v>
      </c>
      <c r="S67">
        <v>553</v>
      </c>
      <c r="T67">
        <f t="shared" si="0"/>
        <v>899</v>
      </c>
      <c r="U67" s="11">
        <v>0.62430555555555556</v>
      </c>
      <c r="V67" t="str">
        <f t="shared" si="1"/>
        <v>More than half a day</v>
      </c>
      <c r="W67" t="str">
        <f>VLOOKUP(Time_Worn[[#This Row],[id]],Days_Frequency[],3,FALSE)</f>
        <v>High Use</v>
      </c>
    </row>
    <row r="68" spans="1:23" x14ac:dyDescent="0.2">
      <c r="A68">
        <v>2026352035</v>
      </c>
      <c r="B68" s="31">
        <v>42502</v>
      </c>
      <c r="C68" t="s">
        <v>45</v>
      </c>
      <c r="D68">
        <v>8891</v>
      </c>
      <c r="E68">
        <v>5.5100002288818404</v>
      </c>
      <c r="F68">
        <v>5.5100002288818404</v>
      </c>
      <c r="G68">
        <v>0</v>
      </c>
      <c r="H68">
        <v>0</v>
      </c>
      <c r="I68">
        <v>0</v>
      </c>
      <c r="J68">
        <v>5.5100002288818404</v>
      </c>
      <c r="K68">
        <v>0</v>
      </c>
      <c r="L68">
        <v>0</v>
      </c>
      <c r="M68">
        <v>0</v>
      </c>
      <c r="N68">
        <v>343</v>
      </c>
      <c r="O68">
        <v>330</v>
      </c>
      <c r="P68">
        <v>1364</v>
      </c>
      <c r="Q68">
        <v>1</v>
      </c>
      <c r="R68">
        <v>456</v>
      </c>
      <c r="S68">
        <v>485</v>
      </c>
      <c r="T68">
        <f t="shared" ref="T68" si="2">L68+M68+N68+O68</f>
        <v>673</v>
      </c>
      <c r="U68" s="11">
        <v>0.46736111111111112</v>
      </c>
      <c r="V68" t="str">
        <f t="shared" ref="V68" si="3">IF(AND(U68=100%),"All Day",IF(AND(U68&lt;100%,U68&gt;=50%),"More than half a day",IF(AND(U68&lt;50%,U68&gt;0),"Less than half a day")))</f>
        <v>Less than half a day</v>
      </c>
      <c r="W68" t="str">
        <f>VLOOKUP(Time_Worn[[#This Row],[id]],Days_Frequency[],3,FALSE)</f>
        <v>High Use</v>
      </c>
    </row>
    <row r="69" spans="1:23" x14ac:dyDescent="0.2">
      <c r="A69">
        <v>2320127002</v>
      </c>
      <c r="B69" s="31">
        <v>42483</v>
      </c>
      <c r="C69" t="s">
        <v>42</v>
      </c>
      <c r="D69">
        <v>5079</v>
      </c>
      <c r="E69">
        <v>3.4200000762939502</v>
      </c>
      <c r="F69">
        <v>3.4200000762939502</v>
      </c>
      <c r="G69">
        <v>0</v>
      </c>
      <c r="H69">
        <v>0</v>
      </c>
      <c r="I69">
        <v>0</v>
      </c>
      <c r="J69">
        <v>3.4200000762939502</v>
      </c>
      <c r="K69">
        <v>0</v>
      </c>
      <c r="L69">
        <v>0</v>
      </c>
      <c r="M69">
        <v>0</v>
      </c>
      <c r="N69">
        <v>242</v>
      </c>
      <c r="O69">
        <v>1129</v>
      </c>
      <c r="P69">
        <v>1804</v>
      </c>
      <c r="Q69">
        <v>1</v>
      </c>
      <c r="R69">
        <v>61</v>
      </c>
      <c r="S69">
        <v>69</v>
      </c>
      <c r="T69">
        <f t="shared" ref="T69:T132" si="4">L69+M69+N69+O69</f>
        <v>1371</v>
      </c>
      <c r="U69" s="11">
        <v>0.95208333333333328</v>
      </c>
      <c r="V69" t="str">
        <f t="shared" ref="V69:V132" si="5">IF(AND(U69=100%),"All Day",IF(AND(U69&lt;100%,U69&gt;=50%),"More than half a day",IF(AND(U69&lt;50%,U69&gt;0),"Less than half a day")))</f>
        <v>More than half a day</v>
      </c>
      <c r="W69" t="str">
        <f>VLOOKUP(Time_Worn[[#This Row],[id]],Days_Frequency[],3,FALSE)</f>
        <v>Low Use</v>
      </c>
    </row>
    <row r="70" spans="1:23" x14ac:dyDescent="0.2">
      <c r="A70">
        <v>2347167796</v>
      </c>
      <c r="B70" s="31">
        <v>42473</v>
      </c>
      <c r="C70" t="s">
        <v>46</v>
      </c>
      <c r="D70">
        <v>10352</v>
      </c>
      <c r="E70">
        <v>7.0100002288818404</v>
      </c>
      <c r="F70">
        <v>7.0100002288818404</v>
      </c>
      <c r="G70">
        <v>0</v>
      </c>
      <c r="H70">
        <v>1.6599999666214</v>
      </c>
      <c r="I70">
        <v>1.9400000572204601</v>
      </c>
      <c r="J70">
        <v>3.4100000858306898</v>
      </c>
      <c r="K70">
        <v>0</v>
      </c>
      <c r="L70">
        <v>19</v>
      </c>
      <c r="M70">
        <v>32</v>
      </c>
      <c r="N70">
        <v>195</v>
      </c>
      <c r="O70">
        <v>676</v>
      </c>
      <c r="P70">
        <v>2038</v>
      </c>
      <c r="Q70">
        <v>1</v>
      </c>
      <c r="R70">
        <v>467</v>
      </c>
      <c r="S70">
        <v>531</v>
      </c>
      <c r="T70">
        <f t="shared" si="4"/>
        <v>922</v>
      </c>
      <c r="U70" s="11">
        <v>0.64027777777777772</v>
      </c>
      <c r="V70" t="str">
        <f t="shared" si="5"/>
        <v>More than half a day</v>
      </c>
      <c r="W70" t="str">
        <f>VLOOKUP(Time_Worn[[#This Row],[id]],Days_Frequency[],3,FALSE)</f>
        <v xml:space="preserve">Moderate Usage </v>
      </c>
    </row>
    <row r="71" spans="1:23" x14ac:dyDescent="0.2">
      <c r="A71">
        <v>2347167796</v>
      </c>
      <c r="B71" s="31">
        <v>42474</v>
      </c>
      <c r="C71" t="s">
        <v>43</v>
      </c>
      <c r="D71">
        <v>10129</v>
      </c>
      <c r="E71">
        <v>6.6999998092651403</v>
      </c>
      <c r="F71">
        <v>6.6999998092651403</v>
      </c>
      <c r="G71">
        <v>0</v>
      </c>
      <c r="H71">
        <v>1.9999999552965199E-2</v>
      </c>
      <c r="I71">
        <v>2.7400000095367401</v>
      </c>
      <c r="J71">
        <v>3.9400000572204599</v>
      </c>
      <c r="K71">
        <v>0</v>
      </c>
      <c r="L71">
        <v>1</v>
      </c>
      <c r="M71">
        <v>48</v>
      </c>
      <c r="N71">
        <v>206</v>
      </c>
      <c r="O71">
        <v>705</v>
      </c>
      <c r="P71">
        <v>2010</v>
      </c>
      <c r="Q71">
        <v>1</v>
      </c>
      <c r="R71">
        <v>445</v>
      </c>
      <c r="S71">
        <v>489</v>
      </c>
      <c r="T71">
        <f t="shared" si="4"/>
        <v>960</v>
      </c>
      <c r="U71" s="11">
        <v>0.66666666666666663</v>
      </c>
      <c r="V71" t="str">
        <f t="shared" si="5"/>
        <v>More than half a day</v>
      </c>
      <c r="W71" t="str">
        <f>VLOOKUP(Time_Worn[[#This Row],[id]],Days_Frequency[],3,FALSE)</f>
        <v xml:space="preserve">Moderate Usage </v>
      </c>
    </row>
    <row r="72" spans="1:23" x14ac:dyDescent="0.2">
      <c r="A72">
        <v>2347167796</v>
      </c>
      <c r="B72" s="31">
        <v>42475</v>
      </c>
      <c r="C72" t="s">
        <v>47</v>
      </c>
      <c r="D72">
        <v>10465</v>
      </c>
      <c r="E72">
        <v>6.9200000762939498</v>
      </c>
      <c r="F72">
        <v>6.9200000762939498</v>
      </c>
      <c r="G72">
        <v>0</v>
      </c>
      <c r="H72">
        <v>7.0000000298023196E-2</v>
      </c>
      <c r="I72">
        <v>1.41999995708466</v>
      </c>
      <c r="J72">
        <v>5.4299998283386204</v>
      </c>
      <c r="K72">
        <v>0</v>
      </c>
      <c r="L72">
        <v>1</v>
      </c>
      <c r="M72">
        <v>24</v>
      </c>
      <c r="N72">
        <v>284</v>
      </c>
      <c r="O72">
        <v>720</v>
      </c>
      <c r="P72">
        <v>2133</v>
      </c>
      <c r="Q72">
        <v>1</v>
      </c>
      <c r="R72">
        <v>452</v>
      </c>
      <c r="S72">
        <v>504</v>
      </c>
      <c r="T72">
        <f t="shared" si="4"/>
        <v>1029</v>
      </c>
      <c r="U72" s="11">
        <v>0.71458333333333335</v>
      </c>
      <c r="V72" t="str">
        <f t="shared" si="5"/>
        <v>More than half a day</v>
      </c>
      <c r="W72" t="str">
        <f>VLOOKUP(Time_Worn[[#This Row],[id]],Days_Frequency[],3,FALSE)</f>
        <v xml:space="preserve">Moderate Usage </v>
      </c>
    </row>
    <row r="73" spans="1:23" x14ac:dyDescent="0.2">
      <c r="A73">
        <v>2347167796</v>
      </c>
      <c r="B73" s="31">
        <v>42477</v>
      </c>
      <c r="C73" t="s">
        <v>41</v>
      </c>
      <c r="D73">
        <v>5472</v>
      </c>
      <c r="E73">
        <v>3.6199998855590798</v>
      </c>
      <c r="F73">
        <v>3.6199998855590798</v>
      </c>
      <c r="G73">
        <v>0</v>
      </c>
      <c r="H73">
        <v>7.9999998211860698E-2</v>
      </c>
      <c r="I73">
        <v>0.28000000119209301</v>
      </c>
      <c r="J73">
        <v>3.2599999904632599</v>
      </c>
      <c r="K73">
        <v>0</v>
      </c>
      <c r="L73">
        <v>1</v>
      </c>
      <c r="M73">
        <v>7</v>
      </c>
      <c r="N73">
        <v>249</v>
      </c>
      <c r="O73">
        <v>508</v>
      </c>
      <c r="P73">
        <v>1882</v>
      </c>
      <c r="Q73">
        <v>1</v>
      </c>
      <c r="R73">
        <v>556</v>
      </c>
      <c r="S73">
        <v>602</v>
      </c>
      <c r="T73">
        <f t="shared" si="4"/>
        <v>765</v>
      </c>
      <c r="U73" s="11">
        <v>0.53125</v>
      </c>
      <c r="V73" t="str">
        <f t="shared" si="5"/>
        <v>More than half a day</v>
      </c>
      <c r="W73" t="str">
        <f>VLOOKUP(Time_Worn[[#This Row],[id]],Days_Frequency[],3,FALSE)</f>
        <v xml:space="preserve">Moderate Usage </v>
      </c>
    </row>
    <row r="74" spans="1:23" x14ac:dyDescent="0.2">
      <c r="A74">
        <v>2347167796</v>
      </c>
      <c r="B74" s="31">
        <v>42478</v>
      </c>
      <c r="C74" t="s">
        <v>44</v>
      </c>
      <c r="D74">
        <v>8247</v>
      </c>
      <c r="E74">
        <v>5.4499998092651403</v>
      </c>
      <c r="F74">
        <v>5.4499998092651403</v>
      </c>
      <c r="G74">
        <v>0</v>
      </c>
      <c r="H74">
        <v>0.79000002145767201</v>
      </c>
      <c r="I74">
        <v>0.86000001430511497</v>
      </c>
      <c r="J74">
        <v>3.78999996185303</v>
      </c>
      <c r="K74">
        <v>0</v>
      </c>
      <c r="L74">
        <v>11</v>
      </c>
      <c r="M74">
        <v>16</v>
      </c>
      <c r="N74">
        <v>206</v>
      </c>
      <c r="O74">
        <v>678</v>
      </c>
      <c r="P74">
        <v>1944</v>
      </c>
      <c r="Q74">
        <v>1</v>
      </c>
      <c r="R74">
        <v>500</v>
      </c>
      <c r="S74">
        <v>557</v>
      </c>
      <c r="T74">
        <f t="shared" si="4"/>
        <v>911</v>
      </c>
      <c r="U74" s="11">
        <v>0.63263888888888886</v>
      </c>
      <c r="V74" t="str">
        <f t="shared" si="5"/>
        <v>More than half a day</v>
      </c>
      <c r="W74" t="str">
        <f>VLOOKUP(Time_Worn[[#This Row],[id]],Days_Frequency[],3,FALSE)</f>
        <v xml:space="preserve">Moderate Usage </v>
      </c>
    </row>
    <row r="75" spans="1:23" x14ac:dyDescent="0.2">
      <c r="A75">
        <v>2347167796</v>
      </c>
      <c r="B75" s="31">
        <v>42479</v>
      </c>
      <c r="C75" t="s">
        <v>45</v>
      </c>
      <c r="D75">
        <v>6711</v>
      </c>
      <c r="E75">
        <v>4.4400000572204599</v>
      </c>
      <c r="F75">
        <v>4.4400000572204599</v>
      </c>
      <c r="G75">
        <v>0</v>
      </c>
      <c r="H75">
        <v>0</v>
      </c>
      <c r="I75">
        <v>0</v>
      </c>
      <c r="J75">
        <v>4.4400000572204599</v>
      </c>
      <c r="K75">
        <v>0</v>
      </c>
      <c r="L75">
        <v>0</v>
      </c>
      <c r="M75">
        <v>7</v>
      </c>
      <c r="N75">
        <v>382</v>
      </c>
      <c r="O75">
        <v>648</v>
      </c>
      <c r="P75">
        <v>2346</v>
      </c>
      <c r="Q75">
        <v>1</v>
      </c>
      <c r="R75">
        <v>465</v>
      </c>
      <c r="S75">
        <v>514</v>
      </c>
      <c r="T75">
        <f t="shared" si="4"/>
        <v>1037</v>
      </c>
      <c r="U75" s="11">
        <v>0.72013888888888888</v>
      </c>
      <c r="V75" t="str">
        <f t="shared" si="5"/>
        <v>More than half a day</v>
      </c>
      <c r="W75" t="str">
        <f>VLOOKUP(Time_Worn[[#This Row],[id]],Days_Frequency[],3,FALSE)</f>
        <v xml:space="preserve">Moderate Usage </v>
      </c>
    </row>
    <row r="76" spans="1:23" x14ac:dyDescent="0.2">
      <c r="A76">
        <v>2347167796</v>
      </c>
      <c r="B76" s="31">
        <v>42481</v>
      </c>
      <c r="C76" t="s">
        <v>42</v>
      </c>
      <c r="D76">
        <v>10080</v>
      </c>
      <c r="E76">
        <v>6.75</v>
      </c>
      <c r="F76">
        <v>6.75</v>
      </c>
      <c r="G76">
        <v>0</v>
      </c>
      <c r="H76">
        <v>1.8500000238418599</v>
      </c>
      <c r="I76">
        <v>1.5299999713897701</v>
      </c>
      <c r="J76">
        <v>3.3800001144409202</v>
      </c>
      <c r="K76">
        <v>0</v>
      </c>
      <c r="L76">
        <v>23</v>
      </c>
      <c r="M76">
        <v>26</v>
      </c>
      <c r="N76">
        <v>208</v>
      </c>
      <c r="O76">
        <v>761</v>
      </c>
      <c r="P76">
        <v>2048</v>
      </c>
      <c r="Q76">
        <v>1</v>
      </c>
      <c r="R76">
        <v>460</v>
      </c>
      <c r="S76">
        <v>484</v>
      </c>
      <c r="T76">
        <f t="shared" si="4"/>
        <v>1018</v>
      </c>
      <c r="U76" s="11">
        <v>0.70694444444444449</v>
      </c>
      <c r="V76" t="str">
        <f t="shared" si="5"/>
        <v>More than half a day</v>
      </c>
      <c r="W76" t="str">
        <f>VLOOKUP(Time_Worn[[#This Row],[id]],Days_Frequency[],3,FALSE)</f>
        <v xml:space="preserve">Moderate Usage </v>
      </c>
    </row>
    <row r="77" spans="1:23" x14ac:dyDescent="0.2">
      <c r="A77">
        <v>2347167796</v>
      </c>
      <c r="B77" s="31">
        <v>42482</v>
      </c>
      <c r="C77" t="s">
        <v>46</v>
      </c>
      <c r="D77">
        <v>7804</v>
      </c>
      <c r="E77">
        <v>5.1599998474121103</v>
      </c>
      <c r="F77">
        <v>5.1599998474121103</v>
      </c>
      <c r="G77">
        <v>0</v>
      </c>
      <c r="H77">
        <v>0.56000000238418601</v>
      </c>
      <c r="I77">
        <v>1.6799999475479099</v>
      </c>
      <c r="J77">
        <v>2.9200000762939502</v>
      </c>
      <c r="K77">
        <v>0</v>
      </c>
      <c r="L77">
        <v>9</v>
      </c>
      <c r="M77">
        <v>27</v>
      </c>
      <c r="N77">
        <v>206</v>
      </c>
      <c r="O77">
        <v>781</v>
      </c>
      <c r="P77">
        <v>1946</v>
      </c>
      <c r="Q77">
        <v>1</v>
      </c>
      <c r="R77">
        <v>405</v>
      </c>
      <c r="S77">
        <v>461</v>
      </c>
      <c r="T77">
        <f t="shared" si="4"/>
        <v>1023</v>
      </c>
      <c r="U77" s="11">
        <v>0.7104166666666667</v>
      </c>
      <c r="V77" t="str">
        <f t="shared" si="5"/>
        <v>More than half a day</v>
      </c>
      <c r="W77" t="str">
        <f>VLOOKUP(Time_Worn[[#This Row],[id]],Days_Frequency[],3,FALSE)</f>
        <v xml:space="preserve">Moderate Usage </v>
      </c>
    </row>
    <row r="78" spans="1:23" x14ac:dyDescent="0.2">
      <c r="A78">
        <v>2347167796</v>
      </c>
      <c r="B78" s="31">
        <v>42483</v>
      </c>
      <c r="C78" t="s">
        <v>43</v>
      </c>
      <c r="D78">
        <v>16901</v>
      </c>
      <c r="E78">
        <v>11.3699998855591</v>
      </c>
      <c r="F78">
        <v>11.3699998855591</v>
      </c>
      <c r="G78">
        <v>0</v>
      </c>
      <c r="H78">
        <v>2.7799999713897701</v>
      </c>
      <c r="I78">
        <v>1.45000004768372</v>
      </c>
      <c r="J78">
        <v>7.1500000953674299</v>
      </c>
      <c r="K78">
        <v>0</v>
      </c>
      <c r="L78">
        <v>32</v>
      </c>
      <c r="M78">
        <v>35</v>
      </c>
      <c r="N78">
        <v>360</v>
      </c>
      <c r="O78">
        <v>591</v>
      </c>
      <c r="P78">
        <v>2629</v>
      </c>
      <c r="Q78">
        <v>1</v>
      </c>
      <c r="R78">
        <v>374</v>
      </c>
      <c r="S78">
        <v>386</v>
      </c>
      <c r="T78">
        <f t="shared" si="4"/>
        <v>1018</v>
      </c>
      <c r="U78" s="11">
        <v>0.70694444444444449</v>
      </c>
      <c r="V78" t="str">
        <f t="shared" si="5"/>
        <v>More than half a day</v>
      </c>
      <c r="W78" t="str">
        <f>VLOOKUP(Time_Worn[[#This Row],[id]],Days_Frequency[],3,FALSE)</f>
        <v xml:space="preserve">Moderate Usage </v>
      </c>
    </row>
    <row r="79" spans="1:23" x14ac:dyDescent="0.2">
      <c r="A79">
        <v>2347167796</v>
      </c>
      <c r="B79" s="31">
        <v>42484</v>
      </c>
      <c r="C79" t="s">
        <v>47</v>
      </c>
      <c r="D79">
        <v>9471</v>
      </c>
      <c r="E79">
        <v>6.2600002288818404</v>
      </c>
      <c r="F79">
        <v>6.2600002288818404</v>
      </c>
      <c r="G79">
        <v>0</v>
      </c>
      <c r="H79">
        <v>0</v>
      </c>
      <c r="I79">
        <v>0</v>
      </c>
      <c r="J79">
        <v>6.2600002288818404</v>
      </c>
      <c r="K79">
        <v>0</v>
      </c>
      <c r="L79">
        <v>0</v>
      </c>
      <c r="M79">
        <v>0</v>
      </c>
      <c r="N79">
        <v>360</v>
      </c>
      <c r="O79">
        <v>584</v>
      </c>
      <c r="P79">
        <v>2187</v>
      </c>
      <c r="Q79">
        <v>1</v>
      </c>
      <c r="R79">
        <v>442</v>
      </c>
      <c r="S79">
        <v>459</v>
      </c>
      <c r="T79">
        <f t="shared" si="4"/>
        <v>944</v>
      </c>
      <c r="U79" s="11">
        <v>0.65555555555555556</v>
      </c>
      <c r="V79" t="str">
        <f t="shared" si="5"/>
        <v>More than half a day</v>
      </c>
      <c r="W79" t="str">
        <f>VLOOKUP(Time_Worn[[#This Row],[id]],Days_Frequency[],3,FALSE)</f>
        <v xml:space="preserve">Moderate Usage </v>
      </c>
    </row>
    <row r="80" spans="1:23" x14ac:dyDescent="0.2">
      <c r="A80">
        <v>2347167796</v>
      </c>
      <c r="B80" s="31">
        <v>42485</v>
      </c>
      <c r="C80" t="s">
        <v>41</v>
      </c>
      <c r="D80">
        <v>9482</v>
      </c>
      <c r="E80">
        <v>6.3800001144409197</v>
      </c>
      <c r="F80">
        <v>6.3800001144409197</v>
      </c>
      <c r="G80">
        <v>0</v>
      </c>
      <c r="H80">
        <v>1.2699999809265099</v>
      </c>
      <c r="I80">
        <v>0.519999980926514</v>
      </c>
      <c r="J80">
        <v>4.5999999046325701</v>
      </c>
      <c r="K80">
        <v>0</v>
      </c>
      <c r="L80">
        <v>15</v>
      </c>
      <c r="M80">
        <v>11</v>
      </c>
      <c r="N80">
        <v>277</v>
      </c>
      <c r="O80">
        <v>653</v>
      </c>
      <c r="P80">
        <v>2095</v>
      </c>
      <c r="Q80">
        <v>1</v>
      </c>
      <c r="R80">
        <v>433</v>
      </c>
      <c r="S80">
        <v>471</v>
      </c>
      <c r="T80">
        <f t="shared" si="4"/>
        <v>956</v>
      </c>
      <c r="U80" s="11">
        <v>0.66388888888888886</v>
      </c>
      <c r="V80" t="str">
        <f t="shared" si="5"/>
        <v>More than half a day</v>
      </c>
      <c r="W80" t="str">
        <f>VLOOKUP(Time_Worn[[#This Row],[id]],Days_Frequency[],3,FALSE)</f>
        <v xml:space="preserve">Moderate Usage </v>
      </c>
    </row>
    <row r="81" spans="1:23" x14ac:dyDescent="0.2">
      <c r="A81">
        <v>2347167796</v>
      </c>
      <c r="B81" s="31">
        <v>42486</v>
      </c>
      <c r="C81" t="s">
        <v>44</v>
      </c>
      <c r="D81">
        <v>5980</v>
      </c>
      <c r="E81">
        <v>3.9500000476837198</v>
      </c>
      <c r="F81">
        <v>3.9500000476837198</v>
      </c>
      <c r="G81">
        <v>0</v>
      </c>
      <c r="H81">
        <v>0</v>
      </c>
      <c r="I81">
        <v>0</v>
      </c>
      <c r="J81">
        <v>3.9500000476837198</v>
      </c>
      <c r="K81">
        <v>0</v>
      </c>
      <c r="L81">
        <v>0</v>
      </c>
      <c r="M81">
        <v>0</v>
      </c>
      <c r="N81">
        <v>227</v>
      </c>
      <c r="O81">
        <v>732</v>
      </c>
      <c r="P81">
        <v>1861</v>
      </c>
      <c r="Q81">
        <v>1</v>
      </c>
      <c r="R81">
        <v>436</v>
      </c>
      <c r="S81">
        <v>490</v>
      </c>
      <c r="T81">
        <f t="shared" si="4"/>
        <v>959</v>
      </c>
      <c r="U81" s="11">
        <v>0.66597222222222219</v>
      </c>
      <c r="V81" t="str">
        <f t="shared" si="5"/>
        <v>More than half a day</v>
      </c>
      <c r="W81" t="str">
        <f>VLOOKUP(Time_Worn[[#This Row],[id]],Days_Frequency[],3,FALSE)</f>
        <v xml:space="preserve">Moderate Usage </v>
      </c>
    </row>
    <row r="82" spans="1:23" x14ac:dyDescent="0.2">
      <c r="A82">
        <v>2347167796</v>
      </c>
      <c r="B82" s="31">
        <v>42487</v>
      </c>
      <c r="C82" t="s">
        <v>45</v>
      </c>
      <c r="D82">
        <v>11423</v>
      </c>
      <c r="E82">
        <v>7.5799999237060502</v>
      </c>
      <c r="F82">
        <v>7.5799999237060502</v>
      </c>
      <c r="G82">
        <v>0</v>
      </c>
      <c r="H82">
        <v>1.8600000143051101</v>
      </c>
      <c r="I82">
        <v>0.40000000596046398</v>
      </c>
      <c r="J82">
        <v>5.3200001716613796</v>
      </c>
      <c r="K82">
        <v>0</v>
      </c>
      <c r="L82">
        <v>26</v>
      </c>
      <c r="M82">
        <v>9</v>
      </c>
      <c r="N82">
        <v>295</v>
      </c>
      <c r="O82">
        <v>623</v>
      </c>
      <c r="P82">
        <v>2194</v>
      </c>
      <c r="Q82">
        <v>1</v>
      </c>
      <c r="R82">
        <v>448</v>
      </c>
      <c r="S82">
        <v>499</v>
      </c>
      <c r="T82">
        <f t="shared" si="4"/>
        <v>953</v>
      </c>
      <c r="U82" s="11">
        <v>0.66180555555555554</v>
      </c>
      <c r="V82" t="str">
        <f t="shared" si="5"/>
        <v>More than half a day</v>
      </c>
      <c r="W82" t="str">
        <f>VLOOKUP(Time_Worn[[#This Row],[id]],Days_Frequency[],3,FALSE)</f>
        <v xml:space="preserve">Moderate Usage </v>
      </c>
    </row>
    <row r="83" spans="1:23" x14ac:dyDescent="0.2">
      <c r="A83">
        <v>2347167796</v>
      </c>
      <c r="B83" s="31">
        <v>42488</v>
      </c>
      <c r="C83" t="s">
        <v>42</v>
      </c>
      <c r="D83">
        <v>5439</v>
      </c>
      <c r="E83">
        <v>3.5999999046325701</v>
      </c>
      <c r="F83">
        <v>3.5999999046325701</v>
      </c>
      <c r="G83">
        <v>0</v>
      </c>
      <c r="H83">
        <v>0</v>
      </c>
      <c r="I83">
        <v>0</v>
      </c>
      <c r="J83">
        <v>3.5999999046325701</v>
      </c>
      <c r="K83">
        <v>0</v>
      </c>
      <c r="L83">
        <v>0</v>
      </c>
      <c r="M83">
        <v>0</v>
      </c>
      <c r="N83">
        <v>229</v>
      </c>
      <c r="O83">
        <v>764</v>
      </c>
      <c r="P83">
        <v>1854</v>
      </c>
      <c r="Q83">
        <v>1</v>
      </c>
      <c r="R83">
        <v>408</v>
      </c>
      <c r="S83">
        <v>450</v>
      </c>
      <c r="T83">
        <f t="shared" si="4"/>
        <v>993</v>
      </c>
      <c r="U83" s="11">
        <v>0.68958333333333333</v>
      </c>
      <c r="V83" t="str">
        <f t="shared" si="5"/>
        <v>More than half a day</v>
      </c>
      <c r="W83" t="str">
        <f>VLOOKUP(Time_Worn[[#This Row],[id]],Days_Frequency[],3,FALSE)</f>
        <v xml:space="preserve">Moderate Usage </v>
      </c>
    </row>
    <row r="84" spans="1:23" x14ac:dyDescent="0.2">
      <c r="A84">
        <v>2347167796</v>
      </c>
      <c r="B84" s="31">
        <v>42489</v>
      </c>
      <c r="C84" t="s">
        <v>46</v>
      </c>
      <c r="D84">
        <v>42</v>
      </c>
      <c r="E84">
        <v>2.9999999329447701E-2</v>
      </c>
      <c r="F84">
        <v>2.9999999329447701E-2</v>
      </c>
      <c r="G84">
        <v>0</v>
      </c>
      <c r="H84">
        <v>0</v>
      </c>
      <c r="I84">
        <v>0</v>
      </c>
      <c r="J84">
        <v>2.9999999329447701E-2</v>
      </c>
      <c r="K84">
        <v>0</v>
      </c>
      <c r="L84">
        <v>0</v>
      </c>
      <c r="M84">
        <v>0</v>
      </c>
      <c r="N84">
        <v>4</v>
      </c>
      <c r="O84">
        <v>2</v>
      </c>
      <c r="P84">
        <v>403</v>
      </c>
      <c r="Q84">
        <v>1</v>
      </c>
      <c r="R84">
        <v>411</v>
      </c>
      <c r="S84">
        <v>473</v>
      </c>
      <c r="T84">
        <f t="shared" si="4"/>
        <v>6</v>
      </c>
      <c r="U84" s="11">
        <v>4.1666666666666666E-3</v>
      </c>
      <c r="V84" t="str">
        <f t="shared" si="5"/>
        <v>Less than half a day</v>
      </c>
      <c r="W84" t="str">
        <f>VLOOKUP(Time_Worn[[#This Row],[id]],Days_Frequency[],3,FALSE)</f>
        <v xml:space="preserve">Moderate Usage </v>
      </c>
    </row>
    <row r="85" spans="1:23" x14ac:dyDescent="0.2">
      <c r="A85">
        <v>3977333714</v>
      </c>
      <c r="B85" s="31">
        <v>42472</v>
      </c>
      <c r="C85" t="s">
        <v>43</v>
      </c>
      <c r="D85">
        <v>8856</v>
      </c>
      <c r="E85">
        <v>5.9800000190734899</v>
      </c>
      <c r="F85">
        <v>5.9800000190734899</v>
      </c>
      <c r="G85">
        <v>0</v>
      </c>
      <c r="H85">
        <v>3.0599999427795401</v>
      </c>
      <c r="I85">
        <v>0.91000002622604403</v>
      </c>
      <c r="J85">
        <v>2.0099999904632599</v>
      </c>
      <c r="K85">
        <v>0</v>
      </c>
      <c r="L85">
        <v>44</v>
      </c>
      <c r="M85">
        <v>19</v>
      </c>
      <c r="N85">
        <v>131</v>
      </c>
      <c r="O85">
        <v>777</v>
      </c>
      <c r="P85">
        <v>1450</v>
      </c>
      <c r="Q85">
        <v>1</v>
      </c>
      <c r="R85">
        <v>274</v>
      </c>
      <c r="S85">
        <v>469</v>
      </c>
      <c r="T85">
        <f t="shared" si="4"/>
        <v>971</v>
      </c>
      <c r="U85" s="11">
        <v>0.6743055555555556</v>
      </c>
      <c r="V85" t="str">
        <f t="shared" si="5"/>
        <v>More than half a day</v>
      </c>
      <c r="W85" t="str">
        <f>VLOOKUP(Time_Worn[[#This Row],[id]],Days_Frequency[],3,FALSE)</f>
        <v>High Use</v>
      </c>
    </row>
    <row r="86" spans="1:23" x14ac:dyDescent="0.2">
      <c r="A86">
        <v>3977333714</v>
      </c>
      <c r="B86" s="31">
        <v>42473</v>
      </c>
      <c r="C86" t="s">
        <v>47</v>
      </c>
      <c r="D86">
        <v>10035</v>
      </c>
      <c r="E86">
        <v>6.71000003814697</v>
      </c>
      <c r="F86">
        <v>6.71000003814697</v>
      </c>
      <c r="G86">
        <v>0</v>
      </c>
      <c r="H86">
        <v>2.0299999713897701</v>
      </c>
      <c r="I86">
        <v>2.1300001144409202</v>
      </c>
      <c r="J86">
        <v>2.5499999523162802</v>
      </c>
      <c r="K86">
        <v>0</v>
      </c>
      <c r="L86">
        <v>31</v>
      </c>
      <c r="M86">
        <v>46</v>
      </c>
      <c r="N86">
        <v>153</v>
      </c>
      <c r="O86">
        <v>754</v>
      </c>
      <c r="P86">
        <v>1495</v>
      </c>
      <c r="Q86">
        <v>2</v>
      </c>
      <c r="R86">
        <v>295</v>
      </c>
      <c r="S86">
        <v>456</v>
      </c>
      <c r="T86">
        <f t="shared" si="4"/>
        <v>984</v>
      </c>
      <c r="U86" s="11">
        <v>0.68333333333333335</v>
      </c>
      <c r="V86" t="str">
        <f t="shared" si="5"/>
        <v>More than half a day</v>
      </c>
      <c r="W86" t="str">
        <f>VLOOKUP(Time_Worn[[#This Row],[id]],Days_Frequency[],3,FALSE)</f>
        <v>High Use</v>
      </c>
    </row>
    <row r="87" spans="1:23" x14ac:dyDescent="0.2">
      <c r="A87">
        <v>3977333714</v>
      </c>
      <c r="B87" s="31">
        <v>42474</v>
      </c>
      <c r="C87" t="s">
        <v>41</v>
      </c>
      <c r="D87">
        <v>7641</v>
      </c>
      <c r="E87">
        <v>5.1100001335143999</v>
      </c>
      <c r="F87">
        <v>5.1100001335143999</v>
      </c>
      <c r="G87">
        <v>0</v>
      </c>
      <c r="H87">
        <v>0.31999999284744302</v>
      </c>
      <c r="I87">
        <v>0.97000002861022905</v>
      </c>
      <c r="J87">
        <v>3.8199999332428001</v>
      </c>
      <c r="K87">
        <v>0</v>
      </c>
      <c r="L87">
        <v>5</v>
      </c>
      <c r="M87">
        <v>23</v>
      </c>
      <c r="N87">
        <v>214</v>
      </c>
      <c r="O87">
        <v>801</v>
      </c>
      <c r="P87">
        <v>1433</v>
      </c>
      <c r="Q87">
        <v>1</v>
      </c>
      <c r="R87">
        <v>291</v>
      </c>
      <c r="S87">
        <v>397</v>
      </c>
      <c r="T87">
        <f t="shared" si="4"/>
        <v>1043</v>
      </c>
      <c r="U87" s="11">
        <v>0.72430555555555554</v>
      </c>
      <c r="V87" t="str">
        <f t="shared" si="5"/>
        <v>More than half a day</v>
      </c>
      <c r="W87" t="str">
        <f>VLOOKUP(Time_Worn[[#This Row],[id]],Days_Frequency[],3,FALSE)</f>
        <v>High Use</v>
      </c>
    </row>
    <row r="88" spans="1:23" x14ac:dyDescent="0.2">
      <c r="A88">
        <v>3977333714</v>
      </c>
      <c r="B88" s="31">
        <v>42475</v>
      </c>
      <c r="C88" t="s">
        <v>44</v>
      </c>
      <c r="D88">
        <v>9010</v>
      </c>
      <c r="E88">
        <v>6.0599999427795401</v>
      </c>
      <c r="F88">
        <v>6.0599999427795401</v>
      </c>
      <c r="G88">
        <v>0</v>
      </c>
      <c r="H88">
        <v>1.04999995231628</v>
      </c>
      <c r="I88">
        <v>1.75</v>
      </c>
      <c r="J88">
        <v>3.2599999904632599</v>
      </c>
      <c r="K88">
        <v>0</v>
      </c>
      <c r="L88">
        <v>15</v>
      </c>
      <c r="M88">
        <v>42</v>
      </c>
      <c r="N88">
        <v>183</v>
      </c>
      <c r="O88">
        <v>644</v>
      </c>
      <c r="P88">
        <v>1468</v>
      </c>
      <c r="Q88">
        <v>1</v>
      </c>
      <c r="R88">
        <v>424</v>
      </c>
      <c r="S88">
        <v>556</v>
      </c>
      <c r="T88">
        <f t="shared" si="4"/>
        <v>884</v>
      </c>
      <c r="U88" s="11">
        <v>0.61388888888888893</v>
      </c>
      <c r="V88" t="str">
        <f t="shared" si="5"/>
        <v>More than half a day</v>
      </c>
      <c r="W88" t="str">
        <f>VLOOKUP(Time_Worn[[#This Row],[id]],Days_Frequency[],3,FALSE)</f>
        <v>High Use</v>
      </c>
    </row>
    <row r="89" spans="1:23" x14ac:dyDescent="0.2">
      <c r="A89">
        <v>3977333714</v>
      </c>
      <c r="B89" s="31">
        <v>42476</v>
      </c>
      <c r="C89" t="s">
        <v>45</v>
      </c>
      <c r="D89">
        <v>13459</v>
      </c>
      <c r="E89">
        <v>9</v>
      </c>
      <c r="F89">
        <v>9</v>
      </c>
      <c r="G89">
        <v>0</v>
      </c>
      <c r="H89">
        <v>2.0299999713897701</v>
      </c>
      <c r="I89">
        <v>4</v>
      </c>
      <c r="J89">
        <v>2.9700000286102299</v>
      </c>
      <c r="K89">
        <v>0</v>
      </c>
      <c r="L89">
        <v>31</v>
      </c>
      <c r="M89">
        <v>83</v>
      </c>
      <c r="N89">
        <v>153</v>
      </c>
      <c r="O89">
        <v>663</v>
      </c>
      <c r="P89">
        <v>1625</v>
      </c>
      <c r="Q89">
        <v>1</v>
      </c>
      <c r="R89">
        <v>283</v>
      </c>
      <c r="S89">
        <v>510</v>
      </c>
      <c r="T89">
        <f t="shared" si="4"/>
        <v>930</v>
      </c>
      <c r="U89" s="11">
        <v>0.64583333333333337</v>
      </c>
      <c r="V89" t="str">
        <f t="shared" si="5"/>
        <v>More than half a day</v>
      </c>
      <c r="W89" t="str">
        <f>VLOOKUP(Time_Worn[[#This Row],[id]],Days_Frequency[],3,FALSE)</f>
        <v>High Use</v>
      </c>
    </row>
    <row r="90" spans="1:23" x14ac:dyDescent="0.2">
      <c r="A90">
        <v>3977333714</v>
      </c>
      <c r="B90" s="31">
        <v>42477</v>
      </c>
      <c r="C90" t="s">
        <v>42</v>
      </c>
      <c r="D90">
        <v>10415</v>
      </c>
      <c r="E90">
        <v>6.9699997901916504</v>
      </c>
      <c r="F90">
        <v>6.9699997901916504</v>
      </c>
      <c r="G90">
        <v>0</v>
      </c>
      <c r="H90">
        <v>0.69999998807907104</v>
      </c>
      <c r="I90">
        <v>2.3499999046325701</v>
      </c>
      <c r="J90">
        <v>3.9200000762939502</v>
      </c>
      <c r="K90">
        <v>0</v>
      </c>
      <c r="L90">
        <v>11</v>
      </c>
      <c r="M90">
        <v>58</v>
      </c>
      <c r="N90">
        <v>205</v>
      </c>
      <c r="O90">
        <v>600</v>
      </c>
      <c r="P90">
        <v>1529</v>
      </c>
      <c r="Q90">
        <v>1</v>
      </c>
      <c r="R90">
        <v>381</v>
      </c>
      <c r="S90">
        <v>566</v>
      </c>
      <c r="T90">
        <f t="shared" si="4"/>
        <v>874</v>
      </c>
      <c r="U90" s="11">
        <v>0.6069444444444444</v>
      </c>
      <c r="V90" t="str">
        <f t="shared" si="5"/>
        <v>More than half a day</v>
      </c>
      <c r="W90" t="str">
        <f>VLOOKUP(Time_Worn[[#This Row],[id]],Days_Frequency[],3,FALSE)</f>
        <v>High Use</v>
      </c>
    </row>
    <row r="91" spans="1:23" x14ac:dyDescent="0.2">
      <c r="A91">
        <v>3977333714</v>
      </c>
      <c r="B91" s="31">
        <v>42478</v>
      </c>
      <c r="C91" t="s">
        <v>46</v>
      </c>
      <c r="D91">
        <v>11663</v>
      </c>
      <c r="E91">
        <v>7.8000001907348597</v>
      </c>
      <c r="F91">
        <v>7.8000001907348597</v>
      </c>
      <c r="G91">
        <v>0</v>
      </c>
      <c r="H91">
        <v>0.25</v>
      </c>
      <c r="I91">
        <v>3.7300000190734899</v>
      </c>
      <c r="J91">
        <v>3.8199999332428001</v>
      </c>
      <c r="K91">
        <v>0</v>
      </c>
      <c r="L91">
        <v>4</v>
      </c>
      <c r="M91">
        <v>95</v>
      </c>
      <c r="N91">
        <v>214</v>
      </c>
      <c r="O91">
        <v>605</v>
      </c>
      <c r="P91">
        <v>1584</v>
      </c>
      <c r="Q91">
        <v>2</v>
      </c>
      <c r="R91">
        <v>412</v>
      </c>
      <c r="S91">
        <v>522</v>
      </c>
      <c r="T91">
        <f t="shared" si="4"/>
        <v>918</v>
      </c>
      <c r="U91" s="11">
        <v>0.63749999999999996</v>
      </c>
      <c r="V91" t="str">
        <f t="shared" si="5"/>
        <v>More than half a day</v>
      </c>
      <c r="W91" t="str">
        <f>VLOOKUP(Time_Worn[[#This Row],[id]],Days_Frequency[],3,FALSE)</f>
        <v>High Use</v>
      </c>
    </row>
    <row r="92" spans="1:23" x14ac:dyDescent="0.2">
      <c r="A92">
        <v>3977333714</v>
      </c>
      <c r="B92" s="31">
        <v>42479</v>
      </c>
      <c r="C92" t="s">
        <v>43</v>
      </c>
      <c r="D92">
        <v>12414</v>
      </c>
      <c r="E92">
        <v>8.7799997329711896</v>
      </c>
      <c r="F92">
        <v>8.7799997329711896</v>
      </c>
      <c r="G92">
        <v>0</v>
      </c>
      <c r="H92">
        <v>2.2400000095367401</v>
      </c>
      <c r="I92">
        <v>2.4500000476837198</v>
      </c>
      <c r="J92">
        <v>3.96000003814697</v>
      </c>
      <c r="K92">
        <v>0</v>
      </c>
      <c r="L92">
        <v>19</v>
      </c>
      <c r="M92">
        <v>67</v>
      </c>
      <c r="N92">
        <v>221</v>
      </c>
      <c r="O92">
        <v>738</v>
      </c>
      <c r="P92">
        <v>1638</v>
      </c>
      <c r="Q92">
        <v>1</v>
      </c>
      <c r="R92">
        <v>219</v>
      </c>
      <c r="S92">
        <v>395</v>
      </c>
      <c r="T92">
        <f t="shared" si="4"/>
        <v>1045</v>
      </c>
      <c r="U92" s="11">
        <v>0.72569444444444442</v>
      </c>
      <c r="V92" t="str">
        <f t="shared" si="5"/>
        <v>More than half a day</v>
      </c>
      <c r="W92" t="str">
        <f>VLOOKUP(Time_Worn[[#This Row],[id]],Days_Frequency[],3,FALSE)</f>
        <v>High Use</v>
      </c>
    </row>
    <row r="93" spans="1:23" x14ac:dyDescent="0.2">
      <c r="A93">
        <v>3977333714</v>
      </c>
      <c r="B93" s="31">
        <v>42480</v>
      </c>
      <c r="C93" t="s">
        <v>47</v>
      </c>
      <c r="D93">
        <v>11658</v>
      </c>
      <c r="E93">
        <v>7.8299999237060502</v>
      </c>
      <c r="F93">
        <v>7.8299999237060502</v>
      </c>
      <c r="G93">
        <v>0</v>
      </c>
      <c r="H93">
        <v>0.20000000298023199</v>
      </c>
      <c r="I93">
        <v>4.3499999046325701</v>
      </c>
      <c r="J93">
        <v>3.2799999713897701</v>
      </c>
      <c r="K93">
        <v>0</v>
      </c>
      <c r="L93">
        <v>2</v>
      </c>
      <c r="M93">
        <v>98</v>
      </c>
      <c r="N93">
        <v>164</v>
      </c>
      <c r="O93">
        <v>845</v>
      </c>
      <c r="P93">
        <v>1554</v>
      </c>
      <c r="Q93">
        <v>2</v>
      </c>
      <c r="R93">
        <v>152</v>
      </c>
      <c r="S93">
        <v>305</v>
      </c>
      <c r="T93">
        <f t="shared" si="4"/>
        <v>1109</v>
      </c>
      <c r="U93" s="11">
        <v>0.77013888888888893</v>
      </c>
      <c r="V93" t="str">
        <f t="shared" si="5"/>
        <v>More than half a day</v>
      </c>
      <c r="W93" t="str">
        <f>VLOOKUP(Time_Worn[[#This Row],[id]],Days_Frequency[],3,FALSE)</f>
        <v>High Use</v>
      </c>
    </row>
    <row r="94" spans="1:23" x14ac:dyDescent="0.2">
      <c r="A94">
        <v>3977333714</v>
      </c>
      <c r="B94" s="31">
        <v>42481</v>
      </c>
      <c r="C94" t="s">
        <v>41</v>
      </c>
      <c r="D94">
        <v>6093</v>
      </c>
      <c r="E94">
        <v>4.0799999237060502</v>
      </c>
      <c r="F94">
        <v>4.0799999237060502</v>
      </c>
      <c r="G94">
        <v>0</v>
      </c>
      <c r="H94">
        <v>0</v>
      </c>
      <c r="I94">
        <v>0</v>
      </c>
      <c r="J94">
        <v>4.0599999427795401</v>
      </c>
      <c r="K94">
        <v>0</v>
      </c>
      <c r="L94">
        <v>0</v>
      </c>
      <c r="M94">
        <v>0</v>
      </c>
      <c r="N94">
        <v>242</v>
      </c>
      <c r="O94">
        <v>712</v>
      </c>
      <c r="P94">
        <v>1397</v>
      </c>
      <c r="Q94">
        <v>1</v>
      </c>
      <c r="R94">
        <v>332</v>
      </c>
      <c r="S94">
        <v>512</v>
      </c>
      <c r="T94">
        <f t="shared" si="4"/>
        <v>954</v>
      </c>
      <c r="U94" s="11">
        <v>0.66249999999999998</v>
      </c>
      <c r="V94" t="str">
        <f t="shared" si="5"/>
        <v>More than half a day</v>
      </c>
      <c r="W94" t="str">
        <f>VLOOKUP(Time_Worn[[#This Row],[id]],Days_Frequency[],3,FALSE)</f>
        <v>High Use</v>
      </c>
    </row>
    <row r="95" spans="1:23" x14ac:dyDescent="0.2">
      <c r="A95">
        <v>3977333714</v>
      </c>
      <c r="B95" s="31">
        <v>42482</v>
      </c>
      <c r="C95" t="s">
        <v>44</v>
      </c>
      <c r="D95">
        <v>8911</v>
      </c>
      <c r="E95">
        <v>5.96000003814697</v>
      </c>
      <c r="F95">
        <v>5.96000003814697</v>
      </c>
      <c r="G95">
        <v>0</v>
      </c>
      <c r="H95">
        <v>2.3299999237060498</v>
      </c>
      <c r="I95">
        <v>0.57999998331069902</v>
      </c>
      <c r="J95">
        <v>3.0599999427795401</v>
      </c>
      <c r="K95">
        <v>0</v>
      </c>
      <c r="L95">
        <v>33</v>
      </c>
      <c r="M95">
        <v>12</v>
      </c>
      <c r="N95">
        <v>188</v>
      </c>
      <c r="O95">
        <v>731</v>
      </c>
      <c r="P95">
        <v>1481</v>
      </c>
      <c r="Q95">
        <v>1</v>
      </c>
      <c r="R95">
        <v>355</v>
      </c>
      <c r="S95">
        <v>476</v>
      </c>
      <c r="T95">
        <f t="shared" si="4"/>
        <v>964</v>
      </c>
      <c r="U95" s="11">
        <v>0.6694444444444444</v>
      </c>
      <c r="V95" t="str">
        <f t="shared" si="5"/>
        <v>More than half a day</v>
      </c>
      <c r="W95" t="str">
        <f>VLOOKUP(Time_Worn[[#This Row],[id]],Days_Frequency[],3,FALSE)</f>
        <v>High Use</v>
      </c>
    </row>
    <row r="96" spans="1:23" x14ac:dyDescent="0.2">
      <c r="A96">
        <v>3977333714</v>
      </c>
      <c r="B96" s="31">
        <v>42483</v>
      </c>
      <c r="C96" t="s">
        <v>45</v>
      </c>
      <c r="D96">
        <v>12058</v>
      </c>
      <c r="E96">
        <v>8.0699996948242205</v>
      </c>
      <c r="F96">
        <v>8.0699996948242205</v>
      </c>
      <c r="G96">
        <v>0</v>
      </c>
      <c r="H96">
        <v>0</v>
      </c>
      <c r="I96">
        <v>4.2199997901916504</v>
      </c>
      <c r="J96">
        <v>3.8499999046325701</v>
      </c>
      <c r="K96">
        <v>0</v>
      </c>
      <c r="L96">
        <v>0</v>
      </c>
      <c r="M96">
        <v>92</v>
      </c>
      <c r="N96">
        <v>252</v>
      </c>
      <c r="O96">
        <v>724</v>
      </c>
      <c r="P96">
        <v>1638</v>
      </c>
      <c r="Q96">
        <v>1</v>
      </c>
      <c r="R96">
        <v>235</v>
      </c>
      <c r="S96">
        <v>372</v>
      </c>
      <c r="T96">
        <f t="shared" si="4"/>
        <v>1068</v>
      </c>
      <c r="U96" s="11">
        <v>0.7416666666666667</v>
      </c>
      <c r="V96" t="str">
        <f t="shared" si="5"/>
        <v>More than half a day</v>
      </c>
      <c r="W96" t="str">
        <f>VLOOKUP(Time_Worn[[#This Row],[id]],Days_Frequency[],3,FALSE)</f>
        <v>High Use</v>
      </c>
    </row>
    <row r="97" spans="1:23" x14ac:dyDescent="0.2">
      <c r="A97">
        <v>3977333714</v>
      </c>
      <c r="B97" s="31">
        <v>42484</v>
      </c>
      <c r="C97" t="s">
        <v>42</v>
      </c>
      <c r="D97">
        <v>14112</v>
      </c>
      <c r="E97">
        <v>10</v>
      </c>
      <c r="F97">
        <v>10</v>
      </c>
      <c r="G97">
        <v>0</v>
      </c>
      <c r="H97">
        <v>3.2699999809265101</v>
      </c>
      <c r="I97">
        <v>4.5599999427795401</v>
      </c>
      <c r="J97">
        <v>2.1700000762939502</v>
      </c>
      <c r="K97">
        <v>0</v>
      </c>
      <c r="L97">
        <v>30</v>
      </c>
      <c r="M97">
        <v>95</v>
      </c>
      <c r="N97">
        <v>129</v>
      </c>
      <c r="O97">
        <v>660</v>
      </c>
      <c r="P97">
        <v>1655</v>
      </c>
      <c r="Q97">
        <v>1</v>
      </c>
      <c r="R97">
        <v>310</v>
      </c>
      <c r="S97">
        <v>526</v>
      </c>
      <c r="T97">
        <f t="shared" si="4"/>
        <v>914</v>
      </c>
      <c r="U97" s="11">
        <v>0.63472222222222219</v>
      </c>
      <c r="V97" t="str">
        <f t="shared" si="5"/>
        <v>More than half a day</v>
      </c>
      <c r="W97" t="str">
        <f>VLOOKUP(Time_Worn[[#This Row],[id]],Days_Frequency[],3,FALSE)</f>
        <v>High Use</v>
      </c>
    </row>
    <row r="98" spans="1:23" x14ac:dyDescent="0.2">
      <c r="A98">
        <v>3977333714</v>
      </c>
      <c r="B98" s="31">
        <v>42485</v>
      </c>
      <c r="C98" t="s">
        <v>46</v>
      </c>
      <c r="D98">
        <v>11177</v>
      </c>
      <c r="E98">
        <v>8.4799995422363299</v>
      </c>
      <c r="F98">
        <v>8.4799995422363299</v>
      </c>
      <c r="G98">
        <v>0</v>
      </c>
      <c r="H98">
        <v>5.6199998855590803</v>
      </c>
      <c r="I98">
        <v>0.43000000715255698</v>
      </c>
      <c r="J98">
        <v>2.4100000858306898</v>
      </c>
      <c r="K98">
        <v>0</v>
      </c>
      <c r="L98">
        <v>50</v>
      </c>
      <c r="M98">
        <v>9</v>
      </c>
      <c r="N98">
        <v>133</v>
      </c>
      <c r="O98">
        <v>781</v>
      </c>
      <c r="P98">
        <v>1570</v>
      </c>
      <c r="Q98">
        <v>1</v>
      </c>
      <c r="R98">
        <v>262</v>
      </c>
      <c r="S98">
        <v>467</v>
      </c>
      <c r="T98">
        <f t="shared" si="4"/>
        <v>973</v>
      </c>
      <c r="U98" s="11">
        <v>0.67569444444444449</v>
      </c>
      <c r="V98" t="str">
        <f t="shared" si="5"/>
        <v>More than half a day</v>
      </c>
      <c r="W98" t="str">
        <f>VLOOKUP(Time_Worn[[#This Row],[id]],Days_Frequency[],3,FALSE)</f>
        <v>High Use</v>
      </c>
    </row>
    <row r="99" spans="1:23" x14ac:dyDescent="0.2">
      <c r="A99">
        <v>3977333714</v>
      </c>
      <c r="B99" s="31">
        <v>42486</v>
      </c>
      <c r="C99" t="s">
        <v>43</v>
      </c>
      <c r="D99">
        <v>11388</v>
      </c>
      <c r="E99">
        <v>7.6199998855590803</v>
      </c>
      <c r="F99">
        <v>7.6199998855590803</v>
      </c>
      <c r="G99">
        <v>0</v>
      </c>
      <c r="H99">
        <v>0.44999998807907099</v>
      </c>
      <c r="I99">
        <v>4.2199997901916504</v>
      </c>
      <c r="J99">
        <v>2.9500000476837198</v>
      </c>
      <c r="K99">
        <v>0</v>
      </c>
      <c r="L99">
        <v>7</v>
      </c>
      <c r="M99">
        <v>95</v>
      </c>
      <c r="N99">
        <v>170</v>
      </c>
      <c r="O99">
        <v>797</v>
      </c>
      <c r="P99">
        <v>1551</v>
      </c>
      <c r="Q99">
        <v>1</v>
      </c>
      <c r="R99">
        <v>250</v>
      </c>
      <c r="S99">
        <v>371</v>
      </c>
      <c r="T99">
        <f t="shared" si="4"/>
        <v>1069</v>
      </c>
      <c r="U99" s="11">
        <v>0.74236111111111114</v>
      </c>
      <c r="V99" t="str">
        <f t="shared" si="5"/>
        <v>More than half a day</v>
      </c>
      <c r="W99" t="str">
        <f>VLOOKUP(Time_Worn[[#This Row],[id]],Days_Frequency[],3,FALSE)</f>
        <v>High Use</v>
      </c>
    </row>
    <row r="100" spans="1:23" x14ac:dyDescent="0.2">
      <c r="A100">
        <v>3977333714</v>
      </c>
      <c r="B100" s="31">
        <v>42487</v>
      </c>
      <c r="C100" t="s">
        <v>47</v>
      </c>
      <c r="D100">
        <v>7193</v>
      </c>
      <c r="E100">
        <v>5.03999996185303</v>
      </c>
      <c r="F100">
        <v>5.03999996185303</v>
      </c>
      <c r="G100">
        <v>0</v>
      </c>
      <c r="H100">
        <v>0</v>
      </c>
      <c r="I100">
        <v>0.41999998688697798</v>
      </c>
      <c r="J100">
        <v>4.6199998855590803</v>
      </c>
      <c r="K100">
        <v>0</v>
      </c>
      <c r="L100">
        <v>0</v>
      </c>
      <c r="M100">
        <v>10</v>
      </c>
      <c r="N100">
        <v>176</v>
      </c>
      <c r="O100">
        <v>714</v>
      </c>
      <c r="P100">
        <v>1377</v>
      </c>
      <c r="Q100">
        <v>1</v>
      </c>
      <c r="R100">
        <v>349</v>
      </c>
      <c r="S100">
        <v>540</v>
      </c>
      <c r="T100">
        <f t="shared" si="4"/>
        <v>900</v>
      </c>
      <c r="U100" s="11">
        <v>0.625</v>
      </c>
      <c r="V100" t="str">
        <f t="shared" si="5"/>
        <v>More than half a day</v>
      </c>
      <c r="W100" t="str">
        <f>VLOOKUP(Time_Worn[[#This Row],[id]],Days_Frequency[],3,FALSE)</f>
        <v>High Use</v>
      </c>
    </row>
    <row r="101" spans="1:23" x14ac:dyDescent="0.2">
      <c r="A101">
        <v>3977333714</v>
      </c>
      <c r="B101" s="31">
        <v>42488</v>
      </c>
      <c r="C101" t="s">
        <v>41</v>
      </c>
      <c r="D101">
        <v>7114</v>
      </c>
      <c r="E101">
        <v>4.8800001144409197</v>
      </c>
      <c r="F101">
        <v>4.8800001144409197</v>
      </c>
      <c r="G101">
        <v>0</v>
      </c>
      <c r="H101">
        <v>1.37000000476837</v>
      </c>
      <c r="I101">
        <v>0.28999999165535001</v>
      </c>
      <c r="J101">
        <v>3.2200000286102299</v>
      </c>
      <c r="K101">
        <v>0</v>
      </c>
      <c r="L101">
        <v>15</v>
      </c>
      <c r="M101">
        <v>8</v>
      </c>
      <c r="N101">
        <v>190</v>
      </c>
      <c r="O101">
        <v>804</v>
      </c>
      <c r="P101">
        <v>1407</v>
      </c>
      <c r="Q101">
        <v>1</v>
      </c>
      <c r="R101">
        <v>261</v>
      </c>
      <c r="S101">
        <v>423</v>
      </c>
      <c r="T101">
        <f t="shared" si="4"/>
        <v>1017</v>
      </c>
      <c r="U101" s="11">
        <v>0.70625000000000004</v>
      </c>
      <c r="V101" t="str">
        <f t="shared" si="5"/>
        <v>More than half a day</v>
      </c>
      <c r="W101" t="str">
        <f>VLOOKUP(Time_Worn[[#This Row],[id]],Days_Frequency[],3,FALSE)</f>
        <v>High Use</v>
      </c>
    </row>
    <row r="102" spans="1:23" x14ac:dyDescent="0.2">
      <c r="A102">
        <v>3977333714</v>
      </c>
      <c r="B102" s="31">
        <v>42489</v>
      </c>
      <c r="C102" t="s">
        <v>44</v>
      </c>
      <c r="D102">
        <v>10645</v>
      </c>
      <c r="E102">
        <v>7.75</v>
      </c>
      <c r="F102">
        <v>7.75</v>
      </c>
      <c r="G102">
        <v>0</v>
      </c>
      <c r="H102">
        <v>3.7400000095367401</v>
      </c>
      <c r="I102">
        <v>1.29999995231628</v>
      </c>
      <c r="J102">
        <v>2.71000003814697</v>
      </c>
      <c r="K102">
        <v>0</v>
      </c>
      <c r="L102">
        <v>36</v>
      </c>
      <c r="M102">
        <v>32</v>
      </c>
      <c r="N102">
        <v>150</v>
      </c>
      <c r="O102">
        <v>744</v>
      </c>
      <c r="P102">
        <v>1545</v>
      </c>
      <c r="Q102">
        <v>1</v>
      </c>
      <c r="R102">
        <v>333</v>
      </c>
      <c r="S102">
        <v>478</v>
      </c>
      <c r="T102">
        <f t="shared" si="4"/>
        <v>962</v>
      </c>
      <c r="U102" s="11">
        <v>0.66805555555555551</v>
      </c>
      <c r="V102" t="str">
        <f t="shared" si="5"/>
        <v>More than half a day</v>
      </c>
      <c r="W102" t="str">
        <f>VLOOKUP(Time_Worn[[#This Row],[id]],Days_Frequency[],3,FALSE)</f>
        <v>High Use</v>
      </c>
    </row>
    <row r="103" spans="1:23" x14ac:dyDescent="0.2">
      <c r="A103">
        <v>3977333714</v>
      </c>
      <c r="B103" s="31">
        <v>42490</v>
      </c>
      <c r="C103" t="s">
        <v>45</v>
      </c>
      <c r="D103">
        <v>13238</v>
      </c>
      <c r="E103">
        <v>9.1999998092651403</v>
      </c>
      <c r="F103">
        <v>9.1999998092651403</v>
      </c>
      <c r="G103">
        <v>0</v>
      </c>
      <c r="H103">
        <v>3.6900000572204599</v>
      </c>
      <c r="I103">
        <v>2.0999999046325701</v>
      </c>
      <c r="J103">
        <v>3.4100000858306898</v>
      </c>
      <c r="K103">
        <v>0</v>
      </c>
      <c r="L103">
        <v>43</v>
      </c>
      <c r="M103">
        <v>52</v>
      </c>
      <c r="N103">
        <v>194</v>
      </c>
      <c r="O103">
        <v>687</v>
      </c>
      <c r="P103">
        <v>1650</v>
      </c>
      <c r="Q103">
        <v>1</v>
      </c>
      <c r="R103">
        <v>237</v>
      </c>
      <c r="S103">
        <v>382</v>
      </c>
      <c r="T103">
        <f t="shared" si="4"/>
        <v>976</v>
      </c>
      <c r="U103" s="11">
        <v>0.67777777777777781</v>
      </c>
      <c r="V103" t="str">
        <f t="shared" si="5"/>
        <v>More than half a day</v>
      </c>
      <c r="W103" t="str">
        <f>VLOOKUP(Time_Worn[[#This Row],[id]],Days_Frequency[],3,FALSE)</f>
        <v>High Use</v>
      </c>
    </row>
    <row r="104" spans="1:23" x14ac:dyDescent="0.2">
      <c r="A104">
        <v>3977333714</v>
      </c>
      <c r="B104" s="31">
        <v>42491</v>
      </c>
      <c r="C104" t="s">
        <v>42</v>
      </c>
      <c r="D104">
        <v>10414</v>
      </c>
      <c r="E104">
        <v>7.0700001716613796</v>
      </c>
      <c r="F104">
        <v>7.0700001716613796</v>
      </c>
      <c r="G104">
        <v>0</v>
      </c>
      <c r="H104">
        <v>2.6700000762939502</v>
      </c>
      <c r="I104">
        <v>1.9800000190734901</v>
      </c>
      <c r="J104">
        <v>2.4100000858306898</v>
      </c>
      <c r="K104">
        <v>0</v>
      </c>
      <c r="L104">
        <v>41</v>
      </c>
      <c r="M104">
        <v>40</v>
      </c>
      <c r="N104">
        <v>124</v>
      </c>
      <c r="O104">
        <v>691</v>
      </c>
      <c r="P104">
        <v>1501</v>
      </c>
      <c r="Q104">
        <v>1</v>
      </c>
      <c r="R104">
        <v>383</v>
      </c>
      <c r="S104">
        <v>626</v>
      </c>
      <c r="T104">
        <f t="shared" si="4"/>
        <v>896</v>
      </c>
      <c r="U104" s="11">
        <v>0.62222222222222223</v>
      </c>
      <c r="V104" t="str">
        <f t="shared" si="5"/>
        <v>More than half a day</v>
      </c>
      <c r="W104" t="str">
        <f>VLOOKUP(Time_Worn[[#This Row],[id]],Days_Frequency[],3,FALSE)</f>
        <v>High Use</v>
      </c>
    </row>
    <row r="105" spans="1:23" x14ac:dyDescent="0.2">
      <c r="A105">
        <v>3977333714</v>
      </c>
      <c r="B105" s="31">
        <v>42492</v>
      </c>
      <c r="C105" t="s">
        <v>46</v>
      </c>
      <c r="D105">
        <v>16520</v>
      </c>
      <c r="E105">
        <v>11.050000190734901</v>
      </c>
      <c r="F105">
        <v>11.050000190734901</v>
      </c>
      <c r="G105">
        <v>0</v>
      </c>
      <c r="H105">
        <v>1.53999996185303</v>
      </c>
      <c r="I105">
        <v>6.4800000190734899</v>
      </c>
      <c r="J105">
        <v>3.0199999809265101</v>
      </c>
      <c r="K105">
        <v>0</v>
      </c>
      <c r="L105">
        <v>24</v>
      </c>
      <c r="M105">
        <v>143</v>
      </c>
      <c r="N105">
        <v>176</v>
      </c>
      <c r="O105">
        <v>713</v>
      </c>
      <c r="P105">
        <v>1760</v>
      </c>
      <c r="Q105">
        <v>1</v>
      </c>
      <c r="R105">
        <v>230</v>
      </c>
      <c r="S105">
        <v>384</v>
      </c>
      <c r="T105">
        <f t="shared" si="4"/>
        <v>1056</v>
      </c>
      <c r="U105" s="11">
        <v>0.73333333333333328</v>
      </c>
      <c r="V105" t="str">
        <f t="shared" si="5"/>
        <v>More than half a day</v>
      </c>
      <c r="W105" t="str">
        <f>VLOOKUP(Time_Worn[[#This Row],[id]],Days_Frequency[],3,FALSE)</f>
        <v>High Use</v>
      </c>
    </row>
    <row r="106" spans="1:23" x14ac:dyDescent="0.2">
      <c r="A106">
        <v>3977333714</v>
      </c>
      <c r="B106" s="31">
        <v>42493</v>
      </c>
      <c r="C106" t="s">
        <v>43</v>
      </c>
      <c r="D106">
        <v>14335</v>
      </c>
      <c r="E106">
        <v>9.5900001525878906</v>
      </c>
      <c r="F106">
        <v>9.5900001525878906</v>
      </c>
      <c r="G106">
        <v>0</v>
      </c>
      <c r="H106">
        <v>3.3199999332428001</v>
      </c>
      <c r="I106">
        <v>1.7400000095367401</v>
      </c>
      <c r="J106">
        <v>4.5300002098083496</v>
      </c>
      <c r="K106">
        <v>0</v>
      </c>
      <c r="L106">
        <v>47</v>
      </c>
      <c r="M106">
        <v>41</v>
      </c>
      <c r="N106">
        <v>258</v>
      </c>
      <c r="O106">
        <v>594</v>
      </c>
      <c r="P106">
        <v>1710</v>
      </c>
      <c r="Q106">
        <v>1</v>
      </c>
      <c r="R106">
        <v>292</v>
      </c>
      <c r="S106">
        <v>500</v>
      </c>
      <c r="T106">
        <f t="shared" si="4"/>
        <v>940</v>
      </c>
      <c r="U106" s="11">
        <v>0.65277777777777779</v>
      </c>
      <c r="V106" t="str">
        <f t="shared" si="5"/>
        <v>More than half a day</v>
      </c>
      <c r="W106" t="str">
        <f>VLOOKUP(Time_Worn[[#This Row],[id]],Days_Frequency[],3,FALSE)</f>
        <v>High Use</v>
      </c>
    </row>
    <row r="107" spans="1:23" x14ac:dyDescent="0.2">
      <c r="A107">
        <v>3977333714</v>
      </c>
      <c r="B107" s="31">
        <v>42494</v>
      </c>
      <c r="C107" t="s">
        <v>47</v>
      </c>
      <c r="D107">
        <v>13559</v>
      </c>
      <c r="E107">
        <v>9.4399995803833008</v>
      </c>
      <c r="F107">
        <v>9.4399995803833008</v>
      </c>
      <c r="G107">
        <v>0</v>
      </c>
      <c r="H107">
        <v>1.8099999427795399</v>
      </c>
      <c r="I107">
        <v>4.5799999237060502</v>
      </c>
      <c r="J107">
        <v>2.8900001049041699</v>
      </c>
      <c r="K107">
        <v>0</v>
      </c>
      <c r="L107">
        <v>14</v>
      </c>
      <c r="M107">
        <v>96</v>
      </c>
      <c r="N107">
        <v>142</v>
      </c>
      <c r="O107">
        <v>852</v>
      </c>
      <c r="P107">
        <v>1628</v>
      </c>
      <c r="Q107">
        <v>1</v>
      </c>
      <c r="R107">
        <v>213</v>
      </c>
      <c r="S107">
        <v>336</v>
      </c>
      <c r="T107">
        <f t="shared" si="4"/>
        <v>1104</v>
      </c>
      <c r="U107" s="11">
        <v>0.76666666666666672</v>
      </c>
      <c r="V107" t="str">
        <f t="shared" si="5"/>
        <v>More than half a day</v>
      </c>
      <c r="W107" t="str">
        <f>VLOOKUP(Time_Worn[[#This Row],[id]],Days_Frequency[],3,FALSE)</f>
        <v>High Use</v>
      </c>
    </row>
    <row r="108" spans="1:23" x14ac:dyDescent="0.2">
      <c r="A108">
        <v>3977333714</v>
      </c>
      <c r="B108" s="31">
        <v>42495</v>
      </c>
      <c r="C108" t="s">
        <v>41</v>
      </c>
      <c r="D108">
        <v>12312</v>
      </c>
      <c r="E108">
        <v>8.5799999237060494</v>
      </c>
      <c r="F108">
        <v>8.5799999237060494</v>
      </c>
      <c r="G108">
        <v>0</v>
      </c>
      <c r="H108">
        <v>1.7599999904632599</v>
      </c>
      <c r="I108">
        <v>4.1100001335143999</v>
      </c>
      <c r="J108">
        <v>2.71000003814697</v>
      </c>
      <c r="K108">
        <v>0</v>
      </c>
      <c r="L108">
        <v>14</v>
      </c>
      <c r="M108">
        <v>88</v>
      </c>
      <c r="N108">
        <v>178</v>
      </c>
      <c r="O108">
        <v>680</v>
      </c>
      <c r="P108">
        <v>1618</v>
      </c>
      <c r="Q108">
        <v>1</v>
      </c>
      <c r="R108">
        <v>318</v>
      </c>
      <c r="S108">
        <v>480</v>
      </c>
      <c r="T108">
        <f t="shared" si="4"/>
        <v>960</v>
      </c>
      <c r="U108" s="11">
        <v>0.66666666666666663</v>
      </c>
      <c r="V108" t="str">
        <f t="shared" si="5"/>
        <v>More than half a day</v>
      </c>
      <c r="W108" t="str">
        <f>VLOOKUP(Time_Worn[[#This Row],[id]],Days_Frequency[],3,FALSE)</f>
        <v>High Use</v>
      </c>
    </row>
    <row r="109" spans="1:23" x14ac:dyDescent="0.2">
      <c r="A109">
        <v>3977333714</v>
      </c>
      <c r="B109" s="31">
        <v>42496</v>
      </c>
      <c r="C109" t="s">
        <v>44</v>
      </c>
      <c r="D109">
        <v>11677</v>
      </c>
      <c r="E109">
        <v>8.2799997329711896</v>
      </c>
      <c r="F109">
        <v>8.2799997329711896</v>
      </c>
      <c r="G109">
        <v>0</v>
      </c>
      <c r="H109">
        <v>3.1099998950958301</v>
      </c>
      <c r="I109">
        <v>2.5099999904632599</v>
      </c>
      <c r="J109">
        <v>2.6700000762939502</v>
      </c>
      <c r="K109">
        <v>0</v>
      </c>
      <c r="L109">
        <v>29</v>
      </c>
      <c r="M109">
        <v>55</v>
      </c>
      <c r="N109">
        <v>168</v>
      </c>
      <c r="O109">
        <v>676</v>
      </c>
      <c r="P109">
        <v>1590</v>
      </c>
      <c r="Q109">
        <v>1</v>
      </c>
      <c r="R109">
        <v>323</v>
      </c>
      <c r="S109">
        <v>512</v>
      </c>
      <c r="T109">
        <f t="shared" si="4"/>
        <v>928</v>
      </c>
      <c r="U109" s="11">
        <v>0.64444444444444449</v>
      </c>
      <c r="V109" t="str">
        <f t="shared" si="5"/>
        <v>More than half a day</v>
      </c>
      <c r="W109" t="str">
        <f>VLOOKUP(Time_Worn[[#This Row],[id]],Days_Frequency[],3,FALSE)</f>
        <v>High Use</v>
      </c>
    </row>
    <row r="110" spans="1:23" x14ac:dyDescent="0.2">
      <c r="A110">
        <v>3977333714</v>
      </c>
      <c r="B110" s="31">
        <v>42497</v>
      </c>
      <c r="C110" t="s">
        <v>45</v>
      </c>
      <c r="D110">
        <v>11550</v>
      </c>
      <c r="E110">
        <v>7.7300000190734899</v>
      </c>
      <c r="F110">
        <v>7.7300000190734899</v>
      </c>
      <c r="G110">
        <v>0</v>
      </c>
      <c r="H110">
        <v>0</v>
      </c>
      <c r="I110">
        <v>4.1300001144409197</v>
      </c>
      <c r="J110">
        <v>3.5899999141693102</v>
      </c>
      <c r="K110">
        <v>0</v>
      </c>
      <c r="L110">
        <v>0</v>
      </c>
      <c r="M110">
        <v>86</v>
      </c>
      <c r="N110">
        <v>208</v>
      </c>
      <c r="O110">
        <v>703</v>
      </c>
      <c r="P110">
        <v>1574</v>
      </c>
      <c r="Q110">
        <v>1</v>
      </c>
      <c r="R110">
        <v>237</v>
      </c>
      <c r="S110">
        <v>443</v>
      </c>
      <c r="T110">
        <f t="shared" si="4"/>
        <v>997</v>
      </c>
      <c r="U110" s="11">
        <v>0.69236111111111109</v>
      </c>
      <c r="V110" t="str">
        <f t="shared" si="5"/>
        <v>More than half a day</v>
      </c>
      <c r="W110" t="str">
        <f>VLOOKUP(Time_Worn[[#This Row],[id]],Days_Frequency[],3,FALSE)</f>
        <v>High Use</v>
      </c>
    </row>
    <row r="111" spans="1:23" x14ac:dyDescent="0.2">
      <c r="A111">
        <v>3977333714</v>
      </c>
      <c r="B111" s="31">
        <v>42498</v>
      </c>
      <c r="C111" t="s">
        <v>42</v>
      </c>
      <c r="D111">
        <v>13585</v>
      </c>
      <c r="E111">
        <v>9.0900001525878906</v>
      </c>
      <c r="F111">
        <v>9.0900001525878906</v>
      </c>
      <c r="G111">
        <v>0</v>
      </c>
      <c r="H111">
        <v>0.68000000715255704</v>
      </c>
      <c r="I111">
        <v>5.2399997711181596</v>
      </c>
      <c r="J111">
        <v>3.1700000762939502</v>
      </c>
      <c r="K111">
        <v>0</v>
      </c>
      <c r="L111">
        <v>9</v>
      </c>
      <c r="M111">
        <v>116</v>
      </c>
      <c r="N111">
        <v>171</v>
      </c>
      <c r="O111">
        <v>688</v>
      </c>
      <c r="P111">
        <v>1633</v>
      </c>
      <c r="Q111">
        <v>2</v>
      </c>
      <c r="R111">
        <v>259</v>
      </c>
      <c r="S111">
        <v>456</v>
      </c>
      <c r="T111">
        <f t="shared" si="4"/>
        <v>984</v>
      </c>
      <c r="U111" s="11">
        <v>0.68333333333333335</v>
      </c>
      <c r="V111" t="str">
        <f t="shared" si="5"/>
        <v>More than half a day</v>
      </c>
      <c r="W111" t="str">
        <f>VLOOKUP(Time_Worn[[#This Row],[id]],Days_Frequency[],3,FALSE)</f>
        <v>High Use</v>
      </c>
    </row>
    <row r="112" spans="1:23" x14ac:dyDescent="0.2">
      <c r="A112">
        <v>3977333714</v>
      </c>
      <c r="B112" s="31">
        <v>42500</v>
      </c>
      <c r="C112" t="s">
        <v>46</v>
      </c>
      <c r="D112">
        <v>13072</v>
      </c>
      <c r="E112">
        <v>8.7799997329711896</v>
      </c>
      <c r="F112">
        <v>8.7799997329711896</v>
      </c>
      <c r="G112">
        <v>0</v>
      </c>
      <c r="H112">
        <v>7.0000000298023196E-2</v>
      </c>
      <c r="I112">
        <v>5.4000000953674299</v>
      </c>
      <c r="J112">
        <v>3.3099999427795401</v>
      </c>
      <c r="K112">
        <v>0</v>
      </c>
      <c r="L112">
        <v>1</v>
      </c>
      <c r="M112">
        <v>115</v>
      </c>
      <c r="N112">
        <v>196</v>
      </c>
      <c r="O112">
        <v>676</v>
      </c>
      <c r="P112">
        <v>1630</v>
      </c>
      <c r="Q112">
        <v>1</v>
      </c>
      <c r="R112">
        <v>312</v>
      </c>
      <c r="S112">
        <v>452</v>
      </c>
      <c r="T112">
        <f t="shared" si="4"/>
        <v>988</v>
      </c>
      <c r="U112" s="11">
        <v>0.68611111111111112</v>
      </c>
      <c r="V112" t="str">
        <f t="shared" si="5"/>
        <v>More than half a day</v>
      </c>
      <c r="W112" t="str">
        <f>VLOOKUP(Time_Worn[[#This Row],[id]],Days_Frequency[],3,FALSE)</f>
        <v>High Use</v>
      </c>
    </row>
    <row r="113" spans="1:23" x14ac:dyDescent="0.2">
      <c r="A113">
        <v>4020332650</v>
      </c>
      <c r="B113" s="31">
        <v>42472</v>
      </c>
      <c r="C113" t="s">
        <v>43</v>
      </c>
      <c r="D113">
        <v>8539</v>
      </c>
      <c r="E113">
        <v>6.1199998855590803</v>
      </c>
      <c r="F113">
        <v>6.1199998855590803</v>
      </c>
      <c r="G113">
        <v>0</v>
      </c>
      <c r="H113">
        <v>0.15000000596046401</v>
      </c>
      <c r="I113">
        <v>0.239999994635582</v>
      </c>
      <c r="J113">
        <v>5.6799998283386204</v>
      </c>
      <c r="K113">
        <v>0</v>
      </c>
      <c r="L113">
        <v>4</v>
      </c>
      <c r="M113">
        <v>15</v>
      </c>
      <c r="N113">
        <v>331</v>
      </c>
      <c r="O113">
        <v>712</v>
      </c>
      <c r="P113">
        <v>3654</v>
      </c>
      <c r="Q113">
        <v>1</v>
      </c>
      <c r="R113">
        <v>501</v>
      </c>
      <c r="S113">
        <v>541</v>
      </c>
      <c r="T113">
        <f t="shared" si="4"/>
        <v>1062</v>
      </c>
      <c r="U113" s="11">
        <v>0.73750000000000004</v>
      </c>
      <c r="V113" t="str">
        <f t="shared" si="5"/>
        <v>More than half a day</v>
      </c>
      <c r="W113" t="str">
        <f>VLOOKUP(Time_Worn[[#This Row],[id]],Days_Frequency[],3,FALSE)</f>
        <v>Low Use</v>
      </c>
    </row>
    <row r="114" spans="1:23" x14ac:dyDescent="0.2">
      <c r="A114">
        <v>4020332650</v>
      </c>
      <c r="B114" s="31">
        <v>42476</v>
      </c>
      <c r="C114" t="s">
        <v>47</v>
      </c>
      <c r="D114">
        <v>1982</v>
      </c>
      <c r="E114">
        <v>1.41999995708466</v>
      </c>
      <c r="F114">
        <v>1.41999995708466</v>
      </c>
      <c r="G114">
        <v>0</v>
      </c>
      <c r="H114">
        <v>0.44999998807907099</v>
      </c>
      <c r="I114">
        <v>0.37000000476837203</v>
      </c>
      <c r="J114">
        <v>0.58999997377395597</v>
      </c>
      <c r="K114">
        <v>0</v>
      </c>
      <c r="L114">
        <v>65</v>
      </c>
      <c r="M114">
        <v>21</v>
      </c>
      <c r="N114">
        <v>55</v>
      </c>
      <c r="O114">
        <v>1222</v>
      </c>
      <c r="P114">
        <v>3051</v>
      </c>
      <c r="Q114">
        <v>1</v>
      </c>
      <c r="R114">
        <v>77</v>
      </c>
      <c r="S114">
        <v>77</v>
      </c>
      <c r="T114">
        <f t="shared" si="4"/>
        <v>1363</v>
      </c>
      <c r="U114" s="11">
        <v>0.94652777777777775</v>
      </c>
      <c r="V114" t="str">
        <f t="shared" si="5"/>
        <v>More than half a day</v>
      </c>
      <c r="W114" t="str">
        <f>VLOOKUP(Time_Worn[[#This Row],[id]],Days_Frequency[],3,FALSE)</f>
        <v>Low Use</v>
      </c>
    </row>
    <row r="115" spans="1:23" x14ac:dyDescent="0.2">
      <c r="A115">
        <v>4020332650</v>
      </c>
      <c r="B115" s="31">
        <v>42493</v>
      </c>
      <c r="C115" t="s">
        <v>41</v>
      </c>
      <c r="D115">
        <v>4496</v>
      </c>
      <c r="E115">
        <v>3.2200000286102299</v>
      </c>
      <c r="F115">
        <v>3.2200000286102299</v>
      </c>
      <c r="G115">
        <v>0</v>
      </c>
      <c r="H115">
        <v>0</v>
      </c>
      <c r="I115">
        <v>0</v>
      </c>
      <c r="J115">
        <v>3.1500000953674299</v>
      </c>
      <c r="K115">
        <v>5.0000000745058101E-2</v>
      </c>
      <c r="L115">
        <v>0</v>
      </c>
      <c r="M115">
        <v>0</v>
      </c>
      <c r="N115">
        <v>174</v>
      </c>
      <c r="O115">
        <v>950</v>
      </c>
      <c r="P115">
        <v>2828</v>
      </c>
      <c r="Q115">
        <v>1</v>
      </c>
      <c r="R115">
        <v>322</v>
      </c>
      <c r="S115">
        <v>332</v>
      </c>
      <c r="T115">
        <f t="shared" si="4"/>
        <v>1124</v>
      </c>
      <c r="U115" s="11">
        <v>0.78055555555555556</v>
      </c>
      <c r="V115" t="str">
        <f t="shared" si="5"/>
        <v>More than half a day</v>
      </c>
      <c r="W115" t="str">
        <f>VLOOKUP(Time_Worn[[#This Row],[id]],Days_Frequency[],3,FALSE)</f>
        <v>Low Use</v>
      </c>
    </row>
    <row r="116" spans="1:23" x14ac:dyDescent="0.2">
      <c r="A116">
        <v>4020332650</v>
      </c>
      <c r="B116" s="31">
        <v>42494</v>
      </c>
      <c r="C116" t="s">
        <v>44</v>
      </c>
      <c r="D116">
        <v>10252</v>
      </c>
      <c r="E116">
        <v>7.3499999046325701</v>
      </c>
      <c r="F116">
        <v>7.3499999046325701</v>
      </c>
      <c r="G116">
        <v>0</v>
      </c>
      <c r="H116">
        <v>0.67000001668930098</v>
      </c>
      <c r="I116">
        <v>1.03999996185303</v>
      </c>
      <c r="J116">
        <v>5.5799999237060502</v>
      </c>
      <c r="K116">
        <v>0</v>
      </c>
      <c r="L116">
        <v>13</v>
      </c>
      <c r="M116">
        <v>46</v>
      </c>
      <c r="N116">
        <v>346</v>
      </c>
      <c r="O116">
        <v>531</v>
      </c>
      <c r="P116">
        <v>3879</v>
      </c>
      <c r="Q116">
        <v>1</v>
      </c>
      <c r="R116">
        <v>478</v>
      </c>
      <c r="S116">
        <v>536</v>
      </c>
      <c r="T116">
        <f t="shared" si="4"/>
        <v>936</v>
      </c>
      <c r="U116" s="11">
        <v>0.65</v>
      </c>
      <c r="V116" t="str">
        <f t="shared" si="5"/>
        <v>More than half a day</v>
      </c>
      <c r="W116" t="str">
        <f>VLOOKUP(Time_Worn[[#This Row],[id]],Days_Frequency[],3,FALSE)</f>
        <v>Low Use</v>
      </c>
    </row>
    <row r="117" spans="1:23" x14ac:dyDescent="0.2">
      <c r="A117">
        <v>4020332650</v>
      </c>
      <c r="B117" s="31">
        <v>42495</v>
      </c>
      <c r="C117" t="s">
        <v>45</v>
      </c>
      <c r="D117">
        <v>11728</v>
      </c>
      <c r="E117">
        <v>8.4300003051757795</v>
      </c>
      <c r="F117">
        <v>8.4300003051757795</v>
      </c>
      <c r="G117">
        <v>0</v>
      </c>
      <c r="H117">
        <v>2.6199998855590798</v>
      </c>
      <c r="I117">
        <v>1.6799999475479099</v>
      </c>
      <c r="J117">
        <v>4.03999996185303</v>
      </c>
      <c r="K117">
        <v>7.0000000298023196E-2</v>
      </c>
      <c r="L117">
        <v>38</v>
      </c>
      <c r="M117">
        <v>42</v>
      </c>
      <c r="N117">
        <v>196</v>
      </c>
      <c r="O117">
        <v>916</v>
      </c>
      <c r="P117">
        <v>3429</v>
      </c>
      <c r="Q117">
        <v>1</v>
      </c>
      <c r="R117">
        <v>226</v>
      </c>
      <c r="S117">
        <v>248</v>
      </c>
      <c r="T117">
        <f t="shared" si="4"/>
        <v>1192</v>
      </c>
      <c r="U117" s="11">
        <v>0.82777777777777772</v>
      </c>
      <c r="V117" t="str">
        <f t="shared" si="5"/>
        <v>More than half a day</v>
      </c>
      <c r="W117" t="str">
        <f>VLOOKUP(Time_Worn[[#This Row],[id]],Days_Frequency[],3,FALSE)</f>
        <v>Low Use</v>
      </c>
    </row>
    <row r="118" spans="1:23" x14ac:dyDescent="0.2">
      <c r="A118">
        <v>4020332650</v>
      </c>
      <c r="B118" s="31">
        <v>42496</v>
      </c>
      <c r="C118" t="s">
        <v>42</v>
      </c>
      <c r="D118">
        <v>4369</v>
      </c>
      <c r="E118">
        <v>3.1300001144409202</v>
      </c>
      <c r="F118">
        <v>3.1300001144409202</v>
      </c>
      <c r="G118">
        <v>0</v>
      </c>
      <c r="H118">
        <v>0</v>
      </c>
      <c r="I118">
        <v>0</v>
      </c>
      <c r="J118">
        <v>3.0999999046325701</v>
      </c>
      <c r="K118">
        <v>9.9999997764825804E-3</v>
      </c>
      <c r="L118">
        <v>0</v>
      </c>
      <c r="M118">
        <v>0</v>
      </c>
      <c r="N118">
        <v>177</v>
      </c>
      <c r="O118">
        <v>855</v>
      </c>
      <c r="P118">
        <v>2704</v>
      </c>
      <c r="Q118">
        <v>1</v>
      </c>
      <c r="R118">
        <v>385</v>
      </c>
      <c r="S118">
        <v>408</v>
      </c>
      <c r="T118">
        <f t="shared" si="4"/>
        <v>1032</v>
      </c>
      <c r="U118" s="11">
        <v>0.71666666666666667</v>
      </c>
      <c r="V118" t="str">
        <f t="shared" si="5"/>
        <v>More than half a day</v>
      </c>
      <c r="W118" t="str">
        <f>VLOOKUP(Time_Worn[[#This Row],[id]],Days_Frequency[],3,FALSE)</f>
        <v>Low Use</v>
      </c>
    </row>
    <row r="119" spans="1:23" x14ac:dyDescent="0.2">
      <c r="A119">
        <v>4020332650</v>
      </c>
      <c r="B119" s="31">
        <v>42498</v>
      </c>
      <c r="C119" t="s">
        <v>46</v>
      </c>
      <c r="D119">
        <v>5862</v>
      </c>
      <c r="E119">
        <v>4.1999998092651403</v>
      </c>
      <c r="F119">
        <v>4.1999998092651403</v>
      </c>
      <c r="G119">
        <v>0</v>
      </c>
      <c r="H119">
        <v>0</v>
      </c>
      <c r="I119">
        <v>0</v>
      </c>
      <c r="J119">
        <v>4.1500000953674299</v>
      </c>
      <c r="K119">
        <v>0</v>
      </c>
      <c r="L119">
        <v>0</v>
      </c>
      <c r="M119">
        <v>0</v>
      </c>
      <c r="N119">
        <v>263</v>
      </c>
      <c r="O119">
        <v>775</v>
      </c>
      <c r="P119">
        <v>3089</v>
      </c>
      <c r="Q119">
        <v>1</v>
      </c>
      <c r="R119">
        <v>364</v>
      </c>
      <c r="S119">
        <v>402</v>
      </c>
      <c r="T119">
        <f t="shared" si="4"/>
        <v>1038</v>
      </c>
      <c r="U119" s="11">
        <v>0.72083333333333333</v>
      </c>
      <c r="V119" t="str">
        <f t="shared" si="5"/>
        <v>More than half a day</v>
      </c>
      <c r="W119" t="str">
        <f>VLOOKUP(Time_Worn[[#This Row],[id]],Days_Frequency[],3,FALSE)</f>
        <v>Low Use</v>
      </c>
    </row>
    <row r="120" spans="1:23" x14ac:dyDescent="0.2">
      <c r="A120">
        <v>4020332650</v>
      </c>
      <c r="B120" s="31">
        <v>42500</v>
      </c>
      <c r="C120" t="s">
        <v>43</v>
      </c>
      <c r="D120">
        <v>5546</v>
      </c>
      <c r="E120">
        <v>3.9800000190734899</v>
      </c>
      <c r="F120">
        <v>3.9800000190734899</v>
      </c>
      <c r="G120">
        <v>0</v>
      </c>
      <c r="H120">
        <v>0</v>
      </c>
      <c r="I120">
        <v>0</v>
      </c>
      <c r="J120">
        <v>3.8699998855590798</v>
      </c>
      <c r="K120">
        <v>3.9999999105930301E-2</v>
      </c>
      <c r="L120">
        <v>0</v>
      </c>
      <c r="M120">
        <v>0</v>
      </c>
      <c r="N120">
        <v>206</v>
      </c>
      <c r="O120">
        <v>774</v>
      </c>
      <c r="P120">
        <v>2926</v>
      </c>
      <c r="Q120">
        <v>1</v>
      </c>
      <c r="R120">
        <v>442</v>
      </c>
      <c r="S120">
        <v>494</v>
      </c>
      <c r="T120">
        <f t="shared" si="4"/>
        <v>980</v>
      </c>
      <c r="U120" s="11">
        <v>0.68055555555555558</v>
      </c>
      <c r="V120" t="str">
        <f t="shared" si="5"/>
        <v>More than half a day</v>
      </c>
      <c r="W120" t="str">
        <f>VLOOKUP(Time_Worn[[#This Row],[id]],Days_Frequency[],3,FALSE)</f>
        <v>Low Use</v>
      </c>
    </row>
    <row r="121" spans="1:23" x14ac:dyDescent="0.2">
      <c r="A121">
        <v>4319703577</v>
      </c>
      <c r="B121" s="31">
        <v>42474</v>
      </c>
      <c r="C121" t="s">
        <v>47</v>
      </c>
      <c r="D121">
        <v>10210</v>
      </c>
      <c r="E121">
        <v>6.8800001144409197</v>
      </c>
      <c r="F121">
        <v>6.8800001144409197</v>
      </c>
      <c r="G121">
        <v>0</v>
      </c>
      <c r="H121">
        <v>0.109999999403954</v>
      </c>
      <c r="I121">
        <v>0.33000001311302202</v>
      </c>
      <c r="J121">
        <v>6.4400000572204599</v>
      </c>
      <c r="K121">
        <v>0</v>
      </c>
      <c r="L121">
        <v>1</v>
      </c>
      <c r="M121">
        <v>9</v>
      </c>
      <c r="N121">
        <v>339</v>
      </c>
      <c r="O121">
        <v>589</v>
      </c>
      <c r="P121">
        <v>2302</v>
      </c>
      <c r="Q121">
        <v>1</v>
      </c>
      <c r="R121">
        <v>535</v>
      </c>
      <c r="S121">
        <v>557</v>
      </c>
      <c r="T121">
        <f t="shared" si="4"/>
        <v>938</v>
      </c>
      <c r="U121" s="11">
        <v>0.65138888888888891</v>
      </c>
      <c r="V121" t="str">
        <f t="shared" si="5"/>
        <v>More than half a day</v>
      </c>
      <c r="W121" t="str">
        <f>VLOOKUP(Time_Worn[[#This Row],[id]],Days_Frequency[],3,FALSE)</f>
        <v>High Use</v>
      </c>
    </row>
    <row r="122" spans="1:23" x14ac:dyDescent="0.2">
      <c r="A122">
        <v>4319703577</v>
      </c>
      <c r="B122" s="31">
        <v>42475</v>
      </c>
      <c r="C122" t="s">
        <v>41</v>
      </c>
      <c r="D122">
        <v>5664</v>
      </c>
      <c r="E122">
        <v>3.7999999523162802</v>
      </c>
      <c r="F122">
        <v>3.7999999523162802</v>
      </c>
      <c r="G122">
        <v>0</v>
      </c>
      <c r="H122">
        <v>0</v>
      </c>
      <c r="I122">
        <v>0</v>
      </c>
      <c r="J122">
        <v>3.7999999523162802</v>
      </c>
      <c r="K122">
        <v>0</v>
      </c>
      <c r="L122">
        <v>0</v>
      </c>
      <c r="M122">
        <v>0</v>
      </c>
      <c r="N122">
        <v>228</v>
      </c>
      <c r="O122">
        <v>752</v>
      </c>
      <c r="P122">
        <v>1985</v>
      </c>
      <c r="Q122">
        <v>1</v>
      </c>
      <c r="R122">
        <v>465</v>
      </c>
      <c r="S122">
        <v>491</v>
      </c>
      <c r="T122">
        <f t="shared" si="4"/>
        <v>980</v>
      </c>
      <c r="U122" s="11">
        <v>0.68055555555555558</v>
      </c>
      <c r="V122" t="str">
        <f t="shared" si="5"/>
        <v>More than half a day</v>
      </c>
      <c r="W122" t="str">
        <f>VLOOKUP(Time_Worn[[#This Row],[id]],Days_Frequency[],3,FALSE)</f>
        <v>High Use</v>
      </c>
    </row>
    <row r="123" spans="1:23" x14ac:dyDescent="0.2">
      <c r="A123">
        <v>4319703577</v>
      </c>
      <c r="B123" s="31">
        <v>42476</v>
      </c>
      <c r="C123" t="s">
        <v>44</v>
      </c>
      <c r="D123">
        <v>4744</v>
      </c>
      <c r="E123">
        <v>3.1800000667571999</v>
      </c>
      <c r="F123">
        <v>3.1800000667571999</v>
      </c>
      <c r="G123">
        <v>0</v>
      </c>
      <c r="H123">
        <v>0</v>
      </c>
      <c r="I123">
        <v>0</v>
      </c>
      <c r="J123">
        <v>3.1800000667571999</v>
      </c>
      <c r="K123">
        <v>0</v>
      </c>
      <c r="L123">
        <v>0</v>
      </c>
      <c r="M123">
        <v>0</v>
      </c>
      <c r="N123">
        <v>194</v>
      </c>
      <c r="O123">
        <v>724</v>
      </c>
      <c r="P123">
        <v>1884</v>
      </c>
      <c r="Q123">
        <v>1</v>
      </c>
      <c r="R123">
        <v>506</v>
      </c>
      <c r="S123">
        <v>522</v>
      </c>
      <c r="T123">
        <f t="shared" si="4"/>
        <v>918</v>
      </c>
      <c r="U123" s="11">
        <v>0.63749999999999996</v>
      </c>
      <c r="V123" t="str">
        <f t="shared" si="5"/>
        <v>More than half a day</v>
      </c>
      <c r="W123" t="str">
        <f>VLOOKUP(Time_Worn[[#This Row],[id]],Days_Frequency[],3,FALSE)</f>
        <v>High Use</v>
      </c>
    </row>
    <row r="124" spans="1:23" x14ac:dyDescent="0.2">
      <c r="A124">
        <v>4319703577</v>
      </c>
      <c r="B124" s="31">
        <v>42478</v>
      </c>
      <c r="C124" t="s">
        <v>45</v>
      </c>
      <c r="D124">
        <v>2276</v>
      </c>
      <c r="E124">
        <v>1.54999995231628</v>
      </c>
      <c r="F124">
        <v>1.54999995231628</v>
      </c>
      <c r="G124">
        <v>0</v>
      </c>
      <c r="H124">
        <v>7.0000000298023196E-2</v>
      </c>
      <c r="I124">
        <v>0.33000001311302202</v>
      </c>
      <c r="J124">
        <v>1.12000000476837</v>
      </c>
      <c r="K124">
        <v>0</v>
      </c>
      <c r="L124">
        <v>1</v>
      </c>
      <c r="M124">
        <v>9</v>
      </c>
      <c r="N124">
        <v>58</v>
      </c>
      <c r="O124">
        <v>824</v>
      </c>
      <c r="P124">
        <v>1632</v>
      </c>
      <c r="Q124">
        <v>1</v>
      </c>
      <c r="R124">
        <v>515</v>
      </c>
      <c r="S124">
        <v>551</v>
      </c>
      <c r="T124">
        <f t="shared" si="4"/>
        <v>892</v>
      </c>
      <c r="U124" s="11">
        <v>0.61944444444444446</v>
      </c>
      <c r="V124" t="str">
        <f t="shared" si="5"/>
        <v>More than half a day</v>
      </c>
      <c r="W124" t="str">
        <f>VLOOKUP(Time_Worn[[#This Row],[id]],Days_Frequency[],3,FALSE)</f>
        <v>High Use</v>
      </c>
    </row>
    <row r="125" spans="1:23" x14ac:dyDescent="0.2">
      <c r="A125">
        <v>4319703577</v>
      </c>
      <c r="B125" s="31">
        <v>42479</v>
      </c>
      <c r="C125" t="s">
        <v>42</v>
      </c>
      <c r="D125">
        <v>8925</v>
      </c>
      <c r="E125">
        <v>5.9899997711181596</v>
      </c>
      <c r="F125">
        <v>5.9899997711181596</v>
      </c>
      <c r="G125">
        <v>0</v>
      </c>
      <c r="H125">
        <v>0</v>
      </c>
      <c r="I125">
        <v>0</v>
      </c>
      <c r="J125">
        <v>5.9899997711181596</v>
      </c>
      <c r="K125">
        <v>0</v>
      </c>
      <c r="L125">
        <v>0</v>
      </c>
      <c r="M125">
        <v>0</v>
      </c>
      <c r="N125">
        <v>311</v>
      </c>
      <c r="O125">
        <v>604</v>
      </c>
      <c r="P125">
        <v>2200</v>
      </c>
      <c r="Q125">
        <v>2</v>
      </c>
      <c r="R125">
        <v>461</v>
      </c>
      <c r="S125">
        <v>498</v>
      </c>
      <c r="T125">
        <f t="shared" si="4"/>
        <v>915</v>
      </c>
      <c r="U125" s="11">
        <v>0.63541666666666663</v>
      </c>
      <c r="V125" t="str">
        <f t="shared" si="5"/>
        <v>More than half a day</v>
      </c>
      <c r="W125" t="str">
        <f>VLOOKUP(Time_Worn[[#This Row],[id]],Days_Frequency[],3,FALSE)</f>
        <v>High Use</v>
      </c>
    </row>
    <row r="126" spans="1:23" x14ac:dyDescent="0.2">
      <c r="A126">
        <v>4319703577</v>
      </c>
      <c r="B126" s="31">
        <v>42480</v>
      </c>
      <c r="C126" t="s">
        <v>46</v>
      </c>
      <c r="D126">
        <v>8954</v>
      </c>
      <c r="E126">
        <v>6.0100002288818404</v>
      </c>
      <c r="F126">
        <v>6.0100002288818404</v>
      </c>
      <c r="G126">
        <v>0</v>
      </c>
      <c r="H126">
        <v>0</v>
      </c>
      <c r="I126">
        <v>0.68000000715255704</v>
      </c>
      <c r="J126">
        <v>5.3099999427795401</v>
      </c>
      <c r="K126">
        <v>0</v>
      </c>
      <c r="L126">
        <v>0</v>
      </c>
      <c r="M126">
        <v>18</v>
      </c>
      <c r="N126">
        <v>306</v>
      </c>
      <c r="O126">
        <v>671</v>
      </c>
      <c r="P126">
        <v>2220</v>
      </c>
      <c r="Q126">
        <v>1</v>
      </c>
      <c r="R126">
        <v>523</v>
      </c>
      <c r="S126">
        <v>543</v>
      </c>
      <c r="T126">
        <f t="shared" si="4"/>
        <v>995</v>
      </c>
      <c r="U126" s="11">
        <v>0.69097222222222221</v>
      </c>
      <c r="V126" t="str">
        <f t="shared" si="5"/>
        <v>More than half a day</v>
      </c>
      <c r="W126" t="str">
        <f>VLOOKUP(Time_Worn[[#This Row],[id]],Days_Frequency[],3,FALSE)</f>
        <v>High Use</v>
      </c>
    </row>
    <row r="127" spans="1:23" x14ac:dyDescent="0.2">
      <c r="A127">
        <v>4319703577</v>
      </c>
      <c r="B127" s="31">
        <v>42481</v>
      </c>
      <c r="C127" t="s">
        <v>43</v>
      </c>
      <c r="D127">
        <v>3702</v>
      </c>
      <c r="E127">
        <v>2.4800000190734899</v>
      </c>
      <c r="F127">
        <v>2.4800000190734899</v>
      </c>
      <c r="G127">
        <v>0</v>
      </c>
      <c r="H127">
        <v>0</v>
      </c>
      <c r="I127">
        <v>0</v>
      </c>
      <c r="J127">
        <v>0.34999999403953602</v>
      </c>
      <c r="K127">
        <v>0</v>
      </c>
      <c r="L127">
        <v>0</v>
      </c>
      <c r="M127">
        <v>0</v>
      </c>
      <c r="N127">
        <v>34</v>
      </c>
      <c r="O127">
        <v>1265</v>
      </c>
      <c r="P127">
        <v>1792</v>
      </c>
      <c r="Q127">
        <v>1</v>
      </c>
      <c r="R127">
        <v>59</v>
      </c>
      <c r="S127">
        <v>65</v>
      </c>
      <c r="T127">
        <f t="shared" si="4"/>
        <v>1299</v>
      </c>
      <c r="U127" s="11">
        <v>0.90208333333333335</v>
      </c>
      <c r="V127" t="str">
        <f t="shared" si="5"/>
        <v>More than half a day</v>
      </c>
      <c r="W127" t="str">
        <f>VLOOKUP(Time_Worn[[#This Row],[id]],Days_Frequency[],3,FALSE)</f>
        <v>High Use</v>
      </c>
    </row>
    <row r="128" spans="1:23" x14ac:dyDescent="0.2">
      <c r="A128">
        <v>4319703577</v>
      </c>
      <c r="B128" s="31">
        <v>42482</v>
      </c>
      <c r="C128" t="s">
        <v>47</v>
      </c>
      <c r="D128">
        <v>4500</v>
      </c>
      <c r="E128">
        <v>3.0199999809265101</v>
      </c>
      <c r="F128">
        <v>3.0199999809265101</v>
      </c>
      <c r="G128">
        <v>0</v>
      </c>
      <c r="H128">
        <v>5.9999998658895499E-2</v>
      </c>
      <c r="I128">
        <v>0.81000000238418601</v>
      </c>
      <c r="J128">
        <v>2.1500000953674299</v>
      </c>
      <c r="K128">
        <v>0</v>
      </c>
      <c r="L128">
        <v>1</v>
      </c>
      <c r="M128">
        <v>19</v>
      </c>
      <c r="N128">
        <v>176</v>
      </c>
      <c r="O128">
        <v>709</v>
      </c>
      <c r="P128">
        <v>1886</v>
      </c>
      <c r="Q128">
        <v>1</v>
      </c>
      <c r="R128">
        <v>533</v>
      </c>
      <c r="S128">
        <v>550</v>
      </c>
      <c r="T128">
        <f t="shared" si="4"/>
        <v>905</v>
      </c>
      <c r="U128" s="11">
        <v>0.62847222222222221</v>
      </c>
      <c r="V128" t="str">
        <f t="shared" si="5"/>
        <v>More than half a day</v>
      </c>
      <c r="W128" t="str">
        <f>VLOOKUP(Time_Worn[[#This Row],[id]],Days_Frequency[],3,FALSE)</f>
        <v>High Use</v>
      </c>
    </row>
    <row r="129" spans="1:23" x14ac:dyDescent="0.2">
      <c r="A129">
        <v>4319703577</v>
      </c>
      <c r="B129" s="31">
        <v>42483</v>
      </c>
      <c r="C129" t="s">
        <v>41</v>
      </c>
      <c r="D129">
        <v>4935</v>
      </c>
      <c r="E129">
        <v>3.3099999427795401</v>
      </c>
      <c r="F129">
        <v>3.3099999427795401</v>
      </c>
      <c r="G129">
        <v>0</v>
      </c>
      <c r="H129">
        <v>0</v>
      </c>
      <c r="I129">
        <v>0</v>
      </c>
      <c r="J129">
        <v>3.3099999427795401</v>
      </c>
      <c r="K129">
        <v>0</v>
      </c>
      <c r="L129">
        <v>0</v>
      </c>
      <c r="M129">
        <v>0</v>
      </c>
      <c r="N129">
        <v>233</v>
      </c>
      <c r="O129">
        <v>546</v>
      </c>
      <c r="P129">
        <v>1945</v>
      </c>
      <c r="Q129">
        <v>1</v>
      </c>
      <c r="R129">
        <v>692</v>
      </c>
      <c r="S129">
        <v>722</v>
      </c>
      <c r="T129">
        <f t="shared" si="4"/>
        <v>779</v>
      </c>
      <c r="U129" s="11">
        <v>0.54097222222222219</v>
      </c>
      <c r="V129" t="str">
        <f t="shared" si="5"/>
        <v>More than half a day</v>
      </c>
      <c r="W129" t="str">
        <f>VLOOKUP(Time_Worn[[#This Row],[id]],Days_Frequency[],3,FALSE)</f>
        <v>High Use</v>
      </c>
    </row>
    <row r="130" spans="1:23" x14ac:dyDescent="0.2">
      <c r="A130">
        <v>4319703577</v>
      </c>
      <c r="B130" s="31">
        <v>42484</v>
      </c>
      <c r="C130" t="s">
        <v>44</v>
      </c>
      <c r="D130">
        <v>4081</v>
      </c>
      <c r="E130">
        <v>2.7400000095367401</v>
      </c>
      <c r="F130">
        <v>2.7400000095367401</v>
      </c>
      <c r="G130">
        <v>0</v>
      </c>
      <c r="H130">
        <v>5.9999998658895499E-2</v>
      </c>
      <c r="I130">
        <v>0.20000000298023199</v>
      </c>
      <c r="J130">
        <v>2.4700000286102299</v>
      </c>
      <c r="K130">
        <v>0</v>
      </c>
      <c r="L130">
        <v>1</v>
      </c>
      <c r="M130">
        <v>5</v>
      </c>
      <c r="N130">
        <v>191</v>
      </c>
      <c r="O130">
        <v>692</v>
      </c>
      <c r="P130">
        <v>1880</v>
      </c>
      <c r="Q130">
        <v>1</v>
      </c>
      <c r="R130">
        <v>467</v>
      </c>
      <c r="S130">
        <v>501</v>
      </c>
      <c r="T130">
        <f t="shared" si="4"/>
        <v>889</v>
      </c>
      <c r="U130" s="11">
        <v>0.61736111111111114</v>
      </c>
      <c r="V130" t="str">
        <f t="shared" si="5"/>
        <v>More than half a day</v>
      </c>
      <c r="W130" t="str">
        <f>VLOOKUP(Time_Worn[[#This Row],[id]],Days_Frequency[],3,FALSE)</f>
        <v>High Use</v>
      </c>
    </row>
    <row r="131" spans="1:23" x14ac:dyDescent="0.2">
      <c r="A131">
        <v>4319703577</v>
      </c>
      <c r="B131" s="31">
        <v>42485</v>
      </c>
      <c r="C131" t="s">
        <v>45</v>
      </c>
      <c r="D131">
        <v>9259</v>
      </c>
      <c r="E131">
        <v>6.21000003814697</v>
      </c>
      <c r="F131">
        <v>6.21000003814697</v>
      </c>
      <c r="G131">
        <v>0</v>
      </c>
      <c r="H131">
        <v>0</v>
      </c>
      <c r="I131">
        <v>0.28000000119209301</v>
      </c>
      <c r="J131">
        <v>5.9299998283386204</v>
      </c>
      <c r="K131">
        <v>0</v>
      </c>
      <c r="L131">
        <v>0</v>
      </c>
      <c r="M131">
        <v>8</v>
      </c>
      <c r="N131">
        <v>390</v>
      </c>
      <c r="O131">
        <v>544</v>
      </c>
      <c r="P131">
        <v>2314</v>
      </c>
      <c r="Q131">
        <v>1</v>
      </c>
      <c r="R131">
        <v>488</v>
      </c>
      <c r="S131">
        <v>506</v>
      </c>
      <c r="T131">
        <f t="shared" si="4"/>
        <v>942</v>
      </c>
      <c r="U131" s="11">
        <v>0.65416666666666667</v>
      </c>
      <c r="V131" t="str">
        <f t="shared" si="5"/>
        <v>More than half a day</v>
      </c>
      <c r="W131" t="str">
        <f>VLOOKUP(Time_Worn[[#This Row],[id]],Days_Frequency[],3,FALSE)</f>
        <v>High Use</v>
      </c>
    </row>
    <row r="132" spans="1:23" x14ac:dyDescent="0.2">
      <c r="A132">
        <v>4319703577</v>
      </c>
      <c r="B132" s="31">
        <v>42486</v>
      </c>
      <c r="C132" t="s">
        <v>42</v>
      </c>
      <c r="D132">
        <v>9899</v>
      </c>
      <c r="E132">
        <v>6.6399998664856001</v>
      </c>
      <c r="F132">
        <v>6.6399998664856001</v>
      </c>
      <c r="G132">
        <v>0</v>
      </c>
      <c r="H132">
        <v>0.56999999284744296</v>
      </c>
      <c r="I132">
        <v>0.92000001668930098</v>
      </c>
      <c r="J132">
        <v>5.1500000953674299</v>
      </c>
      <c r="K132">
        <v>0</v>
      </c>
      <c r="L132">
        <v>8</v>
      </c>
      <c r="M132">
        <v>21</v>
      </c>
      <c r="N132">
        <v>288</v>
      </c>
      <c r="O132">
        <v>649</v>
      </c>
      <c r="P132">
        <v>2236</v>
      </c>
      <c r="Q132">
        <v>1</v>
      </c>
      <c r="R132">
        <v>505</v>
      </c>
      <c r="S132">
        <v>516</v>
      </c>
      <c r="T132">
        <f t="shared" si="4"/>
        <v>966</v>
      </c>
      <c r="U132" s="11">
        <v>0.67083333333333328</v>
      </c>
      <c r="V132" t="str">
        <f t="shared" si="5"/>
        <v>More than half a day</v>
      </c>
      <c r="W132" t="str">
        <f>VLOOKUP(Time_Worn[[#This Row],[id]],Days_Frequency[],3,FALSE)</f>
        <v>High Use</v>
      </c>
    </row>
    <row r="133" spans="1:23" x14ac:dyDescent="0.2">
      <c r="A133">
        <v>4319703577</v>
      </c>
      <c r="B133" s="31">
        <v>42487</v>
      </c>
      <c r="C133" t="s">
        <v>46</v>
      </c>
      <c r="D133">
        <v>10780</v>
      </c>
      <c r="E133">
        <v>7.2300000190734899</v>
      </c>
      <c r="F133">
        <v>7.2300000190734899</v>
      </c>
      <c r="G133">
        <v>0</v>
      </c>
      <c r="H133">
        <v>0.40999999642372098</v>
      </c>
      <c r="I133">
        <v>1.91999995708466</v>
      </c>
      <c r="J133">
        <v>4.9099998474121103</v>
      </c>
      <c r="K133">
        <v>0</v>
      </c>
      <c r="L133">
        <v>6</v>
      </c>
      <c r="M133">
        <v>47</v>
      </c>
      <c r="N133">
        <v>300</v>
      </c>
      <c r="O133">
        <v>680</v>
      </c>
      <c r="P133">
        <v>2324</v>
      </c>
      <c r="Q133">
        <v>1</v>
      </c>
      <c r="R133">
        <v>286</v>
      </c>
      <c r="S133">
        <v>307</v>
      </c>
      <c r="T133">
        <f t="shared" ref="T133:T196" si="6">L133+M133+N133+O133</f>
        <v>1033</v>
      </c>
      <c r="U133" s="11">
        <v>0.71736111111111112</v>
      </c>
      <c r="V133" t="str">
        <f t="shared" ref="V133:V196" si="7">IF(AND(U133=100%),"All Day",IF(AND(U133&lt;100%,U133&gt;=50%),"More than half a day",IF(AND(U133&lt;50%,U133&gt;0),"Less than half a day")))</f>
        <v>More than half a day</v>
      </c>
      <c r="W133" t="str">
        <f>VLOOKUP(Time_Worn[[#This Row],[id]],Days_Frequency[],3,FALSE)</f>
        <v>High Use</v>
      </c>
    </row>
    <row r="134" spans="1:23" x14ac:dyDescent="0.2">
      <c r="A134">
        <v>4319703577</v>
      </c>
      <c r="B134" s="31">
        <v>42488</v>
      </c>
      <c r="C134" t="s">
        <v>43</v>
      </c>
      <c r="D134">
        <v>10817</v>
      </c>
      <c r="E134">
        <v>7.2800002098083496</v>
      </c>
      <c r="F134">
        <v>7.2800002098083496</v>
      </c>
      <c r="G134">
        <v>0</v>
      </c>
      <c r="H134">
        <v>1.0099999904632599</v>
      </c>
      <c r="I134">
        <v>0.33000001311302202</v>
      </c>
      <c r="J134">
        <v>5.9400000572204599</v>
      </c>
      <c r="K134">
        <v>0</v>
      </c>
      <c r="L134">
        <v>13</v>
      </c>
      <c r="M134">
        <v>8</v>
      </c>
      <c r="N134">
        <v>359</v>
      </c>
      <c r="O134">
        <v>552</v>
      </c>
      <c r="P134">
        <v>2367</v>
      </c>
      <c r="Q134">
        <v>1</v>
      </c>
      <c r="R134">
        <v>497</v>
      </c>
      <c r="S134">
        <v>522</v>
      </c>
      <c r="T134">
        <f t="shared" si="6"/>
        <v>932</v>
      </c>
      <c r="U134" s="11">
        <v>0.64722222222222225</v>
      </c>
      <c r="V134" t="str">
        <f t="shared" si="7"/>
        <v>More than half a day</v>
      </c>
      <c r="W134" t="str">
        <f>VLOOKUP(Time_Worn[[#This Row],[id]],Days_Frequency[],3,FALSE)</f>
        <v>High Use</v>
      </c>
    </row>
    <row r="135" spans="1:23" x14ac:dyDescent="0.2">
      <c r="A135">
        <v>4319703577</v>
      </c>
      <c r="B135" s="31">
        <v>42489</v>
      </c>
      <c r="C135" t="s">
        <v>47</v>
      </c>
      <c r="D135">
        <v>7990</v>
      </c>
      <c r="E135">
        <v>5.3600001335143999</v>
      </c>
      <c r="F135">
        <v>5.3600001335143999</v>
      </c>
      <c r="G135">
        <v>0</v>
      </c>
      <c r="H135">
        <v>0.44999998807907099</v>
      </c>
      <c r="I135">
        <v>0.79000002145767201</v>
      </c>
      <c r="J135">
        <v>4.1199998855590803</v>
      </c>
      <c r="K135">
        <v>0</v>
      </c>
      <c r="L135">
        <v>6</v>
      </c>
      <c r="M135">
        <v>18</v>
      </c>
      <c r="N135">
        <v>289</v>
      </c>
      <c r="O135">
        <v>624</v>
      </c>
      <c r="P135">
        <v>2175</v>
      </c>
      <c r="Q135">
        <v>1</v>
      </c>
      <c r="R135">
        <v>523</v>
      </c>
      <c r="S135">
        <v>546</v>
      </c>
      <c r="T135">
        <f t="shared" si="6"/>
        <v>937</v>
      </c>
      <c r="U135" s="11">
        <v>0.65069444444444446</v>
      </c>
      <c r="V135" t="str">
        <f t="shared" si="7"/>
        <v>More than half a day</v>
      </c>
      <c r="W135" t="str">
        <f>VLOOKUP(Time_Worn[[#This Row],[id]],Days_Frequency[],3,FALSE)</f>
        <v>High Use</v>
      </c>
    </row>
    <row r="136" spans="1:23" x14ac:dyDescent="0.2">
      <c r="A136">
        <v>4319703577</v>
      </c>
      <c r="B136" s="31">
        <v>42490</v>
      </c>
      <c r="C136" t="s">
        <v>41</v>
      </c>
      <c r="D136">
        <v>8221</v>
      </c>
      <c r="E136">
        <v>5.5199999809265101</v>
      </c>
      <c r="F136">
        <v>5.5199999809265101</v>
      </c>
      <c r="G136">
        <v>0</v>
      </c>
      <c r="H136">
        <v>0.40000000596046398</v>
      </c>
      <c r="I136">
        <v>1.6100000143051101</v>
      </c>
      <c r="J136">
        <v>3.5099999904632599</v>
      </c>
      <c r="K136">
        <v>0</v>
      </c>
      <c r="L136">
        <v>6</v>
      </c>
      <c r="M136">
        <v>38</v>
      </c>
      <c r="N136">
        <v>196</v>
      </c>
      <c r="O136">
        <v>695</v>
      </c>
      <c r="P136">
        <v>2092</v>
      </c>
      <c r="Q136">
        <v>1</v>
      </c>
      <c r="R136">
        <v>490</v>
      </c>
      <c r="S136">
        <v>516</v>
      </c>
      <c r="T136">
        <f t="shared" si="6"/>
        <v>935</v>
      </c>
      <c r="U136" s="11">
        <v>0.64930555555555558</v>
      </c>
      <c r="V136" t="str">
        <f t="shared" si="7"/>
        <v>More than half a day</v>
      </c>
      <c r="W136" t="str">
        <f>VLOOKUP(Time_Worn[[#This Row],[id]],Days_Frequency[],3,FALSE)</f>
        <v>High Use</v>
      </c>
    </row>
    <row r="137" spans="1:23" x14ac:dyDescent="0.2">
      <c r="A137">
        <v>4319703577</v>
      </c>
      <c r="B137" s="31">
        <v>42491</v>
      </c>
      <c r="C137" t="s">
        <v>44</v>
      </c>
      <c r="D137">
        <v>1251</v>
      </c>
      <c r="E137">
        <v>0.83999997377395597</v>
      </c>
      <c r="F137">
        <v>0.83999997377395597</v>
      </c>
      <c r="G137">
        <v>0</v>
      </c>
      <c r="H137">
        <v>0</v>
      </c>
      <c r="I137">
        <v>0</v>
      </c>
      <c r="J137">
        <v>0.83999997377395597</v>
      </c>
      <c r="K137">
        <v>0</v>
      </c>
      <c r="L137">
        <v>0</v>
      </c>
      <c r="M137">
        <v>0</v>
      </c>
      <c r="N137">
        <v>67</v>
      </c>
      <c r="O137">
        <v>836</v>
      </c>
      <c r="P137">
        <v>1593</v>
      </c>
      <c r="Q137">
        <v>1</v>
      </c>
      <c r="R137">
        <v>484</v>
      </c>
      <c r="S137">
        <v>500</v>
      </c>
      <c r="T137">
        <f t="shared" si="6"/>
        <v>903</v>
      </c>
      <c r="U137" s="11">
        <v>0.62708333333333333</v>
      </c>
      <c r="V137" t="str">
        <f t="shared" si="7"/>
        <v>More than half a day</v>
      </c>
      <c r="W137" t="str">
        <f>VLOOKUP(Time_Worn[[#This Row],[id]],Days_Frequency[],3,FALSE)</f>
        <v>High Use</v>
      </c>
    </row>
    <row r="138" spans="1:23" x14ac:dyDescent="0.2">
      <c r="A138">
        <v>4319703577</v>
      </c>
      <c r="B138" s="31">
        <v>42492</v>
      </c>
      <c r="C138" t="s">
        <v>45</v>
      </c>
      <c r="D138">
        <v>9261</v>
      </c>
      <c r="E138">
        <v>6.2399997711181596</v>
      </c>
      <c r="F138">
        <v>6.2399997711181596</v>
      </c>
      <c r="G138">
        <v>0</v>
      </c>
      <c r="H138">
        <v>0</v>
      </c>
      <c r="I138">
        <v>0.43999999761581399</v>
      </c>
      <c r="J138">
        <v>5.71000003814697</v>
      </c>
      <c r="K138">
        <v>0</v>
      </c>
      <c r="L138">
        <v>0</v>
      </c>
      <c r="M138">
        <v>11</v>
      </c>
      <c r="N138">
        <v>344</v>
      </c>
      <c r="O138">
        <v>585</v>
      </c>
      <c r="P138">
        <v>2270</v>
      </c>
      <c r="Q138">
        <v>1</v>
      </c>
      <c r="R138">
        <v>478</v>
      </c>
      <c r="S138">
        <v>506</v>
      </c>
      <c r="T138">
        <f t="shared" si="6"/>
        <v>940</v>
      </c>
      <c r="U138" s="11">
        <v>0.65277777777777779</v>
      </c>
      <c r="V138" t="str">
        <f t="shared" si="7"/>
        <v>More than half a day</v>
      </c>
      <c r="W138" t="str">
        <f>VLOOKUP(Time_Worn[[#This Row],[id]],Days_Frequency[],3,FALSE)</f>
        <v>High Use</v>
      </c>
    </row>
    <row r="139" spans="1:23" x14ac:dyDescent="0.2">
      <c r="A139">
        <v>4319703577</v>
      </c>
      <c r="B139" s="31">
        <v>42493</v>
      </c>
      <c r="C139" t="s">
        <v>42</v>
      </c>
      <c r="D139">
        <v>9648</v>
      </c>
      <c r="E139">
        <v>6.4699997901916504</v>
      </c>
      <c r="F139">
        <v>6.4699997901916504</v>
      </c>
      <c r="G139">
        <v>0</v>
      </c>
      <c r="H139">
        <v>0.57999998331069902</v>
      </c>
      <c r="I139">
        <v>1.0700000524520901</v>
      </c>
      <c r="J139">
        <v>4.8299999237060502</v>
      </c>
      <c r="K139">
        <v>0</v>
      </c>
      <c r="L139">
        <v>8</v>
      </c>
      <c r="M139">
        <v>26</v>
      </c>
      <c r="N139">
        <v>287</v>
      </c>
      <c r="O139">
        <v>669</v>
      </c>
      <c r="P139">
        <v>2235</v>
      </c>
      <c r="Q139">
        <v>1</v>
      </c>
      <c r="R139">
        <v>474</v>
      </c>
      <c r="S139">
        <v>512</v>
      </c>
      <c r="T139">
        <f t="shared" si="6"/>
        <v>990</v>
      </c>
      <c r="U139" s="11">
        <v>0.6875</v>
      </c>
      <c r="V139" t="str">
        <f t="shared" si="7"/>
        <v>More than half a day</v>
      </c>
      <c r="W139" t="str">
        <f>VLOOKUP(Time_Worn[[#This Row],[id]],Days_Frequency[],3,FALSE)</f>
        <v>High Use</v>
      </c>
    </row>
    <row r="140" spans="1:23" x14ac:dyDescent="0.2">
      <c r="A140">
        <v>4319703577</v>
      </c>
      <c r="B140" s="31">
        <v>42496</v>
      </c>
      <c r="C140" t="s">
        <v>46</v>
      </c>
      <c r="D140">
        <v>9524</v>
      </c>
      <c r="E140">
        <v>6.4200000762939498</v>
      </c>
      <c r="F140">
        <v>6.4200000762939498</v>
      </c>
      <c r="G140">
        <v>0</v>
      </c>
      <c r="H140">
        <v>0.40999999642372098</v>
      </c>
      <c r="I140">
        <v>0.46999999880790699</v>
      </c>
      <c r="J140">
        <v>5.46000003814697</v>
      </c>
      <c r="K140">
        <v>0</v>
      </c>
      <c r="L140">
        <v>6</v>
      </c>
      <c r="M140">
        <v>11</v>
      </c>
      <c r="N140">
        <v>314</v>
      </c>
      <c r="O140">
        <v>692</v>
      </c>
      <c r="P140">
        <v>2266</v>
      </c>
      <c r="Q140">
        <v>1</v>
      </c>
      <c r="R140">
        <v>450</v>
      </c>
      <c r="S140">
        <v>491</v>
      </c>
      <c r="T140">
        <f t="shared" si="6"/>
        <v>1023</v>
      </c>
      <c r="U140" s="11">
        <v>0.7104166666666667</v>
      </c>
      <c r="V140" t="str">
        <f t="shared" si="7"/>
        <v>More than half a day</v>
      </c>
      <c r="W140" t="str">
        <f>VLOOKUP(Time_Worn[[#This Row],[id]],Days_Frequency[],3,FALSE)</f>
        <v>High Use</v>
      </c>
    </row>
    <row r="141" spans="1:23" x14ac:dyDescent="0.2">
      <c r="A141">
        <v>4319703577</v>
      </c>
      <c r="B141" s="31">
        <v>42497</v>
      </c>
      <c r="C141" t="s">
        <v>43</v>
      </c>
      <c r="D141">
        <v>7937</v>
      </c>
      <c r="E141">
        <v>5.3299999237060502</v>
      </c>
      <c r="F141">
        <v>5.3299999237060502</v>
      </c>
      <c r="G141">
        <v>0</v>
      </c>
      <c r="H141">
        <v>0.18999999761581399</v>
      </c>
      <c r="I141">
        <v>1.04999995231628</v>
      </c>
      <c r="J141">
        <v>4.0799999237060502</v>
      </c>
      <c r="K141">
        <v>0</v>
      </c>
      <c r="L141">
        <v>3</v>
      </c>
      <c r="M141">
        <v>28</v>
      </c>
      <c r="N141">
        <v>279</v>
      </c>
      <c r="O141">
        <v>586</v>
      </c>
      <c r="P141">
        <v>2158</v>
      </c>
      <c r="Q141">
        <v>1</v>
      </c>
      <c r="R141">
        <v>507</v>
      </c>
      <c r="S141">
        <v>530</v>
      </c>
      <c r="T141">
        <f t="shared" si="6"/>
        <v>896</v>
      </c>
      <c r="U141" s="11">
        <v>0.62222222222222223</v>
      </c>
      <c r="V141" t="str">
        <f t="shared" si="7"/>
        <v>More than half a day</v>
      </c>
      <c r="W141" t="str">
        <f>VLOOKUP(Time_Worn[[#This Row],[id]],Days_Frequency[],3,FALSE)</f>
        <v>High Use</v>
      </c>
    </row>
    <row r="142" spans="1:23" x14ac:dyDescent="0.2">
      <c r="A142">
        <v>4319703577</v>
      </c>
      <c r="B142" s="31">
        <v>42498</v>
      </c>
      <c r="C142" t="s">
        <v>47</v>
      </c>
      <c r="D142">
        <v>3672</v>
      </c>
      <c r="E142">
        <v>2.46000003814697</v>
      </c>
      <c r="F142">
        <v>2.46000003814697</v>
      </c>
      <c r="G142">
        <v>0</v>
      </c>
      <c r="H142">
        <v>0</v>
      </c>
      <c r="I142">
        <v>0</v>
      </c>
      <c r="J142">
        <v>2.46000003814697</v>
      </c>
      <c r="K142">
        <v>0</v>
      </c>
      <c r="L142">
        <v>0</v>
      </c>
      <c r="M142">
        <v>0</v>
      </c>
      <c r="N142">
        <v>153</v>
      </c>
      <c r="O142">
        <v>603</v>
      </c>
      <c r="P142">
        <v>1792</v>
      </c>
      <c r="Q142">
        <v>1</v>
      </c>
      <c r="R142">
        <v>602</v>
      </c>
      <c r="S142">
        <v>638</v>
      </c>
      <c r="T142">
        <f t="shared" si="6"/>
        <v>756</v>
      </c>
      <c r="U142" s="11">
        <v>0.52500000000000002</v>
      </c>
      <c r="V142" t="str">
        <f t="shared" si="7"/>
        <v>More than half a day</v>
      </c>
      <c r="W142" t="str">
        <f>VLOOKUP(Time_Worn[[#This Row],[id]],Days_Frequency[],3,FALSE)</f>
        <v>High Use</v>
      </c>
    </row>
    <row r="143" spans="1:23" x14ac:dyDescent="0.2">
      <c r="A143">
        <v>4319703577</v>
      </c>
      <c r="B143" s="31">
        <v>42499</v>
      </c>
      <c r="C143" t="s">
        <v>41</v>
      </c>
      <c r="D143">
        <v>10378</v>
      </c>
      <c r="E143">
        <v>6.96000003814697</v>
      </c>
      <c r="F143">
        <v>6.96000003814697</v>
      </c>
      <c r="G143">
        <v>0</v>
      </c>
      <c r="H143">
        <v>0.140000000596046</v>
      </c>
      <c r="I143">
        <v>0.56000000238418601</v>
      </c>
      <c r="J143">
        <v>6.25</v>
      </c>
      <c r="K143">
        <v>0</v>
      </c>
      <c r="L143">
        <v>2</v>
      </c>
      <c r="M143">
        <v>14</v>
      </c>
      <c r="N143">
        <v>374</v>
      </c>
      <c r="O143">
        <v>490</v>
      </c>
      <c r="P143">
        <v>2345</v>
      </c>
      <c r="Q143">
        <v>1</v>
      </c>
      <c r="R143">
        <v>535</v>
      </c>
      <c r="S143">
        <v>565</v>
      </c>
      <c r="T143">
        <f t="shared" si="6"/>
        <v>880</v>
      </c>
      <c r="U143" s="11">
        <v>0.61111111111111116</v>
      </c>
      <c r="V143" t="str">
        <f t="shared" si="7"/>
        <v>More than half a day</v>
      </c>
      <c r="W143" t="str">
        <f>VLOOKUP(Time_Worn[[#This Row],[id]],Days_Frequency[],3,FALSE)</f>
        <v>High Use</v>
      </c>
    </row>
    <row r="144" spans="1:23" x14ac:dyDescent="0.2">
      <c r="A144">
        <v>4319703577</v>
      </c>
      <c r="B144" s="31">
        <v>42500</v>
      </c>
      <c r="C144" t="s">
        <v>44</v>
      </c>
      <c r="D144">
        <v>9487</v>
      </c>
      <c r="E144">
        <v>6.3699998855590803</v>
      </c>
      <c r="F144">
        <v>6.3699998855590803</v>
      </c>
      <c r="G144">
        <v>0</v>
      </c>
      <c r="H144">
        <v>0.20999999344348899</v>
      </c>
      <c r="I144">
        <v>0.46000000834464999</v>
      </c>
      <c r="J144">
        <v>5.6999998092651403</v>
      </c>
      <c r="K144">
        <v>0</v>
      </c>
      <c r="L144">
        <v>3</v>
      </c>
      <c r="M144">
        <v>12</v>
      </c>
      <c r="N144">
        <v>329</v>
      </c>
      <c r="O144">
        <v>555</v>
      </c>
      <c r="P144">
        <v>2260</v>
      </c>
      <c r="Q144">
        <v>1</v>
      </c>
      <c r="R144">
        <v>487</v>
      </c>
      <c r="S144">
        <v>517</v>
      </c>
      <c r="T144">
        <f t="shared" si="6"/>
        <v>899</v>
      </c>
      <c r="U144" s="11">
        <v>0.62430555555555556</v>
      </c>
      <c r="V144" t="str">
        <f t="shared" si="7"/>
        <v>More than half a day</v>
      </c>
      <c r="W144" t="str">
        <f>VLOOKUP(Time_Worn[[#This Row],[id]],Days_Frequency[],3,FALSE)</f>
        <v>High Use</v>
      </c>
    </row>
    <row r="145" spans="1:23" x14ac:dyDescent="0.2">
      <c r="A145">
        <v>4319703577</v>
      </c>
      <c r="B145" s="31">
        <v>42501</v>
      </c>
      <c r="C145" t="s">
        <v>45</v>
      </c>
      <c r="D145">
        <v>9129</v>
      </c>
      <c r="E145">
        <v>6.1300001144409197</v>
      </c>
      <c r="F145">
        <v>6.1300001144409197</v>
      </c>
      <c r="G145">
        <v>0</v>
      </c>
      <c r="H145">
        <v>0.20000000298023199</v>
      </c>
      <c r="I145">
        <v>0.74000000953674305</v>
      </c>
      <c r="J145">
        <v>5.1799998283386204</v>
      </c>
      <c r="K145">
        <v>0</v>
      </c>
      <c r="L145">
        <v>3</v>
      </c>
      <c r="M145">
        <v>18</v>
      </c>
      <c r="N145">
        <v>311</v>
      </c>
      <c r="O145">
        <v>574</v>
      </c>
      <c r="P145">
        <v>2232</v>
      </c>
      <c r="Q145">
        <v>1</v>
      </c>
      <c r="R145">
        <v>529</v>
      </c>
      <c r="S145">
        <v>558</v>
      </c>
      <c r="T145">
        <f t="shared" si="6"/>
        <v>906</v>
      </c>
      <c r="U145" s="11">
        <v>0.62916666666666665</v>
      </c>
      <c r="V145" t="str">
        <f t="shared" si="7"/>
        <v>More than half a day</v>
      </c>
      <c r="W145" t="str">
        <f>VLOOKUP(Time_Worn[[#This Row],[id]],Days_Frequency[],3,FALSE)</f>
        <v>High Use</v>
      </c>
    </row>
    <row r="146" spans="1:23" x14ac:dyDescent="0.2">
      <c r="A146">
        <v>4319703577</v>
      </c>
      <c r="B146" s="31">
        <v>42502</v>
      </c>
      <c r="C146" t="s">
        <v>42</v>
      </c>
      <c r="D146">
        <v>17</v>
      </c>
      <c r="E146">
        <v>9.9999997764825804E-3</v>
      </c>
      <c r="F146">
        <v>9.9999997764825804E-3</v>
      </c>
      <c r="G146">
        <v>0</v>
      </c>
      <c r="H146">
        <v>0</v>
      </c>
      <c r="I146">
        <v>0</v>
      </c>
      <c r="J146">
        <v>9.9999997764825804E-3</v>
      </c>
      <c r="K146">
        <v>0</v>
      </c>
      <c r="L146">
        <v>0</v>
      </c>
      <c r="M146">
        <v>0</v>
      </c>
      <c r="N146">
        <v>2</v>
      </c>
      <c r="O146">
        <v>0</v>
      </c>
      <c r="P146">
        <v>257</v>
      </c>
      <c r="Q146">
        <v>1</v>
      </c>
      <c r="R146">
        <v>302</v>
      </c>
      <c r="S146">
        <v>321</v>
      </c>
      <c r="T146">
        <f t="shared" si="6"/>
        <v>2</v>
      </c>
      <c r="U146" s="11">
        <v>1.3888888888888889E-3</v>
      </c>
      <c r="V146" t="str">
        <f t="shared" si="7"/>
        <v>Less than half a day</v>
      </c>
      <c r="W146" t="str">
        <f>VLOOKUP(Time_Worn[[#This Row],[id]],Days_Frequency[],3,FALSE)</f>
        <v>High Use</v>
      </c>
    </row>
    <row r="147" spans="1:23" x14ac:dyDescent="0.2">
      <c r="A147">
        <v>4388161847</v>
      </c>
      <c r="B147" s="31">
        <v>42475</v>
      </c>
      <c r="C147" t="s">
        <v>46</v>
      </c>
      <c r="D147">
        <v>8758</v>
      </c>
      <c r="E147">
        <v>6.7300000190734899</v>
      </c>
      <c r="F147">
        <v>6.7300000190734899</v>
      </c>
      <c r="G147">
        <v>0</v>
      </c>
      <c r="H147">
        <v>0</v>
      </c>
      <c r="I147">
        <v>0</v>
      </c>
      <c r="J147">
        <v>6.7300000190734899</v>
      </c>
      <c r="K147">
        <v>0</v>
      </c>
      <c r="L147">
        <v>0</v>
      </c>
      <c r="M147">
        <v>0</v>
      </c>
      <c r="N147">
        <v>299</v>
      </c>
      <c r="O147">
        <v>837</v>
      </c>
      <c r="P147">
        <v>3066</v>
      </c>
      <c r="Q147">
        <v>1</v>
      </c>
      <c r="R147">
        <v>499</v>
      </c>
      <c r="S147">
        <v>526</v>
      </c>
      <c r="T147">
        <f t="shared" si="6"/>
        <v>1136</v>
      </c>
      <c r="U147" s="11">
        <v>0.78888888888888886</v>
      </c>
      <c r="V147" t="str">
        <f t="shared" si="7"/>
        <v>More than half a day</v>
      </c>
      <c r="W147" t="str">
        <f>VLOOKUP(Time_Worn[[#This Row],[id]],Days_Frequency[],3,FALSE)</f>
        <v>High Use</v>
      </c>
    </row>
    <row r="148" spans="1:23" x14ac:dyDescent="0.2">
      <c r="A148">
        <v>4388161847</v>
      </c>
      <c r="B148" s="31">
        <v>42476</v>
      </c>
      <c r="C148" t="s">
        <v>43</v>
      </c>
      <c r="D148">
        <v>6580</v>
      </c>
      <c r="E148">
        <v>5.0599999427795401</v>
      </c>
      <c r="F148">
        <v>5.0599999427795401</v>
      </c>
      <c r="G148">
        <v>0</v>
      </c>
      <c r="H148">
        <v>0.20999999344348899</v>
      </c>
      <c r="I148">
        <v>0.40000000596046398</v>
      </c>
      <c r="J148">
        <v>4.4499998092651403</v>
      </c>
      <c r="K148">
        <v>0</v>
      </c>
      <c r="L148">
        <v>6</v>
      </c>
      <c r="M148">
        <v>9</v>
      </c>
      <c r="N148">
        <v>253</v>
      </c>
      <c r="O148">
        <v>609</v>
      </c>
      <c r="P148">
        <v>3073</v>
      </c>
      <c r="Q148">
        <v>2</v>
      </c>
      <c r="R148">
        <v>426</v>
      </c>
      <c r="S148">
        <v>448</v>
      </c>
      <c r="T148">
        <f t="shared" si="6"/>
        <v>877</v>
      </c>
      <c r="U148" s="11">
        <v>0.60902777777777772</v>
      </c>
      <c r="V148" t="str">
        <f t="shared" si="7"/>
        <v>More than half a day</v>
      </c>
      <c r="W148" t="str">
        <f>VLOOKUP(Time_Worn[[#This Row],[id]],Days_Frequency[],3,FALSE)</f>
        <v>High Use</v>
      </c>
    </row>
    <row r="149" spans="1:23" x14ac:dyDescent="0.2">
      <c r="A149">
        <v>4388161847</v>
      </c>
      <c r="B149" s="31">
        <v>42477</v>
      </c>
      <c r="C149" t="s">
        <v>47</v>
      </c>
      <c r="D149">
        <v>4660</v>
      </c>
      <c r="E149">
        <v>3.5799999237060498</v>
      </c>
      <c r="F149">
        <v>3.5799999237060498</v>
      </c>
      <c r="G149">
        <v>0</v>
      </c>
      <c r="H149">
        <v>0</v>
      </c>
      <c r="I149">
        <v>0</v>
      </c>
      <c r="J149">
        <v>3.5799999237060498</v>
      </c>
      <c r="K149">
        <v>0</v>
      </c>
      <c r="L149">
        <v>0</v>
      </c>
      <c r="M149">
        <v>0</v>
      </c>
      <c r="N149">
        <v>201</v>
      </c>
      <c r="O149">
        <v>721</v>
      </c>
      <c r="P149">
        <v>2572</v>
      </c>
      <c r="Q149">
        <v>2</v>
      </c>
      <c r="R149">
        <v>619</v>
      </c>
      <c r="S149">
        <v>641</v>
      </c>
      <c r="T149">
        <f t="shared" si="6"/>
        <v>922</v>
      </c>
      <c r="U149" s="11">
        <v>0.64027777777777772</v>
      </c>
      <c r="V149" t="str">
        <f t="shared" si="7"/>
        <v>More than half a day</v>
      </c>
      <c r="W149" t="str">
        <f>VLOOKUP(Time_Worn[[#This Row],[id]],Days_Frequency[],3,FALSE)</f>
        <v>High Use</v>
      </c>
    </row>
    <row r="150" spans="1:23" x14ac:dyDescent="0.2">
      <c r="A150">
        <v>4388161847</v>
      </c>
      <c r="B150" s="31">
        <v>42478</v>
      </c>
      <c r="C150" t="s">
        <v>41</v>
      </c>
      <c r="D150">
        <v>11009</v>
      </c>
      <c r="E150">
        <v>9.1000003814697301</v>
      </c>
      <c r="F150">
        <v>9.1000003814697301</v>
      </c>
      <c r="G150">
        <v>0</v>
      </c>
      <c r="H150">
        <v>3.5599999427795401</v>
      </c>
      <c r="I150">
        <v>0.40000000596046398</v>
      </c>
      <c r="J150">
        <v>5.1399998664856001</v>
      </c>
      <c r="K150">
        <v>0</v>
      </c>
      <c r="L150">
        <v>27</v>
      </c>
      <c r="M150">
        <v>8</v>
      </c>
      <c r="N150">
        <v>239</v>
      </c>
      <c r="O150">
        <v>1017</v>
      </c>
      <c r="P150">
        <v>3274</v>
      </c>
      <c r="Q150">
        <v>1</v>
      </c>
      <c r="R150">
        <v>99</v>
      </c>
      <c r="S150">
        <v>104</v>
      </c>
      <c r="T150">
        <f t="shared" si="6"/>
        <v>1291</v>
      </c>
      <c r="U150" s="11">
        <v>0.89652777777777781</v>
      </c>
      <c r="V150" t="str">
        <f t="shared" si="7"/>
        <v>More than half a day</v>
      </c>
      <c r="W150" t="str">
        <f>VLOOKUP(Time_Worn[[#This Row],[id]],Days_Frequency[],3,FALSE)</f>
        <v>High Use</v>
      </c>
    </row>
    <row r="151" spans="1:23" x14ac:dyDescent="0.2">
      <c r="A151">
        <v>4388161847</v>
      </c>
      <c r="B151" s="31">
        <v>42479</v>
      </c>
      <c r="C151" t="s">
        <v>44</v>
      </c>
      <c r="D151">
        <v>10181</v>
      </c>
      <c r="E151">
        <v>7.8299999237060502</v>
      </c>
      <c r="F151">
        <v>7.8299999237060502</v>
      </c>
      <c r="G151">
        <v>0</v>
      </c>
      <c r="H151">
        <v>1.37000000476837</v>
      </c>
      <c r="I151">
        <v>0.68999999761581399</v>
      </c>
      <c r="J151">
        <v>5.7699999809265101</v>
      </c>
      <c r="K151">
        <v>0</v>
      </c>
      <c r="L151">
        <v>20</v>
      </c>
      <c r="M151">
        <v>16</v>
      </c>
      <c r="N151">
        <v>249</v>
      </c>
      <c r="O151">
        <v>704</v>
      </c>
      <c r="P151">
        <v>3015</v>
      </c>
      <c r="Q151">
        <v>1</v>
      </c>
      <c r="R151">
        <v>329</v>
      </c>
      <c r="S151">
        <v>338</v>
      </c>
      <c r="T151">
        <f t="shared" si="6"/>
        <v>989</v>
      </c>
      <c r="U151" s="11">
        <v>0.68680555555555556</v>
      </c>
      <c r="V151" t="str">
        <f t="shared" si="7"/>
        <v>More than half a day</v>
      </c>
      <c r="W151" t="str">
        <f>VLOOKUP(Time_Worn[[#This Row],[id]],Days_Frequency[],3,FALSE)</f>
        <v>High Use</v>
      </c>
    </row>
    <row r="152" spans="1:23" x14ac:dyDescent="0.2">
      <c r="A152">
        <v>4388161847</v>
      </c>
      <c r="B152" s="31">
        <v>42480</v>
      </c>
      <c r="C152" t="s">
        <v>45</v>
      </c>
      <c r="D152">
        <v>10553</v>
      </c>
      <c r="E152">
        <v>8.1199998855590803</v>
      </c>
      <c r="F152">
        <v>8.1199998855590803</v>
      </c>
      <c r="G152">
        <v>0</v>
      </c>
      <c r="H152">
        <v>1.1000000238418599</v>
      </c>
      <c r="I152">
        <v>1.7200000286102299</v>
      </c>
      <c r="J152">
        <v>5.28999996185303</v>
      </c>
      <c r="K152">
        <v>0</v>
      </c>
      <c r="L152">
        <v>19</v>
      </c>
      <c r="M152">
        <v>42</v>
      </c>
      <c r="N152">
        <v>228</v>
      </c>
      <c r="O152">
        <v>696</v>
      </c>
      <c r="P152">
        <v>3083</v>
      </c>
      <c r="Q152">
        <v>1</v>
      </c>
      <c r="R152">
        <v>421</v>
      </c>
      <c r="S152">
        <v>451</v>
      </c>
      <c r="T152">
        <f t="shared" si="6"/>
        <v>985</v>
      </c>
      <c r="U152" s="11">
        <v>0.68402777777777779</v>
      </c>
      <c r="V152" t="str">
        <f t="shared" si="7"/>
        <v>More than half a day</v>
      </c>
      <c r="W152" t="str">
        <f>VLOOKUP(Time_Worn[[#This Row],[id]],Days_Frequency[],3,FALSE)</f>
        <v>High Use</v>
      </c>
    </row>
    <row r="153" spans="1:23" x14ac:dyDescent="0.2">
      <c r="A153">
        <v>4388161847</v>
      </c>
      <c r="B153" s="31">
        <v>42481</v>
      </c>
      <c r="C153" t="s">
        <v>42</v>
      </c>
      <c r="D153">
        <v>10055</v>
      </c>
      <c r="E153">
        <v>7.7300000190734899</v>
      </c>
      <c r="F153">
        <v>7.7300000190734899</v>
      </c>
      <c r="G153">
        <v>0</v>
      </c>
      <c r="H153">
        <v>0.37000000476837203</v>
      </c>
      <c r="I153">
        <v>0.38999998569488498</v>
      </c>
      <c r="J153">
        <v>6.9800000190734899</v>
      </c>
      <c r="K153">
        <v>0</v>
      </c>
      <c r="L153">
        <v>7</v>
      </c>
      <c r="M153">
        <v>12</v>
      </c>
      <c r="N153">
        <v>272</v>
      </c>
      <c r="O153">
        <v>853</v>
      </c>
      <c r="P153">
        <v>3069</v>
      </c>
      <c r="Q153">
        <v>1</v>
      </c>
      <c r="R153">
        <v>442</v>
      </c>
      <c r="S153">
        <v>458</v>
      </c>
      <c r="T153">
        <f t="shared" si="6"/>
        <v>1144</v>
      </c>
      <c r="U153" s="11">
        <v>0.7944444444444444</v>
      </c>
      <c r="V153" t="str">
        <f t="shared" si="7"/>
        <v>More than half a day</v>
      </c>
      <c r="W153" t="str">
        <f>VLOOKUP(Time_Worn[[#This Row],[id]],Days_Frequency[],3,FALSE)</f>
        <v>High Use</v>
      </c>
    </row>
    <row r="154" spans="1:23" x14ac:dyDescent="0.2">
      <c r="A154">
        <v>4388161847</v>
      </c>
      <c r="B154" s="31">
        <v>42482</v>
      </c>
      <c r="C154" t="s">
        <v>46</v>
      </c>
      <c r="D154">
        <v>12139</v>
      </c>
      <c r="E154">
        <v>9.3400001525878906</v>
      </c>
      <c r="F154">
        <v>9.3400001525878906</v>
      </c>
      <c r="G154">
        <v>0</v>
      </c>
      <c r="H154">
        <v>3.2999999523162802</v>
      </c>
      <c r="I154">
        <v>1.1100000143051101</v>
      </c>
      <c r="J154">
        <v>4.9200000762939498</v>
      </c>
      <c r="K154">
        <v>0</v>
      </c>
      <c r="L154">
        <v>77</v>
      </c>
      <c r="M154">
        <v>25</v>
      </c>
      <c r="N154">
        <v>220</v>
      </c>
      <c r="O154">
        <v>945</v>
      </c>
      <c r="P154">
        <v>3544</v>
      </c>
      <c r="Q154">
        <v>1</v>
      </c>
      <c r="R154">
        <v>82</v>
      </c>
      <c r="S154">
        <v>85</v>
      </c>
      <c r="T154">
        <f t="shared" si="6"/>
        <v>1267</v>
      </c>
      <c r="U154" s="11">
        <v>0.87986111111111109</v>
      </c>
      <c r="V154" t="str">
        <f t="shared" si="7"/>
        <v>More than half a day</v>
      </c>
      <c r="W154" t="str">
        <f>VLOOKUP(Time_Worn[[#This Row],[id]],Days_Frequency[],3,FALSE)</f>
        <v>High Use</v>
      </c>
    </row>
    <row r="155" spans="1:23" x14ac:dyDescent="0.2">
      <c r="A155">
        <v>4388161847</v>
      </c>
      <c r="B155" s="31">
        <v>42483</v>
      </c>
      <c r="C155" t="s">
        <v>43</v>
      </c>
      <c r="D155">
        <v>13236</v>
      </c>
      <c r="E155">
        <v>10.180000305175801</v>
      </c>
      <c r="F155">
        <v>10.180000305175801</v>
      </c>
      <c r="G155">
        <v>0</v>
      </c>
      <c r="H155">
        <v>4.5</v>
      </c>
      <c r="I155">
        <v>0.31999999284744302</v>
      </c>
      <c r="J155">
        <v>5.3499999046325701</v>
      </c>
      <c r="K155">
        <v>0</v>
      </c>
      <c r="L155">
        <v>58</v>
      </c>
      <c r="M155">
        <v>5</v>
      </c>
      <c r="N155">
        <v>215</v>
      </c>
      <c r="O155">
        <v>749</v>
      </c>
      <c r="P155">
        <v>3306</v>
      </c>
      <c r="Q155">
        <v>1</v>
      </c>
      <c r="R155">
        <v>478</v>
      </c>
      <c r="S155">
        <v>501</v>
      </c>
      <c r="T155">
        <f t="shared" si="6"/>
        <v>1027</v>
      </c>
      <c r="U155" s="11">
        <v>0.71319444444444446</v>
      </c>
      <c r="V155" t="str">
        <f t="shared" si="7"/>
        <v>More than half a day</v>
      </c>
      <c r="W155" t="str">
        <f>VLOOKUP(Time_Worn[[#This Row],[id]],Days_Frequency[],3,FALSE)</f>
        <v>High Use</v>
      </c>
    </row>
    <row r="156" spans="1:23" x14ac:dyDescent="0.2">
      <c r="A156">
        <v>4388161847</v>
      </c>
      <c r="B156" s="31">
        <v>42484</v>
      </c>
      <c r="C156" t="s">
        <v>47</v>
      </c>
      <c r="D156">
        <v>10243</v>
      </c>
      <c r="E156">
        <v>7.8800001144409197</v>
      </c>
      <c r="F156">
        <v>7.8800001144409197</v>
      </c>
      <c r="G156">
        <v>0</v>
      </c>
      <c r="H156">
        <v>1.08000004291534</v>
      </c>
      <c r="I156">
        <v>0.50999999046325695</v>
      </c>
      <c r="J156">
        <v>6.3000001907348597</v>
      </c>
      <c r="K156">
        <v>0</v>
      </c>
      <c r="L156">
        <v>14</v>
      </c>
      <c r="M156">
        <v>8</v>
      </c>
      <c r="N156">
        <v>239</v>
      </c>
      <c r="O156">
        <v>584</v>
      </c>
      <c r="P156">
        <v>2885</v>
      </c>
      <c r="Q156">
        <v>3</v>
      </c>
      <c r="R156">
        <v>552</v>
      </c>
      <c r="S156">
        <v>595</v>
      </c>
      <c r="T156">
        <f t="shared" si="6"/>
        <v>845</v>
      </c>
      <c r="U156" s="11">
        <v>0.58680555555555558</v>
      </c>
      <c r="V156" t="str">
        <f t="shared" si="7"/>
        <v>More than half a day</v>
      </c>
      <c r="W156" t="str">
        <f>VLOOKUP(Time_Worn[[#This Row],[id]],Days_Frequency[],3,FALSE)</f>
        <v>High Use</v>
      </c>
    </row>
    <row r="157" spans="1:23" x14ac:dyDescent="0.2">
      <c r="A157">
        <v>4388161847</v>
      </c>
      <c r="B157" s="31">
        <v>42486</v>
      </c>
      <c r="C157" t="s">
        <v>41</v>
      </c>
      <c r="D157">
        <v>9461</v>
      </c>
      <c r="E157">
        <v>7.2800002098083496</v>
      </c>
      <c r="F157">
        <v>7.2800002098083496</v>
      </c>
      <c r="G157">
        <v>0</v>
      </c>
      <c r="H157">
        <v>0.93999999761581399</v>
      </c>
      <c r="I157">
        <v>1.0599999427795399</v>
      </c>
      <c r="J157">
        <v>5.2699999809265101</v>
      </c>
      <c r="K157">
        <v>0</v>
      </c>
      <c r="L157">
        <v>14</v>
      </c>
      <c r="M157">
        <v>23</v>
      </c>
      <c r="N157">
        <v>224</v>
      </c>
      <c r="O157">
        <v>673</v>
      </c>
      <c r="P157">
        <v>2929</v>
      </c>
      <c r="Q157">
        <v>1</v>
      </c>
      <c r="R157">
        <v>319</v>
      </c>
      <c r="S157">
        <v>346</v>
      </c>
      <c r="T157">
        <f t="shared" si="6"/>
        <v>934</v>
      </c>
      <c r="U157" s="11">
        <v>0.64861111111111114</v>
      </c>
      <c r="V157" t="str">
        <f t="shared" si="7"/>
        <v>More than half a day</v>
      </c>
      <c r="W157" t="str">
        <f>VLOOKUP(Time_Worn[[#This Row],[id]],Days_Frequency[],3,FALSE)</f>
        <v>High Use</v>
      </c>
    </row>
    <row r="158" spans="1:23" x14ac:dyDescent="0.2">
      <c r="A158">
        <v>4388161847</v>
      </c>
      <c r="B158" s="31">
        <v>42487</v>
      </c>
      <c r="C158" t="s">
        <v>44</v>
      </c>
      <c r="D158">
        <v>11193</v>
      </c>
      <c r="E158">
        <v>8.6099996566772496</v>
      </c>
      <c r="F158">
        <v>8.6099996566772496</v>
      </c>
      <c r="G158">
        <v>0</v>
      </c>
      <c r="H158">
        <v>0.69999998807907104</v>
      </c>
      <c r="I158">
        <v>2.5099999904632599</v>
      </c>
      <c r="J158">
        <v>5.3899998664856001</v>
      </c>
      <c r="K158">
        <v>0</v>
      </c>
      <c r="L158">
        <v>11</v>
      </c>
      <c r="M158">
        <v>48</v>
      </c>
      <c r="N158">
        <v>241</v>
      </c>
      <c r="O158">
        <v>684</v>
      </c>
      <c r="P158">
        <v>3074</v>
      </c>
      <c r="Q158">
        <v>1</v>
      </c>
      <c r="R158">
        <v>439</v>
      </c>
      <c r="S158">
        <v>500</v>
      </c>
      <c r="T158">
        <f t="shared" si="6"/>
        <v>984</v>
      </c>
      <c r="U158" s="11">
        <v>0.68333333333333335</v>
      </c>
      <c r="V158" t="str">
        <f t="shared" si="7"/>
        <v>More than half a day</v>
      </c>
      <c r="W158" t="str">
        <f>VLOOKUP(Time_Worn[[#This Row],[id]],Days_Frequency[],3,FALSE)</f>
        <v>High Use</v>
      </c>
    </row>
    <row r="159" spans="1:23" x14ac:dyDescent="0.2">
      <c r="A159">
        <v>4388161847</v>
      </c>
      <c r="B159" s="31">
        <v>42488</v>
      </c>
      <c r="C159" t="s">
        <v>45</v>
      </c>
      <c r="D159">
        <v>10074</v>
      </c>
      <c r="E159">
        <v>7.75</v>
      </c>
      <c r="F159">
        <v>7.75</v>
      </c>
      <c r="G159">
        <v>0</v>
      </c>
      <c r="H159">
        <v>1.28999996185303</v>
      </c>
      <c r="I159">
        <v>0.43000000715255698</v>
      </c>
      <c r="J159">
        <v>6.0300002098083496</v>
      </c>
      <c r="K159">
        <v>0</v>
      </c>
      <c r="L159">
        <v>19</v>
      </c>
      <c r="M159">
        <v>9</v>
      </c>
      <c r="N159">
        <v>234</v>
      </c>
      <c r="O159">
        <v>878</v>
      </c>
      <c r="P159">
        <v>2969</v>
      </c>
      <c r="Q159">
        <v>1</v>
      </c>
      <c r="R159">
        <v>428</v>
      </c>
      <c r="S159">
        <v>458</v>
      </c>
      <c r="T159">
        <f t="shared" si="6"/>
        <v>1140</v>
      </c>
      <c r="U159" s="11">
        <v>0.79166666666666663</v>
      </c>
      <c r="V159" t="str">
        <f t="shared" si="7"/>
        <v>More than half a day</v>
      </c>
      <c r="W159" t="str">
        <f>VLOOKUP(Time_Worn[[#This Row],[id]],Days_Frequency[],3,FALSE)</f>
        <v>High Use</v>
      </c>
    </row>
    <row r="160" spans="1:23" x14ac:dyDescent="0.2">
      <c r="A160">
        <v>4388161847</v>
      </c>
      <c r="B160" s="31">
        <v>42490</v>
      </c>
      <c r="C160" t="s">
        <v>42</v>
      </c>
      <c r="D160">
        <v>12533</v>
      </c>
      <c r="E160">
        <v>9.6400003433227504</v>
      </c>
      <c r="F160">
        <v>9.6400003433227504</v>
      </c>
      <c r="G160">
        <v>0</v>
      </c>
      <c r="H160">
        <v>0.69999998807907104</v>
      </c>
      <c r="I160">
        <v>2</v>
      </c>
      <c r="J160">
        <v>6.9400000572204599</v>
      </c>
      <c r="K160">
        <v>0</v>
      </c>
      <c r="L160">
        <v>14</v>
      </c>
      <c r="M160">
        <v>43</v>
      </c>
      <c r="N160">
        <v>300</v>
      </c>
      <c r="O160">
        <v>537</v>
      </c>
      <c r="P160">
        <v>3283</v>
      </c>
      <c r="Q160">
        <v>2</v>
      </c>
      <c r="R160">
        <v>409</v>
      </c>
      <c r="S160">
        <v>430</v>
      </c>
      <c r="T160">
        <f t="shared" si="6"/>
        <v>894</v>
      </c>
      <c r="U160" s="11">
        <v>0.62083333333333335</v>
      </c>
      <c r="V160" t="str">
        <f t="shared" si="7"/>
        <v>More than half a day</v>
      </c>
      <c r="W160" t="str">
        <f>VLOOKUP(Time_Worn[[#This Row],[id]],Days_Frequency[],3,FALSE)</f>
        <v>High Use</v>
      </c>
    </row>
    <row r="161" spans="1:23" x14ac:dyDescent="0.2">
      <c r="A161">
        <v>4388161847</v>
      </c>
      <c r="B161" s="31">
        <v>42491</v>
      </c>
      <c r="C161" t="s">
        <v>46</v>
      </c>
      <c r="D161">
        <v>10255</v>
      </c>
      <c r="E161">
        <v>7.8899998664856001</v>
      </c>
      <c r="F161">
        <v>7.8899998664856001</v>
      </c>
      <c r="G161">
        <v>0</v>
      </c>
      <c r="H161">
        <v>1.0099999904632599</v>
      </c>
      <c r="I161">
        <v>0.68000000715255704</v>
      </c>
      <c r="J161">
        <v>6.1999998092651403</v>
      </c>
      <c r="K161">
        <v>0</v>
      </c>
      <c r="L161">
        <v>12</v>
      </c>
      <c r="M161">
        <v>15</v>
      </c>
      <c r="N161">
        <v>241</v>
      </c>
      <c r="O161">
        <v>579</v>
      </c>
      <c r="P161">
        <v>2926</v>
      </c>
      <c r="Q161">
        <v>1</v>
      </c>
      <c r="R161">
        <v>547</v>
      </c>
      <c r="S161">
        <v>597</v>
      </c>
      <c r="T161">
        <f t="shared" si="6"/>
        <v>847</v>
      </c>
      <c r="U161" s="11">
        <v>0.58819444444444446</v>
      </c>
      <c r="V161" t="str">
        <f t="shared" si="7"/>
        <v>More than half a day</v>
      </c>
      <c r="W161" t="str">
        <f>VLOOKUP(Time_Worn[[#This Row],[id]],Days_Frequency[],3,FALSE)</f>
        <v>High Use</v>
      </c>
    </row>
    <row r="162" spans="1:23" x14ac:dyDescent="0.2">
      <c r="A162">
        <v>4388161847</v>
      </c>
      <c r="B162" s="31">
        <v>42492</v>
      </c>
      <c r="C162" t="s">
        <v>43</v>
      </c>
      <c r="D162">
        <v>10096</v>
      </c>
      <c r="E162">
        <v>8.3999996185302699</v>
      </c>
      <c r="F162">
        <v>8.3999996185302699</v>
      </c>
      <c r="G162">
        <v>0</v>
      </c>
      <c r="H162">
        <v>3.7699999809265101</v>
      </c>
      <c r="I162">
        <v>7.9999998211860698E-2</v>
      </c>
      <c r="J162">
        <v>4.5500001907348597</v>
      </c>
      <c r="K162">
        <v>0</v>
      </c>
      <c r="L162">
        <v>33</v>
      </c>
      <c r="M162">
        <v>4</v>
      </c>
      <c r="N162">
        <v>204</v>
      </c>
      <c r="O162">
        <v>935</v>
      </c>
      <c r="P162">
        <v>3147</v>
      </c>
      <c r="Q162">
        <v>2</v>
      </c>
      <c r="R162">
        <v>368</v>
      </c>
      <c r="S162">
        <v>376</v>
      </c>
      <c r="T162">
        <f t="shared" si="6"/>
        <v>1176</v>
      </c>
      <c r="U162" s="11">
        <v>0.81666666666666665</v>
      </c>
      <c r="V162" t="str">
        <f t="shared" si="7"/>
        <v>More than half a day</v>
      </c>
      <c r="W162" t="str">
        <f>VLOOKUP(Time_Worn[[#This Row],[id]],Days_Frequency[],3,FALSE)</f>
        <v>High Use</v>
      </c>
    </row>
    <row r="163" spans="1:23" x14ac:dyDescent="0.2">
      <c r="A163">
        <v>4388161847</v>
      </c>
      <c r="B163" s="31">
        <v>42494</v>
      </c>
      <c r="C163" t="s">
        <v>47</v>
      </c>
      <c r="D163">
        <v>12375</v>
      </c>
      <c r="E163">
        <v>9.5200004577636701</v>
      </c>
      <c r="F163">
        <v>9.5200004577636701</v>
      </c>
      <c r="G163">
        <v>0</v>
      </c>
      <c r="H163">
        <v>2.78999996185303</v>
      </c>
      <c r="I163">
        <v>0.93000000715255704</v>
      </c>
      <c r="J163">
        <v>5.8000001907348597</v>
      </c>
      <c r="K163">
        <v>0</v>
      </c>
      <c r="L163">
        <v>35</v>
      </c>
      <c r="M163">
        <v>21</v>
      </c>
      <c r="N163">
        <v>251</v>
      </c>
      <c r="O163">
        <v>632</v>
      </c>
      <c r="P163">
        <v>3162</v>
      </c>
      <c r="Q163">
        <v>1</v>
      </c>
      <c r="R163">
        <v>390</v>
      </c>
      <c r="S163">
        <v>414</v>
      </c>
      <c r="T163">
        <f t="shared" si="6"/>
        <v>939</v>
      </c>
      <c r="U163" s="11">
        <v>0.65208333333333335</v>
      </c>
      <c r="V163" t="str">
        <f t="shared" si="7"/>
        <v>More than half a day</v>
      </c>
      <c r="W163" t="str">
        <f>VLOOKUP(Time_Worn[[#This Row],[id]],Days_Frequency[],3,FALSE)</f>
        <v>High Use</v>
      </c>
    </row>
    <row r="164" spans="1:23" x14ac:dyDescent="0.2">
      <c r="A164">
        <v>4388161847</v>
      </c>
      <c r="B164" s="31">
        <v>42495</v>
      </c>
      <c r="C164" t="s">
        <v>41</v>
      </c>
      <c r="D164">
        <v>9603</v>
      </c>
      <c r="E164">
        <v>7.3800001144409197</v>
      </c>
      <c r="F164">
        <v>7.3800001144409197</v>
      </c>
      <c r="G164">
        <v>0</v>
      </c>
      <c r="H164">
        <v>0.62999999523162797</v>
      </c>
      <c r="I164">
        <v>1.66999995708466</v>
      </c>
      <c r="J164">
        <v>5.0900001525878897</v>
      </c>
      <c r="K164">
        <v>0</v>
      </c>
      <c r="L164">
        <v>12</v>
      </c>
      <c r="M164">
        <v>39</v>
      </c>
      <c r="N164">
        <v>199</v>
      </c>
      <c r="O164">
        <v>896</v>
      </c>
      <c r="P164">
        <v>2899</v>
      </c>
      <c r="Q164">
        <v>1</v>
      </c>
      <c r="R164">
        <v>471</v>
      </c>
      <c r="S164">
        <v>495</v>
      </c>
      <c r="T164">
        <f t="shared" si="6"/>
        <v>1146</v>
      </c>
      <c r="U164" s="11">
        <v>0.79583333333333328</v>
      </c>
      <c r="V164" t="str">
        <f t="shared" si="7"/>
        <v>More than half a day</v>
      </c>
      <c r="W164" t="str">
        <f>VLOOKUP(Time_Worn[[#This Row],[id]],Days_Frequency[],3,FALSE)</f>
        <v>High Use</v>
      </c>
    </row>
    <row r="165" spans="1:23" x14ac:dyDescent="0.2">
      <c r="A165">
        <v>4388161847</v>
      </c>
      <c r="B165" s="31">
        <v>42497</v>
      </c>
      <c r="C165" t="s">
        <v>44</v>
      </c>
      <c r="D165">
        <v>22770</v>
      </c>
      <c r="E165">
        <v>17.540000915527301</v>
      </c>
      <c r="F165">
        <v>17.540000915527301</v>
      </c>
      <c r="G165">
        <v>0</v>
      </c>
      <c r="H165">
        <v>9.4499998092651403</v>
      </c>
      <c r="I165">
        <v>2.7699999809265101</v>
      </c>
      <c r="J165">
        <v>5.3299999237060502</v>
      </c>
      <c r="K165">
        <v>0</v>
      </c>
      <c r="L165">
        <v>120</v>
      </c>
      <c r="M165">
        <v>56</v>
      </c>
      <c r="N165">
        <v>260</v>
      </c>
      <c r="O165">
        <v>508</v>
      </c>
      <c r="P165">
        <v>4022</v>
      </c>
      <c r="Q165">
        <v>1</v>
      </c>
      <c r="R165">
        <v>472</v>
      </c>
      <c r="S165">
        <v>496</v>
      </c>
      <c r="T165">
        <f t="shared" si="6"/>
        <v>944</v>
      </c>
      <c r="U165" s="11">
        <v>0.65555555555555556</v>
      </c>
      <c r="V165" t="str">
        <f t="shared" si="7"/>
        <v>More than half a day</v>
      </c>
      <c r="W165" t="str">
        <f>VLOOKUP(Time_Worn[[#This Row],[id]],Days_Frequency[],3,FALSE)</f>
        <v>High Use</v>
      </c>
    </row>
    <row r="166" spans="1:23" x14ac:dyDescent="0.2">
      <c r="A166">
        <v>4388161847</v>
      </c>
      <c r="B166" s="31">
        <v>42498</v>
      </c>
      <c r="C166" t="s">
        <v>45</v>
      </c>
      <c r="D166">
        <v>17298</v>
      </c>
      <c r="E166">
        <v>14.3800001144409</v>
      </c>
      <c r="F166">
        <v>14.3800001144409</v>
      </c>
      <c r="G166">
        <v>0</v>
      </c>
      <c r="H166">
        <v>9.8900003433227504</v>
      </c>
      <c r="I166">
        <v>1.2599999904632599</v>
      </c>
      <c r="J166">
        <v>3.2300000190734899</v>
      </c>
      <c r="K166">
        <v>0</v>
      </c>
      <c r="L166">
        <v>107</v>
      </c>
      <c r="M166">
        <v>38</v>
      </c>
      <c r="N166">
        <v>178</v>
      </c>
      <c r="O166">
        <v>576</v>
      </c>
      <c r="P166">
        <v>3934</v>
      </c>
      <c r="Q166">
        <v>2</v>
      </c>
      <c r="R166">
        <v>529</v>
      </c>
      <c r="S166">
        <v>541</v>
      </c>
      <c r="T166">
        <f t="shared" si="6"/>
        <v>899</v>
      </c>
      <c r="U166" s="11">
        <v>0.62430555555555556</v>
      </c>
      <c r="V166" t="str">
        <f t="shared" si="7"/>
        <v>More than half a day</v>
      </c>
      <c r="W166" t="str">
        <f>VLOOKUP(Time_Worn[[#This Row],[id]],Days_Frequency[],3,FALSE)</f>
        <v>High Use</v>
      </c>
    </row>
    <row r="167" spans="1:23" x14ac:dyDescent="0.2">
      <c r="A167">
        <v>4388161847</v>
      </c>
      <c r="B167" s="31">
        <v>42499</v>
      </c>
      <c r="C167" t="s">
        <v>42</v>
      </c>
      <c r="D167">
        <v>10218</v>
      </c>
      <c r="E167">
        <v>7.8600001335143999</v>
      </c>
      <c r="F167">
        <v>7.8600001335143999</v>
      </c>
      <c r="G167">
        <v>0</v>
      </c>
      <c r="H167">
        <v>0.34000000357627902</v>
      </c>
      <c r="I167">
        <v>0.730000019073486</v>
      </c>
      <c r="J167">
        <v>6.78999996185303</v>
      </c>
      <c r="K167">
        <v>0</v>
      </c>
      <c r="L167">
        <v>6</v>
      </c>
      <c r="M167">
        <v>19</v>
      </c>
      <c r="N167">
        <v>258</v>
      </c>
      <c r="O167">
        <v>1020</v>
      </c>
      <c r="P167">
        <v>3013</v>
      </c>
      <c r="Q167">
        <v>1</v>
      </c>
      <c r="R167">
        <v>62</v>
      </c>
      <c r="S167">
        <v>65</v>
      </c>
      <c r="T167">
        <f t="shared" si="6"/>
        <v>1303</v>
      </c>
      <c r="U167" s="11">
        <v>0.90486111111111112</v>
      </c>
      <c r="V167" t="str">
        <f t="shared" si="7"/>
        <v>More than half a day</v>
      </c>
      <c r="W167" t="str">
        <f>VLOOKUP(Time_Worn[[#This Row],[id]],Days_Frequency[],3,FALSE)</f>
        <v>High Use</v>
      </c>
    </row>
    <row r="168" spans="1:23" x14ac:dyDescent="0.2">
      <c r="A168">
        <v>4388161847</v>
      </c>
      <c r="B168" s="31">
        <v>42500</v>
      </c>
      <c r="C168" t="s">
        <v>46</v>
      </c>
      <c r="D168">
        <v>10299</v>
      </c>
      <c r="E168">
        <v>7.9200000762939498</v>
      </c>
      <c r="F168">
        <v>7.9200000762939498</v>
      </c>
      <c r="G168">
        <v>0</v>
      </c>
      <c r="H168">
        <v>0.81000000238418601</v>
      </c>
      <c r="I168">
        <v>0.64999997615814198</v>
      </c>
      <c r="J168">
        <v>6.46000003814697</v>
      </c>
      <c r="K168">
        <v>0</v>
      </c>
      <c r="L168">
        <v>13</v>
      </c>
      <c r="M168">
        <v>14</v>
      </c>
      <c r="N168">
        <v>267</v>
      </c>
      <c r="O168">
        <v>648</v>
      </c>
      <c r="P168">
        <v>3061</v>
      </c>
      <c r="Q168">
        <v>1</v>
      </c>
      <c r="R168">
        <v>354</v>
      </c>
      <c r="S168">
        <v>375</v>
      </c>
      <c r="T168">
        <f t="shared" si="6"/>
        <v>942</v>
      </c>
      <c r="U168" s="11">
        <v>0.65416666666666667</v>
      </c>
      <c r="V168" t="str">
        <f t="shared" si="7"/>
        <v>More than half a day</v>
      </c>
      <c r="W168" t="str">
        <f>VLOOKUP(Time_Worn[[#This Row],[id]],Days_Frequency[],3,FALSE)</f>
        <v>High Use</v>
      </c>
    </row>
    <row r="169" spans="1:23" x14ac:dyDescent="0.2">
      <c r="A169">
        <v>4388161847</v>
      </c>
      <c r="B169" s="31">
        <v>42501</v>
      </c>
      <c r="C169" t="s">
        <v>43</v>
      </c>
      <c r="D169">
        <v>10201</v>
      </c>
      <c r="E169">
        <v>7.8400001525878897</v>
      </c>
      <c r="F169">
        <v>7.8400001525878897</v>
      </c>
      <c r="G169">
        <v>0</v>
      </c>
      <c r="H169">
        <v>0.52999997138977095</v>
      </c>
      <c r="I169">
        <v>0.79000002145767201</v>
      </c>
      <c r="J169">
        <v>6.5300002098083496</v>
      </c>
      <c r="K169">
        <v>0</v>
      </c>
      <c r="L169">
        <v>8</v>
      </c>
      <c r="M169">
        <v>18</v>
      </c>
      <c r="N169">
        <v>256</v>
      </c>
      <c r="O169">
        <v>858</v>
      </c>
      <c r="P169">
        <v>2954</v>
      </c>
      <c r="Q169">
        <v>1</v>
      </c>
      <c r="R169">
        <v>469</v>
      </c>
      <c r="S169">
        <v>494</v>
      </c>
      <c r="T169">
        <f t="shared" si="6"/>
        <v>1140</v>
      </c>
      <c r="U169" s="11">
        <v>0.79166666666666663</v>
      </c>
      <c r="V169" t="str">
        <f t="shared" si="7"/>
        <v>More than half a day</v>
      </c>
      <c r="W169" t="str">
        <f>VLOOKUP(Time_Worn[[#This Row],[id]],Days_Frequency[],3,FALSE)</f>
        <v>High Use</v>
      </c>
    </row>
    <row r="170" spans="1:23" x14ac:dyDescent="0.2">
      <c r="A170">
        <v>4445114986</v>
      </c>
      <c r="B170" s="31">
        <v>42472</v>
      </c>
      <c r="C170" t="s">
        <v>47</v>
      </c>
      <c r="D170">
        <v>3276</v>
      </c>
      <c r="E170">
        <v>2.2000000476837198</v>
      </c>
      <c r="F170">
        <v>2.2000000476837198</v>
      </c>
      <c r="G170">
        <v>0</v>
      </c>
      <c r="H170">
        <v>0</v>
      </c>
      <c r="I170">
        <v>0</v>
      </c>
      <c r="J170">
        <v>2.2000000476837198</v>
      </c>
      <c r="K170">
        <v>0</v>
      </c>
      <c r="L170">
        <v>0</v>
      </c>
      <c r="M170">
        <v>0</v>
      </c>
      <c r="N170">
        <v>196</v>
      </c>
      <c r="O170">
        <v>787</v>
      </c>
      <c r="P170">
        <v>2113</v>
      </c>
      <c r="Q170">
        <v>2</v>
      </c>
      <c r="R170">
        <v>429</v>
      </c>
      <c r="S170">
        <v>457</v>
      </c>
      <c r="T170">
        <f t="shared" si="6"/>
        <v>983</v>
      </c>
      <c r="U170" s="11">
        <v>0.68263888888888891</v>
      </c>
      <c r="V170" t="str">
        <f t="shared" si="7"/>
        <v>More than half a day</v>
      </c>
      <c r="W170" t="str">
        <f>VLOOKUP(Time_Worn[[#This Row],[id]],Days_Frequency[],3,FALSE)</f>
        <v>High Use</v>
      </c>
    </row>
    <row r="171" spans="1:23" x14ac:dyDescent="0.2">
      <c r="A171">
        <v>4445114986</v>
      </c>
      <c r="B171" s="31">
        <v>42473</v>
      </c>
      <c r="C171" t="s">
        <v>41</v>
      </c>
      <c r="D171">
        <v>2961</v>
      </c>
      <c r="E171">
        <v>1.9900000095367401</v>
      </c>
      <c r="F171">
        <v>1.9900000095367401</v>
      </c>
      <c r="G171">
        <v>0</v>
      </c>
      <c r="H171">
        <v>0</v>
      </c>
      <c r="I171">
        <v>0</v>
      </c>
      <c r="J171">
        <v>1.9900000095367401</v>
      </c>
      <c r="K171">
        <v>0</v>
      </c>
      <c r="L171">
        <v>0</v>
      </c>
      <c r="M171">
        <v>0</v>
      </c>
      <c r="N171">
        <v>194</v>
      </c>
      <c r="O171">
        <v>840</v>
      </c>
      <c r="P171">
        <v>2095</v>
      </c>
      <c r="Q171">
        <v>2</v>
      </c>
      <c r="R171">
        <v>370</v>
      </c>
      <c r="S171">
        <v>406</v>
      </c>
      <c r="T171">
        <f t="shared" si="6"/>
        <v>1034</v>
      </c>
      <c r="U171" s="11">
        <v>0.71805555555555556</v>
      </c>
      <c r="V171" t="str">
        <f t="shared" si="7"/>
        <v>More than half a day</v>
      </c>
      <c r="W171" t="str">
        <f>VLOOKUP(Time_Worn[[#This Row],[id]],Days_Frequency[],3,FALSE)</f>
        <v>High Use</v>
      </c>
    </row>
    <row r="172" spans="1:23" x14ac:dyDescent="0.2">
      <c r="A172">
        <v>4445114986</v>
      </c>
      <c r="B172" s="31">
        <v>42474</v>
      </c>
      <c r="C172" t="s">
        <v>44</v>
      </c>
      <c r="D172">
        <v>3974</v>
      </c>
      <c r="E172">
        <v>2.6700000762939502</v>
      </c>
      <c r="F172">
        <v>2.6700000762939502</v>
      </c>
      <c r="G172">
        <v>0</v>
      </c>
      <c r="H172">
        <v>0</v>
      </c>
      <c r="I172">
        <v>0</v>
      </c>
      <c r="J172">
        <v>2.6700000762939502</v>
      </c>
      <c r="K172">
        <v>0</v>
      </c>
      <c r="L172">
        <v>0</v>
      </c>
      <c r="M172">
        <v>0</v>
      </c>
      <c r="N172">
        <v>231</v>
      </c>
      <c r="O172">
        <v>717</v>
      </c>
      <c r="P172">
        <v>2194</v>
      </c>
      <c r="Q172">
        <v>1</v>
      </c>
      <c r="R172">
        <v>441</v>
      </c>
      <c r="S172">
        <v>492</v>
      </c>
      <c r="T172">
        <f t="shared" si="6"/>
        <v>948</v>
      </c>
      <c r="U172" s="11">
        <v>0.65833333333333333</v>
      </c>
      <c r="V172" t="str">
        <f t="shared" si="7"/>
        <v>More than half a day</v>
      </c>
      <c r="W172" t="str">
        <f>VLOOKUP(Time_Worn[[#This Row],[id]],Days_Frequency[],3,FALSE)</f>
        <v>High Use</v>
      </c>
    </row>
    <row r="173" spans="1:23" x14ac:dyDescent="0.2">
      <c r="A173">
        <v>4445114986</v>
      </c>
      <c r="B173" s="31">
        <v>42475</v>
      </c>
      <c r="C173" t="s">
        <v>45</v>
      </c>
      <c r="D173">
        <v>7198</v>
      </c>
      <c r="E173">
        <v>4.8299999237060502</v>
      </c>
      <c r="F173">
        <v>4.8299999237060502</v>
      </c>
      <c r="G173">
        <v>0</v>
      </c>
      <c r="H173">
        <v>0</v>
      </c>
      <c r="I173">
        <v>0</v>
      </c>
      <c r="J173">
        <v>4.8299999237060502</v>
      </c>
      <c r="K173">
        <v>0</v>
      </c>
      <c r="L173">
        <v>0</v>
      </c>
      <c r="M173">
        <v>0</v>
      </c>
      <c r="N173">
        <v>350</v>
      </c>
      <c r="O173">
        <v>711</v>
      </c>
      <c r="P173">
        <v>2496</v>
      </c>
      <c r="Q173">
        <v>2</v>
      </c>
      <c r="R173">
        <v>337</v>
      </c>
      <c r="S173">
        <v>379</v>
      </c>
      <c r="T173">
        <f t="shared" si="6"/>
        <v>1061</v>
      </c>
      <c r="U173" s="11">
        <v>0.7368055555555556</v>
      </c>
      <c r="V173" t="str">
        <f t="shared" si="7"/>
        <v>More than half a day</v>
      </c>
      <c r="W173" t="str">
        <f>VLOOKUP(Time_Worn[[#This Row],[id]],Days_Frequency[],3,FALSE)</f>
        <v>High Use</v>
      </c>
    </row>
    <row r="174" spans="1:23" x14ac:dyDescent="0.2">
      <c r="A174">
        <v>4445114986</v>
      </c>
      <c r="B174" s="31">
        <v>42476</v>
      </c>
      <c r="C174" t="s">
        <v>42</v>
      </c>
      <c r="D174">
        <v>3945</v>
      </c>
      <c r="E174">
        <v>2.6500000953674299</v>
      </c>
      <c r="F174">
        <v>2.6500000953674299</v>
      </c>
      <c r="G174">
        <v>0</v>
      </c>
      <c r="H174">
        <v>0</v>
      </c>
      <c r="I174">
        <v>0</v>
      </c>
      <c r="J174">
        <v>2.6500000953674299</v>
      </c>
      <c r="K174">
        <v>0</v>
      </c>
      <c r="L174">
        <v>0</v>
      </c>
      <c r="M174">
        <v>0</v>
      </c>
      <c r="N174">
        <v>225</v>
      </c>
      <c r="O174">
        <v>716</v>
      </c>
      <c r="P174">
        <v>2180</v>
      </c>
      <c r="Q174">
        <v>1</v>
      </c>
      <c r="R174">
        <v>462</v>
      </c>
      <c r="S174">
        <v>499</v>
      </c>
      <c r="T174">
        <f t="shared" si="6"/>
        <v>941</v>
      </c>
      <c r="U174" s="11">
        <v>0.65347222222222223</v>
      </c>
      <c r="V174" t="str">
        <f t="shared" si="7"/>
        <v>More than half a day</v>
      </c>
      <c r="W174" t="str">
        <f>VLOOKUP(Time_Worn[[#This Row],[id]],Days_Frequency[],3,FALSE)</f>
        <v>High Use</v>
      </c>
    </row>
    <row r="175" spans="1:23" x14ac:dyDescent="0.2">
      <c r="A175">
        <v>4445114986</v>
      </c>
      <c r="B175" s="31">
        <v>42477</v>
      </c>
      <c r="C175" t="s">
        <v>46</v>
      </c>
      <c r="D175">
        <v>2268</v>
      </c>
      <c r="E175">
        <v>1.5199999809265099</v>
      </c>
      <c r="F175">
        <v>1.5199999809265099</v>
      </c>
      <c r="G175">
        <v>0</v>
      </c>
      <c r="H175">
        <v>0</v>
      </c>
      <c r="I175">
        <v>0</v>
      </c>
      <c r="J175">
        <v>1.5199999809265099</v>
      </c>
      <c r="K175">
        <v>0</v>
      </c>
      <c r="L175">
        <v>0</v>
      </c>
      <c r="M175">
        <v>0</v>
      </c>
      <c r="N175">
        <v>114</v>
      </c>
      <c r="O175">
        <v>1219</v>
      </c>
      <c r="P175">
        <v>1933</v>
      </c>
      <c r="Q175">
        <v>1</v>
      </c>
      <c r="R175">
        <v>98</v>
      </c>
      <c r="S175">
        <v>107</v>
      </c>
      <c r="T175">
        <f t="shared" si="6"/>
        <v>1333</v>
      </c>
      <c r="U175" s="11">
        <v>0.92569444444444449</v>
      </c>
      <c r="V175" t="str">
        <f t="shared" si="7"/>
        <v>More than half a day</v>
      </c>
      <c r="W175" t="str">
        <f>VLOOKUP(Time_Worn[[#This Row],[id]],Days_Frequency[],3,FALSE)</f>
        <v>High Use</v>
      </c>
    </row>
    <row r="176" spans="1:23" x14ac:dyDescent="0.2">
      <c r="A176">
        <v>4445114986</v>
      </c>
      <c r="B176" s="31">
        <v>42479</v>
      </c>
      <c r="C176" t="s">
        <v>43</v>
      </c>
      <c r="D176">
        <v>2064</v>
      </c>
      <c r="E176">
        <v>1.3899999856948899</v>
      </c>
      <c r="F176">
        <v>1.3899999856948899</v>
      </c>
      <c r="G176">
        <v>0</v>
      </c>
      <c r="H176">
        <v>0</v>
      </c>
      <c r="I176">
        <v>0</v>
      </c>
      <c r="J176">
        <v>1.3899999856948899</v>
      </c>
      <c r="K176">
        <v>0</v>
      </c>
      <c r="L176">
        <v>0</v>
      </c>
      <c r="M176">
        <v>0</v>
      </c>
      <c r="N176">
        <v>121</v>
      </c>
      <c r="O176">
        <v>895</v>
      </c>
      <c r="P176">
        <v>1954</v>
      </c>
      <c r="Q176">
        <v>2</v>
      </c>
      <c r="R176">
        <v>388</v>
      </c>
      <c r="S176">
        <v>424</v>
      </c>
      <c r="T176">
        <f t="shared" si="6"/>
        <v>1016</v>
      </c>
      <c r="U176" s="11">
        <v>0.7055555555555556</v>
      </c>
      <c r="V176" t="str">
        <f t="shared" si="7"/>
        <v>More than half a day</v>
      </c>
      <c r="W176" t="str">
        <f>VLOOKUP(Time_Worn[[#This Row],[id]],Days_Frequency[],3,FALSE)</f>
        <v>High Use</v>
      </c>
    </row>
    <row r="177" spans="1:23" x14ac:dyDescent="0.2">
      <c r="A177">
        <v>4445114986</v>
      </c>
      <c r="B177" s="31">
        <v>42480</v>
      </c>
      <c r="C177" t="s">
        <v>47</v>
      </c>
      <c r="D177">
        <v>2072</v>
      </c>
      <c r="E177">
        <v>1.3899999856948899</v>
      </c>
      <c r="F177">
        <v>1.3899999856948899</v>
      </c>
      <c r="G177">
        <v>0</v>
      </c>
      <c r="H177">
        <v>0</v>
      </c>
      <c r="I177">
        <v>0</v>
      </c>
      <c r="J177">
        <v>1.3899999856948899</v>
      </c>
      <c r="K177">
        <v>0</v>
      </c>
      <c r="L177">
        <v>0</v>
      </c>
      <c r="M177">
        <v>0</v>
      </c>
      <c r="N177">
        <v>137</v>
      </c>
      <c r="O177">
        <v>841</v>
      </c>
      <c r="P177">
        <v>1974</v>
      </c>
      <c r="Q177">
        <v>1</v>
      </c>
      <c r="R177">
        <v>439</v>
      </c>
      <c r="S177">
        <v>462</v>
      </c>
      <c r="T177">
        <f t="shared" si="6"/>
        <v>978</v>
      </c>
      <c r="U177" s="11">
        <v>0.6791666666666667</v>
      </c>
      <c r="V177" t="str">
        <f t="shared" si="7"/>
        <v>More than half a day</v>
      </c>
      <c r="W177" t="str">
        <f>VLOOKUP(Time_Worn[[#This Row],[id]],Days_Frequency[],3,FALSE)</f>
        <v>High Use</v>
      </c>
    </row>
    <row r="178" spans="1:23" x14ac:dyDescent="0.2">
      <c r="A178">
        <v>4445114986</v>
      </c>
      <c r="B178" s="31">
        <v>42481</v>
      </c>
      <c r="C178" t="s">
        <v>41</v>
      </c>
      <c r="D178">
        <v>3809</v>
      </c>
      <c r="E178">
        <v>2.5599999427795401</v>
      </c>
      <c r="F178">
        <v>2.5599999427795401</v>
      </c>
      <c r="G178">
        <v>0</v>
      </c>
      <c r="H178">
        <v>0</v>
      </c>
      <c r="I178">
        <v>0</v>
      </c>
      <c r="J178">
        <v>2.53999996185303</v>
      </c>
      <c r="K178">
        <v>0</v>
      </c>
      <c r="L178">
        <v>0</v>
      </c>
      <c r="M178">
        <v>0</v>
      </c>
      <c r="N178">
        <v>215</v>
      </c>
      <c r="O178">
        <v>756</v>
      </c>
      <c r="P178">
        <v>2150</v>
      </c>
      <c r="Q178">
        <v>1</v>
      </c>
      <c r="R178">
        <v>436</v>
      </c>
      <c r="S178">
        <v>469</v>
      </c>
      <c r="T178">
        <f t="shared" si="6"/>
        <v>971</v>
      </c>
      <c r="U178" s="11">
        <v>0.6743055555555556</v>
      </c>
      <c r="V178" t="str">
        <f t="shared" si="7"/>
        <v>More than half a day</v>
      </c>
      <c r="W178" t="str">
        <f>VLOOKUP(Time_Worn[[#This Row],[id]],Days_Frequency[],3,FALSE)</f>
        <v>High Use</v>
      </c>
    </row>
    <row r="179" spans="1:23" x14ac:dyDescent="0.2">
      <c r="A179">
        <v>4445114986</v>
      </c>
      <c r="B179" s="31">
        <v>42482</v>
      </c>
      <c r="C179" t="s">
        <v>44</v>
      </c>
      <c r="D179">
        <v>6831</v>
      </c>
      <c r="E179">
        <v>4.5799999237060502</v>
      </c>
      <c r="F179">
        <v>4.5799999237060502</v>
      </c>
      <c r="G179">
        <v>0</v>
      </c>
      <c r="H179">
        <v>0</v>
      </c>
      <c r="I179">
        <v>0</v>
      </c>
      <c r="J179">
        <v>4.5799999237060502</v>
      </c>
      <c r="K179">
        <v>0</v>
      </c>
      <c r="L179">
        <v>0</v>
      </c>
      <c r="M179">
        <v>0</v>
      </c>
      <c r="N179">
        <v>317</v>
      </c>
      <c r="O179">
        <v>706</v>
      </c>
      <c r="P179">
        <v>2432</v>
      </c>
      <c r="Q179">
        <v>1</v>
      </c>
      <c r="R179">
        <v>388</v>
      </c>
      <c r="S179">
        <v>417</v>
      </c>
      <c r="T179">
        <f t="shared" si="6"/>
        <v>1023</v>
      </c>
      <c r="U179" s="11">
        <v>0.7104166666666667</v>
      </c>
      <c r="V179" t="str">
        <f t="shared" si="7"/>
        <v>More than half a day</v>
      </c>
      <c r="W179" t="str">
        <f>VLOOKUP(Time_Worn[[#This Row],[id]],Days_Frequency[],3,FALSE)</f>
        <v>High Use</v>
      </c>
    </row>
    <row r="180" spans="1:23" x14ac:dyDescent="0.2">
      <c r="A180">
        <v>4445114986</v>
      </c>
      <c r="B180" s="31">
        <v>42485</v>
      </c>
      <c r="C180" t="s">
        <v>45</v>
      </c>
      <c r="D180">
        <v>3385</v>
      </c>
      <c r="E180">
        <v>2.2699999809265101</v>
      </c>
      <c r="F180">
        <v>2.2699999809265101</v>
      </c>
      <c r="G180">
        <v>0</v>
      </c>
      <c r="H180">
        <v>0</v>
      </c>
      <c r="I180">
        <v>0</v>
      </c>
      <c r="J180">
        <v>2.2699999809265101</v>
      </c>
      <c r="K180">
        <v>0</v>
      </c>
      <c r="L180">
        <v>0</v>
      </c>
      <c r="M180">
        <v>0</v>
      </c>
      <c r="N180">
        <v>179</v>
      </c>
      <c r="O180">
        <v>916</v>
      </c>
      <c r="P180">
        <v>2070</v>
      </c>
      <c r="Q180">
        <v>1</v>
      </c>
      <c r="R180">
        <v>328</v>
      </c>
      <c r="S180">
        <v>345</v>
      </c>
      <c r="T180">
        <f t="shared" si="6"/>
        <v>1095</v>
      </c>
      <c r="U180" s="11">
        <v>0.76041666666666663</v>
      </c>
      <c r="V180" t="str">
        <f t="shared" si="7"/>
        <v>More than half a day</v>
      </c>
      <c r="W180" t="str">
        <f>VLOOKUP(Time_Worn[[#This Row],[id]],Days_Frequency[],3,FALSE)</f>
        <v>High Use</v>
      </c>
    </row>
    <row r="181" spans="1:23" x14ac:dyDescent="0.2">
      <c r="A181">
        <v>4445114986</v>
      </c>
      <c r="B181" s="31">
        <v>42486</v>
      </c>
      <c r="C181" t="s">
        <v>42</v>
      </c>
      <c r="D181">
        <v>6326</v>
      </c>
      <c r="E181">
        <v>4.4099998474121103</v>
      </c>
      <c r="F181">
        <v>4.4099998474121103</v>
      </c>
      <c r="G181">
        <v>0</v>
      </c>
      <c r="H181">
        <v>2.4100000858306898</v>
      </c>
      <c r="I181">
        <v>3.9999999105930301E-2</v>
      </c>
      <c r="J181">
        <v>1.96000003814697</v>
      </c>
      <c r="K181">
        <v>0</v>
      </c>
      <c r="L181">
        <v>29</v>
      </c>
      <c r="M181">
        <v>1</v>
      </c>
      <c r="N181">
        <v>180</v>
      </c>
      <c r="O181">
        <v>839</v>
      </c>
      <c r="P181">
        <v>2291</v>
      </c>
      <c r="Q181">
        <v>2</v>
      </c>
      <c r="R181">
        <v>353</v>
      </c>
      <c r="S181">
        <v>391</v>
      </c>
      <c r="T181">
        <f t="shared" si="6"/>
        <v>1049</v>
      </c>
      <c r="U181" s="11">
        <v>0.72847222222222219</v>
      </c>
      <c r="V181" t="str">
        <f t="shared" si="7"/>
        <v>More than half a day</v>
      </c>
      <c r="W181" t="str">
        <f>VLOOKUP(Time_Worn[[#This Row],[id]],Days_Frequency[],3,FALSE)</f>
        <v>High Use</v>
      </c>
    </row>
    <row r="182" spans="1:23" x14ac:dyDescent="0.2">
      <c r="A182">
        <v>4445114986</v>
      </c>
      <c r="B182" s="31">
        <v>42487</v>
      </c>
      <c r="C182" t="s">
        <v>46</v>
      </c>
      <c r="D182">
        <v>7243</v>
      </c>
      <c r="E182">
        <v>5.0300002098083496</v>
      </c>
      <c r="F182">
        <v>5.0300002098083496</v>
      </c>
      <c r="G182">
        <v>0</v>
      </c>
      <c r="H182">
        <v>2.6199998855590798</v>
      </c>
      <c r="I182">
        <v>2.9999999329447701E-2</v>
      </c>
      <c r="J182">
        <v>2.3800001144409202</v>
      </c>
      <c r="K182">
        <v>0</v>
      </c>
      <c r="L182">
        <v>32</v>
      </c>
      <c r="M182">
        <v>1</v>
      </c>
      <c r="N182">
        <v>194</v>
      </c>
      <c r="O182">
        <v>839</v>
      </c>
      <c r="P182">
        <v>2361</v>
      </c>
      <c r="Q182">
        <v>1</v>
      </c>
      <c r="R182">
        <v>332</v>
      </c>
      <c r="S182">
        <v>374</v>
      </c>
      <c r="T182">
        <f t="shared" si="6"/>
        <v>1066</v>
      </c>
      <c r="U182" s="11">
        <v>0.74027777777777781</v>
      </c>
      <c r="V182" t="str">
        <f t="shared" si="7"/>
        <v>More than half a day</v>
      </c>
      <c r="W182" t="str">
        <f>VLOOKUP(Time_Worn[[#This Row],[id]],Days_Frequency[],3,FALSE)</f>
        <v>High Use</v>
      </c>
    </row>
    <row r="183" spans="1:23" x14ac:dyDescent="0.2">
      <c r="A183">
        <v>4445114986</v>
      </c>
      <c r="B183" s="31">
        <v>42488</v>
      </c>
      <c r="C183" t="s">
        <v>43</v>
      </c>
      <c r="D183">
        <v>4493</v>
      </c>
      <c r="E183">
        <v>3.0099999904632599</v>
      </c>
      <c r="F183">
        <v>3.0099999904632599</v>
      </c>
      <c r="G183">
        <v>0</v>
      </c>
      <c r="H183">
        <v>0</v>
      </c>
      <c r="I183">
        <v>0</v>
      </c>
      <c r="J183">
        <v>3.0099999904632599</v>
      </c>
      <c r="K183">
        <v>0</v>
      </c>
      <c r="L183">
        <v>0</v>
      </c>
      <c r="M183">
        <v>0</v>
      </c>
      <c r="N183">
        <v>236</v>
      </c>
      <c r="O183">
        <v>762</v>
      </c>
      <c r="P183">
        <v>2203</v>
      </c>
      <c r="Q183">
        <v>1</v>
      </c>
      <c r="R183">
        <v>419</v>
      </c>
      <c r="S183">
        <v>442</v>
      </c>
      <c r="T183">
        <f t="shared" si="6"/>
        <v>998</v>
      </c>
      <c r="U183" s="11">
        <v>0.69305555555555554</v>
      </c>
      <c r="V183" t="str">
        <f t="shared" si="7"/>
        <v>More than half a day</v>
      </c>
      <c r="W183" t="str">
        <f>VLOOKUP(Time_Worn[[#This Row],[id]],Days_Frequency[],3,FALSE)</f>
        <v>High Use</v>
      </c>
    </row>
    <row r="184" spans="1:23" x14ac:dyDescent="0.2">
      <c r="A184">
        <v>4445114986</v>
      </c>
      <c r="B184" s="31">
        <v>42489</v>
      </c>
      <c r="C184" t="s">
        <v>47</v>
      </c>
      <c r="D184">
        <v>4676</v>
      </c>
      <c r="E184">
        <v>3.1400001049041699</v>
      </c>
      <c r="F184">
        <v>3.1400001049041699</v>
      </c>
      <c r="G184">
        <v>0</v>
      </c>
      <c r="H184">
        <v>0</v>
      </c>
      <c r="I184">
        <v>0</v>
      </c>
      <c r="J184">
        <v>3.1300001144409202</v>
      </c>
      <c r="K184">
        <v>0</v>
      </c>
      <c r="L184">
        <v>0</v>
      </c>
      <c r="M184">
        <v>0</v>
      </c>
      <c r="N184">
        <v>226</v>
      </c>
      <c r="O184">
        <v>1106</v>
      </c>
      <c r="P184">
        <v>2196</v>
      </c>
      <c r="Q184">
        <v>1</v>
      </c>
      <c r="R184">
        <v>106</v>
      </c>
      <c r="S184">
        <v>108</v>
      </c>
      <c r="T184">
        <f t="shared" si="6"/>
        <v>1332</v>
      </c>
      <c r="U184" s="11">
        <v>0.92500000000000004</v>
      </c>
      <c r="V184" t="str">
        <f t="shared" si="7"/>
        <v>More than half a day</v>
      </c>
      <c r="W184" t="str">
        <f>VLOOKUP(Time_Worn[[#This Row],[id]],Days_Frequency[],3,FALSE)</f>
        <v>High Use</v>
      </c>
    </row>
    <row r="185" spans="1:23" x14ac:dyDescent="0.2">
      <c r="A185">
        <v>4445114986</v>
      </c>
      <c r="B185" s="31">
        <v>42490</v>
      </c>
      <c r="C185" t="s">
        <v>41</v>
      </c>
      <c r="D185">
        <v>6222</v>
      </c>
      <c r="E185">
        <v>4.1799998283386204</v>
      </c>
      <c r="F185">
        <v>4.1799998283386204</v>
      </c>
      <c r="G185">
        <v>0</v>
      </c>
      <c r="H185">
        <v>0</v>
      </c>
      <c r="I185">
        <v>0</v>
      </c>
      <c r="J185">
        <v>4.1799998283386204</v>
      </c>
      <c r="K185">
        <v>0</v>
      </c>
      <c r="L185">
        <v>0</v>
      </c>
      <c r="M185">
        <v>0</v>
      </c>
      <c r="N185">
        <v>290</v>
      </c>
      <c r="O185">
        <v>797</v>
      </c>
      <c r="P185">
        <v>2363</v>
      </c>
      <c r="Q185">
        <v>1</v>
      </c>
      <c r="R185">
        <v>322</v>
      </c>
      <c r="S185">
        <v>353</v>
      </c>
      <c r="T185">
        <f t="shared" si="6"/>
        <v>1087</v>
      </c>
      <c r="U185" s="11">
        <v>0.75486111111111109</v>
      </c>
      <c r="V185" t="str">
        <f t="shared" si="7"/>
        <v>More than half a day</v>
      </c>
      <c r="W185" t="str">
        <f>VLOOKUP(Time_Worn[[#This Row],[id]],Days_Frequency[],3,FALSE)</f>
        <v>High Use</v>
      </c>
    </row>
    <row r="186" spans="1:23" x14ac:dyDescent="0.2">
      <c r="A186">
        <v>4445114986</v>
      </c>
      <c r="B186" s="31">
        <v>42491</v>
      </c>
      <c r="C186" t="s">
        <v>44</v>
      </c>
      <c r="D186">
        <v>5232</v>
      </c>
      <c r="E186">
        <v>3.5099999904632599</v>
      </c>
      <c r="F186">
        <v>3.5099999904632599</v>
      </c>
      <c r="G186">
        <v>0</v>
      </c>
      <c r="H186">
        <v>0</v>
      </c>
      <c r="I186">
        <v>0</v>
      </c>
      <c r="J186">
        <v>3.5099999904632599</v>
      </c>
      <c r="K186">
        <v>0</v>
      </c>
      <c r="L186">
        <v>0</v>
      </c>
      <c r="M186">
        <v>0</v>
      </c>
      <c r="N186">
        <v>240</v>
      </c>
      <c r="O186">
        <v>741</v>
      </c>
      <c r="P186">
        <v>2246</v>
      </c>
      <c r="Q186">
        <v>2</v>
      </c>
      <c r="R186">
        <v>439</v>
      </c>
      <c r="S186">
        <v>459</v>
      </c>
      <c r="T186">
        <f t="shared" si="6"/>
        <v>981</v>
      </c>
      <c r="U186" s="11">
        <v>0.68125000000000002</v>
      </c>
      <c r="V186" t="str">
        <f t="shared" si="7"/>
        <v>More than half a day</v>
      </c>
      <c r="W186" t="str">
        <f>VLOOKUP(Time_Worn[[#This Row],[id]],Days_Frequency[],3,FALSE)</f>
        <v>High Use</v>
      </c>
    </row>
    <row r="187" spans="1:23" x14ac:dyDescent="0.2">
      <c r="A187">
        <v>4445114986</v>
      </c>
      <c r="B187" s="31">
        <v>42492</v>
      </c>
      <c r="C187" t="s">
        <v>45</v>
      </c>
      <c r="D187">
        <v>6910</v>
      </c>
      <c r="E187">
        <v>4.75</v>
      </c>
      <c r="F187">
        <v>4.75</v>
      </c>
      <c r="G187">
        <v>0</v>
      </c>
      <c r="H187">
        <v>2.21000003814697</v>
      </c>
      <c r="I187">
        <v>0.18999999761581399</v>
      </c>
      <c r="J187">
        <v>2.3499999046325701</v>
      </c>
      <c r="K187">
        <v>0</v>
      </c>
      <c r="L187">
        <v>27</v>
      </c>
      <c r="M187">
        <v>4</v>
      </c>
      <c r="N187">
        <v>200</v>
      </c>
      <c r="O187">
        <v>667</v>
      </c>
      <c r="P187">
        <v>2336</v>
      </c>
      <c r="Q187">
        <v>1</v>
      </c>
      <c r="R187">
        <v>502</v>
      </c>
      <c r="S187">
        <v>542</v>
      </c>
      <c r="T187">
        <f t="shared" si="6"/>
        <v>898</v>
      </c>
      <c r="U187" s="11">
        <v>0.62361111111111112</v>
      </c>
      <c r="V187" t="str">
        <f t="shared" si="7"/>
        <v>More than half a day</v>
      </c>
      <c r="W187" t="str">
        <f>VLOOKUP(Time_Worn[[#This Row],[id]],Days_Frequency[],3,FALSE)</f>
        <v>High Use</v>
      </c>
    </row>
    <row r="188" spans="1:23" x14ac:dyDescent="0.2">
      <c r="A188">
        <v>4445114986</v>
      </c>
      <c r="B188" s="31">
        <v>42493</v>
      </c>
      <c r="C188" t="s">
        <v>42</v>
      </c>
      <c r="D188">
        <v>7502</v>
      </c>
      <c r="E188">
        <v>5.1799998283386204</v>
      </c>
      <c r="F188">
        <v>5.1799998283386204</v>
      </c>
      <c r="G188">
        <v>0</v>
      </c>
      <c r="H188">
        <v>2.4800000190734899</v>
      </c>
      <c r="I188">
        <v>0.109999999403954</v>
      </c>
      <c r="J188">
        <v>2.5799999237060498</v>
      </c>
      <c r="K188">
        <v>0</v>
      </c>
      <c r="L188">
        <v>30</v>
      </c>
      <c r="M188">
        <v>2</v>
      </c>
      <c r="N188">
        <v>233</v>
      </c>
      <c r="O188">
        <v>725</v>
      </c>
      <c r="P188">
        <v>2421</v>
      </c>
      <c r="Q188">
        <v>2</v>
      </c>
      <c r="R188">
        <v>417</v>
      </c>
      <c r="S188">
        <v>450</v>
      </c>
      <c r="T188">
        <f t="shared" si="6"/>
        <v>990</v>
      </c>
      <c r="U188" s="11">
        <v>0.6875</v>
      </c>
      <c r="V188" t="str">
        <f t="shared" si="7"/>
        <v>More than half a day</v>
      </c>
      <c r="W188" t="str">
        <f>VLOOKUP(Time_Worn[[#This Row],[id]],Days_Frequency[],3,FALSE)</f>
        <v>High Use</v>
      </c>
    </row>
    <row r="189" spans="1:23" x14ac:dyDescent="0.2">
      <c r="A189">
        <v>4445114986</v>
      </c>
      <c r="B189" s="31">
        <v>42494</v>
      </c>
      <c r="C189" t="s">
        <v>46</v>
      </c>
      <c r="D189">
        <v>2923</v>
      </c>
      <c r="E189">
        <v>1.96000003814697</v>
      </c>
      <c r="F189">
        <v>1.96000003814697</v>
      </c>
      <c r="G189">
        <v>0</v>
      </c>
      <c r="H189">
        <v>0</v>
      </c>
      <c r="I189">
        <v>0</v>
      </c>
      <c r="J189">
        <v>1.96000003814697</v>
      </c>
      <c r="K189">
        <v>0</v>
      </c>
      <c r="L189">
        <v>0</v>
      </c>
      <c r="M189">
        <v>0</v>
      </c>
      <c r="N189">
        <v>180</v>
      </c>
      <c r="O189">
        <v>897</v>
      </c>
      <c r="P189">
        <v>2070</v>
      </c>
      <c r="Q189">
        <v>2</v>
      </c>
      <c r="R189">
        <v>337</v>
      </c>
      <c r="S189">
        <v>363</v>
      </c>
      <c r="T189">
        <f t="shared" si="6"/>
        <v>1077</v>
      </c>
      <c r="U189" s="11">
        <v>0.74791666666666667</v>
      </c>
      <c r="V189" t="str">
        <f t="shared" si="7"/>
        <v>More than half a day</v>
      </c>
      <c r="W189" t="str">
        <f>VLOOKUP(Time_Worn[[#This Row],[id]],Days_Frequency[],3,FALSE)</f>
        <v>High Use</v>
      </c>
    </row>
    <row r="190" spans="1:23" x14ac:dyDescent="0.2">
      <c r="A190">
        <v>4445114986</v>
      </c>
      <c r="B190" s="31">
        <v>42495</v>
      </c>
      <c r="C190" t="s">
        <v>43</v>
      </c>
      <c r="D190">
        <v>3800</v>
      </c>
      <c r="E190">
        <v>2.5499999523162802</v>
      </c>
      <c r="F190">
        <v>2.5499999523162802</v>
      </c>
      <c r="G190">
        <v>0</v>
      </c>
      <c r="H190">
        <v>0.119999997317791</v>
      </c>
      <c r="I190">
        <v>0.239999994635582</v>
      </c>
      <c r="J190">
        <v>2.1800000667571999</v>
      </c>
      <c r="K190">
        <v>0</v>
      </c>
      <c r="L190">
        <v>2</v>
      </c>
      <c r="M190">
        <v>6</v>
      </c>
      <c r="N190">
        <v>185</v>
      </c>
      <c r="O190">
        <v>734</v>
      </c>
      <c r="P190">
        <v>2120</v>
      </c>
      <c r="Q190">
        <v>2</v>
      </c>
      <c r="R190">
        <v>462</v>
      </c>
      <c r="S190">
        <v>513</v>
      </c>
      <c r="T190">
        <f t="shared" si="6"/>
        <v>927</v>
      </c>
      <c r="U190" s="11">
        <v>0.64375000000000004</v>
      </c>
      <c r="V190" t="str">
        <f t="shared" si="7"/>
        <v>More than half a day</v>
      </c>
      <c r="W190" t="str">
        <f>VLOOKUP(Time_Worn[[#This Row],[id]],Days_Frequency[],3,FALSE)</f>
        <v>High Use</v>
      </c>
    </row>
    <row r="191" spans="1:23" x14ac:dyDescent="0.2">
      <c r="A191">
        <v>4445114986</v>
      </c>
      <c r="B191" s="31">
        <v>42496</v>
      </c>
      <c r="C191" t="s">
        <v>47</v>
      </c>
      <c r="D191">
        <v>4514</v>
      </c>
      <c r="E191">
        <v>3.0299999713897701</v>
      </c>
      <c r="F191">
        <v>3.0299999713897701</v>
      </c>
      <c r="G191">
        <v>0</v>
      </c>
      <c r="H191">
        <v>0</v>
      </c>
      <c r="I191">
        <v>0</v>
      </c>
      <c r="J191">
        <v>3.0299999713897701</v>
      </c>
      <c r="K191">
        <v>0</v>
      </c>
      <c r="L191">
        <v>0</v>
      </c>
      <c r="M191">
        <v>0</v>
      </c>
      <c r="N191">
        <v>229</v>
      </c>
      <c r="O191">
        <v>809</v>
      </c>
      <c r="P191">
        <v>2211</v>
      </c>
      <c r="Q191">
        <v>2</v>
      </c>
      <c r="R191">
        <v>374</v>
      </c>
      <c r="S191">
        <v>402</v>
      </c>
      <c r="T191">
        <f t="shared" si="6"/>
        <v>1038</v>
      </c>
      <c r="U191" s="11">
        <v>0.72083333333333333</v>
      </c>
      <c r="V191" t="str">
        <f t="shared" si="7"/>
        <v>More than half a day</v>
      </c>
      <c r="W191" t="str">
        <f>VLOOKUP(Time_Worn[[#This Row],[id]],Days_Frequency[],3,FALSE)</f>
        <v>High Use</v>
      </c>
    </row>
    <row r="192" spans="1:23" x14ac:dyDescent="0.2">
      <c r="A192">
        <v>4445114986</v>
      </c>
      <c r="B192" s="31">
        <v>42497</v>
      </c>
      <c r="C192" t="s">
        <v>41</v>
      </c>
      <c r="D192">
        <v>5183</v>
      </c>
      <c r="E192">
        <v>3.5899999141693102</v>
      </c>
      <c r="F192">
        <v>3.5899999141693102</v>
      </c>
      <c r="G192">
        <v>0</v>
      </c>
      <c r="H192">
        <v>2.1300001144409202</v>
      </c>
      <c r="I192">
        <v>0.18999999761581399</v>
      </c>
      <c r="J192">
        <v>1.25</v>
      </c>
      <c r="K192">
        <v>0</v>
      </c>
      <c r="L192">
        <v>26</v>
      </c>
      <c r="M192">
        <v>4</v>
      </c>
      <c r="N192">
        <v>108</v>
      </c>
      <c r="O192">
        <v>866</v>
      </c>
      <c r="P192">
        <v>2123</v>
      </c>
      <c r="Q192">
        <v>2</v>
      </c>
      <c r="R192">
        <v>401</v>
      </c>
      <c r="S192">
        <v>436</v>
      </c>
      <c r="T192">
        <f t="shared" si="6"/>
        <v>1004</v>
      </c>
      <c r="U192" s="11">
        <v>0.69722222222222219</v>
      </c>
      <c r="V192" t="str">
        <f t="shared" si="7"/>
        <v>More than half a day</v>
      </c>
      <c r="W192" t="str">
        <f>VLOOKUP(Time_Worn[[#This Row],[id]],Days_Frequency[],3,FALSE)</f>
        <v>High Use</v>
      </c>
    </row>
    <row r="193" spans="1:23" x14ac:dyDescent="0.2">
      <c r="A193">
        <v>4445114986</v>
      </c>
      <c r="B193" s="31">
        <v>42498</v>
      </c>
      <c r="C193" t="s">
        <v>44</v>
      </c>
      <c r="D193">
        <v>7303</v>
      </c>
      <c r="E193">
        <v>4.9000000953674299</v>
      </c>
      <c r="F193">
        <v>4.9000000953674299</v>
      </c>
      <c r="G193">
        <v>0</v>
      </c>
      <c r="H193">
        <v>0</v>
      </c>
      <c r="I193">
        <v>0.25</v>
      </c>
      <c r="J193">
        <v>4.6500000953674299</v>
      </c>
      <c r="K193">
        <v>0</v>
      </c>
      <c r="L193">
        <v>0</v>
      </c>
      <c r="M193">
        <v>8</v>
      </c>
      <c r="N193">
        <v>308</v>
      </c>
      <c r="O193">
        <v>733</v>
      </c>
      <c r="P193">
        <v>2423</v>
      </c>
      <c r="Q193">
        <v>1</v>
      </c>
      <c r="R193">
        <v>361</v>
      </c>
      <c r="S193">
        <v>391</v>
      </c>
      <c r="T193">
        <f t="shared" si="6"/>
        <v>1049</v>
      </c>
      <c r="U193" s="11">
        <v>0.72847222222222219</v>
      </c>
      <c r="V193" t="str">
        <f t="shared" si="7"/>
        <v>More than half a day</v>
      </c>
      <c r="W193" t="str">
        <f>VLOOKUP(Time_Worn[[#This Row],[id]],Days_Frequency[],3,FALSE)</f>
        <v>High Use</v>
      </c>
    </row>
    <row r="194" spans="1:23" x14ac:dyDescent="0.2">
      <c r="A194">
        <v>4445114986</v>
      </c>
      <c r="B194" s="31">
        <v>42499</v>
      </c>
      <c r="C194" t="s">
        <v>45</v>
      </c>
      <c r="D194">
        <v>5275</v>
      </c>
      <c r="E194">
        <v>3.53999996185303</v>
      </c>
      <c r="F194">
        <v>3.53999996185303</v>
      </c>
      <c r="G194">
        <v>0</v>
      </c>
      <c r="H194">
        <v>0</v>
      </c>
      <c r="I194">
        <v>0</v>
      </c>
      <c r="J194">
        <v>3.53999996185303</v>
      </c>
      <c r="K194">
        <v>0</v>
      </c>
      <c r="L194">
        <v>0</v>
      </c>
      <c r="M194">
        <v>0</v>
      </c>
      <c r="N194">
        <v>266</v>
      </c>
      <c r="O194">
        <v>641</v>
      </c>
      <c r="P194">
        <v>2281</v>
      </c>
      <c r="Q194">
        <v>1</v>
      </c>
      <c r="R194">
        <v>457</v>
      </c>
      <c r="S194">
        <v>533</v>
      </c>
      <c r="T194">
        <f t="shared" si="6"/>
        <v>907</v>
      </c>
      <c r="U194" s="11">
        <v>0.62986111111111109</v>
      </c>
      <c r="V194" t="str">
        <f t="shared" si="7"/>
        <v>More than half a day</v>
      </c>
      <c r="W194" t="str">
        <f>VLOOKUP(Time_Worn[[#This Row],[id]],Days_Frequency[],3,FALSE)</f>
        <v>High Use</v>
      </c>
    </row>
    <row r="195" spans="1:23" x14ac:dyDescent="0.2">
      <c r="A195">
        <v>4445114986</v>
      </c>
      <c r="B195" s="31">
        <v>42500</v>
      </c>
      <c r="C195" t="s">
        <v>42</v>
      </c>
      <c r="D195">
        <v>3915</v>
      </c>
      <c r="E195">
        <v>2.6300001144409202</v>
      </c>
      <c r="F195">
        <v>2.6300001144409202</v>
      </c>
      <c r="G195">
        <v>0</v>
      </c>
      <c r="H195">
        <v>0</v>
      </c>
      <c r="I195">
        <v>0</v>
      </c>
      <c r="J195">
        <v>2.6300001144409202</v>
      </c>
      <c r="K195">
        <v>0</v>
      </c>
      <c r="L195">
        <v>0</v>
      </c>
      <c r="M195">
        <v>0</v>
      </c>
      <c r="N195">
        <v>231</v>
      </c>
      <c r="O195">
        <v>783</v>
      </c>
      <c r="P195">
        <v>2181</v>
      </c>
      <c r="Q195">
        <v>1</v>
      </c>
      <c r="R195">
        <v>405</v>
      </c>
      <c r="S195">
        <v>426</v>
      </c>
      <c r="T195">
        <f t="shared" si="6"/>
        <v>1014</v>
      </c>
      <c r="U195" s="11">
        <v>0.70416666666666672</v>
      </c>
      <c r="V195" t="str">
        <f t="shared" si="7"/>
        <v>More than half a day</v>
      </c>
      <c r="W195" t="str">
        <f>VLOOKUP(Time_Worn[[#This Row],[id]],Days_Frequency[],3,FALSE)</f>
        <v>High Use</v>
      </c>
    </row>
    <row r="196" spans="1:23" x14ac:dyDescent="0.2">
      <c r="A196">
        <v>4445114986</v>
      </c>
      <c r="B196" s="31">
        <v>42501</v>
      </c>
      <c r="C196" t="s">
        <v>46</v>
      </c>
      <c r="D196">
        <v>9105</v>
      </c>
      <c r="E196">
        <v>6.1100001335143999</v>
      </c>
      <c r="F196">
        <v>6.1100001335143999</v>
      </c>
      <c r="G196">
        <v>0</v>
      </c>
      <c r="H196">
        <v>2.25</v>
      </c>
      <c r="I196">
        <v>1</v>
      </c>
      <c r="J196">
        <v>2.8599998950958301</v>
      </c>
      <c r="K196">
        <v>0</v>
      </c>
      <c r="L196">
        <v>34</v>
      </c>
      <c r="M196">
        <v>22</v>
      </c>
      <c r="N196">
        <v>232</v>
      </c>
      <c r="O196">
        <v>622</v>
      </c>
      <c r="P196">
        <v>2499</v>
      </c>
      <c r="Q196">
        <v>1</v>
      </c>
      <c r="R196">
        <v>499</v>
      </c>
      <c r="S196">
        <v>530</v>
      </c>
      <c r="T196">
        <f t="shared" si="6"/>
        <v>910</v>
      </c>
      <c r="U196" s="11">
        <v>0.63194444444444442</v>
      </c>
      <c r="V196" t="str">
        <f t="shared" si="7"/>
        <v>More than half a day</v>
      </c>
      <c r="W196" t="str">
        <f>VLOOKUP(Time_Worn[[#This Row],[id]],Days_Frequency[],3,FALSE)</f>
        <v>High Use</v>
      </c>
    </row>
    <row r="197" spans="1:23" x14ac:dyDescent="0.2">
      <c r="A197">
        <v>4445114986</v>
      </c>
      <c r="B197" s="31">
        <v>42502</v>
      </c>
      <c r="C197" t="s">
        <v>43</v>
      </c>
      <c r="D197">
        <v>768</v>
      </c>
      <c r="E197">
        <v>0.519999980926514</v>
      </c>
      <c r="F197">
        <v>0.519999980926514</v>
      </c>
      <c r="G197">
        <v>0</v>
      </c>
      <c r="H197">
        <v>0</v>
      </c>
      <c r="I197">
        <v>0</v>
      </c>
      <c r="J197">
        <v>0.519999980926514</v>
      </c>
      <c r="K197">
        <v>0</v>
      </c>
      <c r="L197">
        <v>0</v>
      </c>
      <c r="M197">
        <v>0</v>
      </c>
      <c r="N197">
        <v>58</v>
      </c>
      <c r="O197">
        <v>380</v>
      </c>
      <c r="P197">
        <v>1212</v>
      </c>
      <c r="Q197">
        <v>1</v>
      </c>
      <c r="R197">
        <v>483</v>
      </c>
      <c r="S197">
        <v>501</v>
      </c>
      <c r="T197">
        <f t="shared" ref="T197:T260" si="8">L197+M197+N197+O197</f>
        <v>438</v>
      </c>
      <c r="U197" s="11">
        <v>0.30416666666666664</v>
      </c>
      <c r="V197" t="str">
        <f t="shared" ref="V197:V260" si="9">IF(AND(U197=100%),"All Day",IF(AND(U197&lt;100%,U197&gt;=50%),"More than half a day",IF(AND(U197&lt;50%,U197&gt;0),"Less than half a day")))</f>
        <v>Less than half a day</v>
      </c>
      <c r="W197" t="str">
        <f>VLOOKUP(Time_Worn[[#This Row],[id]],Days_Frequency[],3,FALSE)</f>
        <v>High Use</v>
      </c>
    </row>
    <row r="198" spans="1:23" x14ac:dyDescent="0.2">
      <c r="A198">
        <v>4558609924</v>
      </c>
      <c r="B198" s="31">
        <v>42481</v>
      </c>
      <c r="C198" t="s">
        <v>47</v>
      </c>
      <c r="D198">
        <v>13743</v>
      </c>
      <c r="E198">
        <v>9.0799999237060494</v>
      </c>
      <c r="F198">
        <v>9.0799999237060494</v>
      </c>
      <c r="G198">
        <v>0</v>
      </c>
      <c r="H198">
        <v>0.41999998688697798</v>
      </c>
      <c r="I198">
        <v>0.97000002861022905</v>
      </c>
      <c r="J198">
        <v>7.6999998092651403</v>
      </c>
      <c r="K198">
        <v>0</v>
      </c>
      <c r="L198">
        <v>6</v>
      </c>
      <c r="M198">
        <v>21</v>
      </c>
      <c r="N198">
        <v>432</v>
      </c>
      <c r="O198">
        <v>844</v>
      </c>
      <c r="P198">
        <v>2486</v>
      </c>
      <c r="Q198">
        <v>1</v>
      </c>
      <c r="R198">
        <v>126</v>
      </c>
      <c r="S198">
        <v>137</v>
      </c>
      <c r="T198">
        <f t="shared" si="8"/>
        <v>1303</v>
      </c>
      <c r="U198" s="11">
        <v>0.90486111111111112</v>
      </c>
      <c r="V198" t="str">
        <f t="shared" si="9"/>
        <v>More than half a day</v>
      </c>
      <c r="W198" t="str">
        <f>VLOOKUP(Time_Worn[[#This Row],[id]],Days_Frequency[],3,FALSE)</f>
        <v>Low Use</v>
      </c>
    </row>
    <row r="199" spans="1:23" x14ac:dyDescent="0.2">
      <c r="A199">
        <v>4558609924</v>
      </c>
      <c r="B199" s="31">
        <v>42486</v>
      </c>
      <c r="C199" t="s">
        <v>41</v>
      </c>
      <c r="D199">
        <v>9148</v>
      </c>
      <c r="E199">
        <v>6.0500001907348597</v>
      </c>
      <c r="F199">
        <v>6.0500001907348597</v>
      </c>
      <c r="G199">
        <v>0</v>
      </c>
      <c r="H199">
        <v>0.43000000715255698</v>
      </c>
      <c r="I199">
        <v>2.0299999713897701</v>
      </c>
      <c r="J199">
        <v>3.5899999141693102</v>
      </c>
      <c r="K199">
        <v>0</v>
      </c>
      <c r="L199">
        <v>12</v>
      </c>
      <c r="M199">
        <v>41</v>
      </c>
      <c r="N199">
        <v>283</v>
      </c>
      <c r="O199">
        <v>1062</v>
      </c>
      <c r="P199">
        <v>2223</v>
      </c>
      <c r="Q199">
        <v>1</v>
      </c>
      <c r="R199">
        <v>103</v>
      </c>
      <c r="S199">
        <v>121</v>
      </c>
      <c r="T199">
        <f t="shared" si="8"/>
        <v>1398</v>
      </c>
      <c r="U199" s="11">
        <v>0.97083333333333333</v>
      </c>
      <c r="V199" t="str">
        <f t="shared" si="9"/>
        <v>More than half a day</v>
      </c>
      <c r="W199" t="str">
        <f>VLOOKUP(Time_Worn[[#This Row],[id]],Days_Frequency[],3,FALSE)</f>
        <v>Low Use</v>
      </c>
    </row>
    <row r="200" spans="1:23" x14ac:dyDescent="0.2">
      <c r="A200">
        <v>4558609924</v>
      </c>
      <c r="B200" s="31">
        <v>42489</v>
      </c>
      <c r="C200" t="s">
        <v>44</v>
      </c>
      <c r="D200">
        <v>7833</v>
      </c>
      <c r="E200">
        <v>5.1799998283386204</v>
      </c>
      <c r="F200">
        <v>5.1799998283386204</v>
      </c>
      <c r="G200">
        <v>0</v>
      </c>
      <c r="H200">
        <v>1.0199999809265099</v>
      </c>
      <c r="I200">
        <v>1.8500000238418599</v>
      </c>
      <c r="J200">
        <v>2.3099999427795401</v>
      </c>
      <c r="K200">
        <v>0</v>
      </c>
      <c r="L200">
        <v>15</v>
      </c>
      <c r="M200">
        <v>29</v>
      </c>
      <c r="N200">
        <v>197</v>
      </c>
      <c r="O200">
        <v>1096</v>
      </c>
      <c r="P200">
        <v>1918</v>
      </c>
      <c r="Q200">
        <v>1</v>
      </c>
      <c r="R200">
        <v>171</v>
      </c>
      <c r="S200">
        <v>179</v>
      </c>
      <c r="T200">
        <f t="shared" si="8"/>
        <v>1337</v>
      </c>
      <c r="U200" s="11">
        <v>0.92847222222222225</v>
      </c>
      <c r="V200" t="str">
        <f t="shared" si="9"/>
        <v>More than half a day</v>
      </c>
      <c r="W200" t="str">
        <f>VLOOKUP(Time_Worn[[#This Row],[id]],Days_Frequency[],3,FALSE)</f>
        <v>Low Use</v>
      </c>
    </row>
    <row r="201" spans="1:23" x14ac:dyDescent="0.2">
      <c r="A201">
        <v>4558609924</v>
      </c>
      <c r="B201" s="31">
        <v>42491</v>
      </c>
      <c r="C201" t="s">
        <v>45</v>
      </c>
      <c r="D201">
        <v>3428</v>
      </c>
      <c r="E201">
        <v>2.2699999809265101</v>
      </c>
      <c r="F201">
        <v>2.2699999809265101</v>
      </c>
      <c r="G201">
        <v>0</v>
      </c>
      <c r="H201">
        <v>0</v>
      </c>
      <c r="I201">
        <v>0</v>
      </c>
      <c r="J201">
        <v>2.2699999809265101</v>
      </c>
      <c r="K201">
        <v>0</v>
      </c>
      <c r="L201">
        <v>0</v>
      </c>
      <c r="M201">
        <v>0</v>
      </c>
      <c r="N201">
        <v>190</v>
      </c>
      <c r="O201">
        <v>1121</v>
      </c>
      <c r="P201">
        <v>1692</v>
      </c>
      <c r="Q201">
        <v>1</v>
      </c>
      <c r="R201">
        <v>115</v>
      </c>
      <c r="S201">
        <v>129</v>
      </c>
      <c r="T201">
        <f t="shared" si="8"/>
        <v>1311</v>
      </c>
      <c r="U201" s="11">
        <v>0.91041666666666665</v>
      </c>
      <c r="V201" t="str">
        <f t="shared" si="9"/>
        <v>More than half a day</v>
      </c>
      <c r="W201" t="str">
        <f>VLOOKUP(Time_Worn[[#This Row],[id]],Days_Frequency[],3,FALSE)</f>
        <v>Low Use</v>
      </c>
    </row>
    <row r="202" spans="1:23" x14ac:dyDescent="0.2">
      <c r="A202">
        <v>4558609924</v>
      </c>
      <c r="B202" s="31">
        <v>42498</v>
      </c>
      <c r="C202" t="s">
        <v>42</v>
      </c>
      <c r="D202">
        <v>6543</v>
      </c>
      <c r="E202">
        <v>4.3299999237060502</v>
      </c>
      <c r="F202">
        <v>4.3299999237060502</v>
      </c>
      <c r="G202">
        <v>0</v>
      </c>
      <c r="H202">
        <v>1.79999995231628</v>
      </c>
      <c r="I202">
        <v>0.5</v>
      </c>
      <c r="J202">
        <v>2.0199999809265101</v>
      </c>
      <c r="K202">
        <v>0</v>
      </c>
      <c r="L202">
        <v>66</v>
      </c>
      <c r="M202">
        <v>35</v>
      </c>
      <c r="N202">
        <v>238</v>
      </c>
      <c r="O202">
        <v>1019</v>
      </c>
      <c r="P202">
        <v>2666</v>
      </c>
      <c r="Q202">
        <v>1</v>
      </c>
      <c r="R202">
        <v>123</v>
      </c>
      <c r="S202">
        <v>134</v>
      </c>
      <c r="T202">
        <f t="shared" si="8"/>
        <v>1358</v>
      </c>
      <c r="U202" s="11">
        <v>0.94305555555555554</v>
      </c>
      <c r="V202" t="str">
        <f t="shared" si="9"/>
        <v>More than half a day</v>
      </c>
      <c r="W202" t="str">
        <f>VLOOKUP(Time_Worn[[#This Row],[id]],Days_Frequency[],3,FALSE)</f>
        <v>Low Use</v>
      </c>
    </row>
    <row r="203" spans="1:23" x14ac:dyDescent="0.2">
      <c r="A203">
        <v>4702921684</v>
      </c>
      <c r="B203" s="31">
        <v>42472</v>
      </c>
      <c r="C203" t="s">
        <v>46</v>
      </c>
      <c r="D203">
        <v>7213</v>
      </c>
      <c r="E203">
        <v>5.8800001144409197</v>
      </c>
      <c r="F203">
        <v>5.8800001144409197</v>
      </c>
      <c r="G203">
        <v>0</v>
      </c>
      <c r="H203">
        <v>0</v>
      </c>
      <c r="I203">
        <v>0</v>
      </c>
      <c r="J203">
        <v>5.8499999046325701</v>
      </c>
      <c r="K203">
        <v>0</v>
      </c>
      <c r="L203">
        <v>0</v>
      </c>
      <c r="M203">
        <v>0</v>
      </c>
      <c r="N203">
        <v>263</v>
      </c>
      <c r="O203">
        <v>718</v>
      </c>
      <c r="P203">
        <v>2947</v>
      </c>
      <c r="Q203">
        <v>1</v>
      </c>
      <c r="R203">
        <v>425</v>
      </c>
      <c r="S203">
        <v>439</v>
      </c>
      <c r="T203">
        <f t="shared" si="8"/>
        <v>981</v>
      </c>
      <c r="U203" s="11">
        <v>0.68125000000000002</v>
      </c>
      <c r="V203" t="str">
        <f t="shared" si="9"/>
        <v>More than half a day</v>
      </c>
      <c r="W203" t="str">
        <f>VLOOKUP(Time_Worn[[#This Row],[id]],Days_Frequency[],3,FALSE)</f>
        <v>High Use</v>
      </c>
    </row>
    <row r="204" spans="1:23" x14ac:dyDescent="0.2">
      <c r="A204">
        <v>4702921684</v>
      </c>
      <c r="B204" s="31">
        <v>42473</v>
      </c>
      <c r="C204" t="s">
        <v>43</v>
      </c>
      <c r="D204">
        <v>6877</v>
      </c>
      <c r="E204">
        <v>5.5799999237060502</v>
      </c>
      <c r="F204">
        <v>5.5799999237060502</v>
      </c>
      <c r="G204">
        <v>0</v>
      </c>
      <c r="H204">
        <v>0</v>
      </c>
      <c r="I204">
        <v>0</v>
      </c>
      <c r="J204">
        <v>5.5799999237060502</v>
      </c>
      <c r="K204">
        <v>0</v>
      </c>
      <c r="L204">
        <v>0</v>
      </c>
      <c r="M204">
        <v>0</v>
      </c>
      <c r="N204">
        <v>258</v>
      </c>
      <c r="O204">
        <v>777</v>
      </c>
      <c r="P204">
        <v>2898</v>
      </c>
      <c r="Q204">
        <v>2</v>
      </c>
      <c r="R204">
        <v>400</v>
      </c>
      <c r="S204">
        <v>430</v>
      </c>
      <c r="T204">
        <f t="shared" si="8"/>
        <v>1035</v>
      </c>
      <c r="U204" s="11">
        <v>0.71875</v>
      </c>
      <c r="V204" t="str">
        <f t="shared" si="9"/>
        <v>More than half a day</v>
      </c>
      <c r="W204" t="str">
        <f>VLOOKUP(Time_Worn[[#This Row],[id]],Days_Frequency[],3,FALSE)</f>
        <v>High Use</v>
      </c>
    </row>
    <row r="205" spans="1:23" x14ac:dyDescent="0.2">
      <c r="A205">
        <v>4702921684</v>
      </c>
      <c r="B205" s="31">
        <v>42474</v>
      </c>
      <c r="C205" t="s">
        <v>47</v>
      </c>
      <c r="D205">
        <v>7860</v>
      </c>
      <c r="E205">
        <v>6.3699998855590803</v>
      </c>
      <c r="F205">
        <v>6.3699998855590803</v>
      </c>
      <c r="G205">
        <v>0</v>
      </c>
      <c r="H205">
        <v>0</v>
      </c>
      <c r="I205">
        <v>0</v>
      </c>
      <c r="J205">
        <v>6.3699998855590803</v>
      </c>
      <c r="K205">
        <v>0</v>
      </c>
      <c r="L205">
        <v>0</v>
      </c>
      <c r="M205">
        <v>0</v>
      </c>
      <c r="N205">
        <v>271</v>
      </c>
      <c r="O205">
        <v>772</v>
      </c>
      <c r="P205">
        <v>2984</v>
      </c>
      <c r="Q205">
        <v>1</v>
      </c>
      <c r="R205">
        <v>384</v>
      </c>
      <c r="S205">
        <v>415</v>
      </c>
      <c r="T205">
        <f t="shared" si="8"/>
        <v>1043</v>
      </c>
      <c r="U205" s="11">
        <v>0.72430555555555554</v>
      </c>
      <c r="V205" t="str">
        <f t="shared" si="9"/>
        <v>More than half a day</v>
      </c>
      <c r="W205" t="str">
        <f>VLOOKUP(Time_Worn[[#This Row],[id]],Days_Frequency[],3,FALSE)</f>
        <v>High Use</v>
      </c>
    </row>
    <row r="206" spans="1:23" x14ac:dyDescent="0.2">
      <c r="A206">
        <v>4702921684</v>
      </c>
      <c r="B206" s="31">
        <v>42475</v>
      </c>
      <c r="C206" t="s">
        <v>41</v>
      </c>
      <c r="D206">
        <v>6506</v>
      </c>
      <c r="E206">
        <v>5.2800002098083496</v>
      </c>
      <c r="F206">
        <v>5.2800002098083496</v>
      </c>
      <c r="G206">
        <v>0</v>
      </c>
      <c r="H206">
        <v>7.0000000298023196E-2</v>
      </c>
      <c r="I206">
        <v>0.41999998688697798</v>
      </c>
      <c r="J206">
        <v>4.78999996185303</v>
      </c>
      <c r="K206">
        <v>0</v>
      </c>
      <c r="L206">
        <v>1</v>
      </c>
      <c r="M206">
        <v>8</v>
      </c>
      <c r="N206">
        <v>256</v>
      </c>
      <c r="O206">
        <v>944</v>
      </c>
      <c r="P206">
        <v>2896</v>
      </c>
      <c r="Q206">
        <v>1</v>
      </c>
      <c r="R206">
        <v>253</v>
      </c>
      <c r="S206">
        <v>257</v>
      </c>
      <c r="T206">
        <f t="shared" si="8"/>
        <v>1209</v>
      </c>
      <c r="U206" s="11">
        <v>0.83958333333333335</v>
      </c>
      <c r="V206" t="str">
        <f t="shared" si="9"/>
        <v>More than half a day</v>
      </c>
      <c r="W206" t="str">
        <f>VLOOKUP(Time_Worn[[#This Row],[id]],Days_Frequency[],3,FALSE)</f>
        <v>High Use</v>
      </c>
    </row>
    <row r="207" spans="1:23" x14ac:dyDescent="0.2">
      <c r="A207">
        <v>4702921684</v>
      </c>
      <c r="B207" s="31">
        <v>42476</v>
      </c>
      <c r="C207" t="s">
        <v>44</v>
      </c>
      <c r="D207">
        <v>11140</v>
      </c>
      <c r="E207">
        <v>9.0299997329711896</v>
      </c>
      <c r="F207">
        <v>9.0299997329711896</v>
      </c>
      <c r="G207">
        <v>0</v>
      </c>
      <c r="H207">
        <v>0.239999994635582</v>
      </c>
      <c r="I207">
        <v>1.25</v>
      </c>
      <c r="J207">
        <v>7.53999996185303</v>
      </c>
      <c r="K207">
        <v>0</v>
      </c>
      <c r="L207">
        <v>3</v>
      </c>
      <c r="M207">
        <v>24</v>
      </c>
      <c r="N207">
        <v>335</v>
      </c>
      <c r="O207">
        <v>556</v>
      </c>
      <c r="P207">
        <v>3328</v>
      </c>
      <c r="Q207">
        <v>2</v>
      </c>
      <c r="R207">
        <v>382</v>
      </c>
      <c r="S207">
        <v>406</v>
      </c>
      <c r="T207">
        <f t="shared" si="8"/>
        <v>918</v>
      </c>
      <c r="U207" s="11">
        <v>0.63749999999999996</v>
      </c>
      <c r="V207" t="str">
        <f t="shared" si="9"/>
        <v>More than half a day</v>
      </c>
      <c r="W207" t="str">
        <f>VLOOKUP(Time_Worn[[#This Row],[id]],Days_Frequency[],3,FALSE)</f>
        <v>High Use</v>
      </c>
    </row>
    <row r="208" spans="1:23" x14ac:dyDescent="0.2">
      <c r="A208">
        <v>4702921684</v>
      </c>
      <c r="B208" s="31">
        <v>42477</v>
      </c>
      <c r="C208" t="s">
        <v>45</v>
      </c>
      <c r="D208">
        <v>12692</v>
      </c>
      <c r="E208">
        <v>10.289999961853001</v>
      </c>
      <c r="F208">
        <v>10.289999961853001</v>
      </c>
      <c r="G208">
        <v>0</v>
      </c>
      <c r="H208">
        <v>0.95999997854232799</v>
      </c>
      <c r="I208">
        <v>3.46000003814697</v>
      </c>
      <c r="J208">
        <v>5.8800001144409197</v>
      </c>
      <c r="K208">
        <v>0</v>
      </c>
      <c r="L208">
        <v>12</v>
      </c>
      <c r="M208">
        <v>66</v>
      </c>
      <c r="N208">
        <v>302</v>
      </c>
      <c r="O208">
        <v>437</v>
      </c>
      <c r="P208">
        <v>3394</v>
      </c>
      <c r="Q208">
        <v>1</v>
      </c>
      <c r="R208">
        <v>591</v>
      </c>
      <c r="S208">
        <v>612</v>
      </c>
      <c r="T208">
        <f t="shared" si="8"/>
        <v>817</v>
      </c>
      <c r="U208" s="11">
        <v>0.56736111111111109</v>
      </c>
      <c r="V208" t="str">
        <f t="shared" si="9"/>
        <v>More than half a day</v>
      </c>
      <c r="W208" t="str">
        <f>VLOOKUP(Time_Worn[[#This Row],[id]],Days_Frequency[],3,FALSE)</f>
        <v>High Use</v>
      </c>
    </row>
    <row r="209" spans="1:23" x14ac:dyDescent="0.2">
      <c r="A209">
        <v>4702921684</v>
      </c>
      <c r="B209" s="31">
        <v>42478</v>
      </c>
      <c r="C209" t="s">
        <v>42</v>
      </c>
      <c r="D209">
        <v>9105</v>
      </c>
      <c r="E209">
        <v>7.3800001144409197</v>
      </c>
      <c r="F209">
        <v>7.3800001144409197</v>
      </c>
      <c r="G209">
        <v>0</v>
      </c>
      <c r="H209">
        <v>1.8200000524520901</v>
      </c>
      <c r="I209">
        <v>1.4900000095367401</v>
      </c>
      <c r="J209">
        <v>4.0700001716613796</v>
      </c>
      <c r="K209">
        <v>0</v>
      </c>
      <c r="L209">
        <v>22</v>
      </c>
      <c r="M209">
        <v>30</v>
      </c>
      <c r="N209">
        <v>191</v>
      </c>
      <c r="O209">
        <v>890</v>
      </c>
      <c r="P209">
        <v>3013</v>
      </c>
      <c r="Q209">
        <v>1</v>
      </c>
      <c r="R209">
        <v>293</v>
      </c>
      <c r="S209">
        <v>312</v>
      </c>
      <c r="T209">
        <f t="shared" si="8"/>
        <v>1133</v>
      </c>
      <c r="U209" s="11">
        <v>0.78680555555555554</v>
      </c>
      <c r="V209" t="str">
        <f t="shared" si="9"/>
        <v>More than half a day</v>
      </c>
      <c r="W209" t="str">
        <f>VLOOKUP(Time_Worn[[#This Row],[id]],Days_Frequency[],3,FALSE)</f>
        <v>High Use</v>
      </c>
    </row>
    <row r="210" spans="1:23" x14ac:dyDescent="0.2">
      <c r="A210">
        <v>4702921684</v>
      </c>
      <c r="B210" s="31">
        <v>42479</v>
      </c>
      <c r="C210" t="s">
        <v>46</v>
      </c>
      <c r="D210">
        <v>6708</v>
      </c>
      <c r="E210">
        <v>5.4400000572204599</v>
      </c>
      <c r="F210">
        <v>5.4400000572204599</v>
      </c>
      <c r="G210">
        <v>0</v>
      </c>
      <c r="H210">
        <v>0.87999999523162797</v>
      </c>
      <c r="I210">
        <v>0.37000000476837203</v>
      </c>
      <c r="J210">
        <v>4.1900000572204599</v>
      </c>
      <c r="K210">
        <v>0</v>
      </c>
      <c r="L210">
        <v>10</v>
      </c>
      <c r="M210">
        <v>8</v>
      </c>
      <c r="N210">
        <v>179</v>
      </c>
      <c r="O210">
        <v>757</v>
      </c>
      <c r="P210">
        <v>2812</v>
      </c>
      <c r="Q210">
        <v>1</v>
      </c>
      <c r="R210">
        <v>457</v>
      </c>
      <c r="S210">
        <v>487</v>
      </c>
      <c r="T210">
        <f t="shared" si="8"/>
        <v>954</v>
      </c>
      <c r="U210" s="11">
        <v>0.66249999999999998</v>
      </c>
      <c r="V210" t="str">
        <f t="shared" si="9"/>
        <v>More than half a day</v>
      </c>
      <c r="W210" t="str">
        <f>VLOOKUP(Time_Worn[[#This Row],[id]],Days_Frequency[],3,FALSE)</f>
        <v>High Use</v>
      </c>
    </row>
    <row r="211" spans="1:23" x14ac:dyDescent="0.2">
      <c r="A211">
        <v>4702921684</v>
      </c>
      <c r="B211" s="31">
        <v>42480</v>
      </c>
      <c r="C211" t="s">
        <v>43</v>
      </c>
      <c r="D211">
        <v>8793</v>
      </c>
      <c r="E211">
        <v>7.1300001144409197</v>
      </c>
      <c r="F211">
        <v>7.1300001144409197</v>
      </c>
      <c r="G211">
        <v>0</v>
      </c>
      <c r="H211">
        <v>0.15999999642372101</v>
      </c>
      <c r="I211">
        <v>1.2300000190734901</v>
      </c>
      <c r="J211">
        <v>5.7300000190734899</v>
      </c>
      <c r="K211">
        <v>0</v>
      </c>
      <c r="L211">
        <v>2</v>
      </c>
      <c r="M211">
        <v>29</v>
      </c>
      <c r="N211">
        <v>260</v>
      </c>
      <c r="O211">
        <v>717</v>
      </c>
      <c r="P211">
        <v>3061</v>
      </c>
      <c r="Q211">
        <v>1</v>
      </c>
      <c r="R211">
        <v>454</v>
      </c>
      <c r="S211">
        <v>468</v>
      </c>
      <c r="T211">
        <f t="shared" si="8"/>
        <v>1008</v>
      </c>
      <c r="U211" s="11">
        <v>0.7</v>
      </c>
      <c r="V211" t="str">
        <f t="shared" si="9"/>
        <v>More than half a day</v>
      </c>
      <c r="W211" t="str">
        <f>VLOOKUP(Time_Worn[[#This Row],[id]],Days_Frequency[],3,FALSE)</f>
        <v>High Use</v>
      </c>
    </row>
    <row r="212" spans="1:23" x14ac:dyDescent="0.2">
      <c r="A212">
        <v>4702921684</v>
      </c>
      <c r="B212" s="31">
        <v>42481</v>
      </c>
      <c r="C212" t="s">
        <v>47</v>
      </c>
      <c r="D212">
        <v>6530</v>
      </c>
      <c r="E212">
        <v>5.3000001907348597</v>
      </c>
      <c r="F212">
        <v>5.3000001907348597</v>
      </c>
      <c r="G212">
        <v>0</v>
      </c>
      <c r="H212">
        <v>0.31000000238418601</v>
      </c>
      <c r="I212">
        <v>2.0499999523162802</v>
      </c>
      <c r="J212">
        <v>2.9400000572204599</v>
      </c>
      <c r="K212">
        <v>0</v>
      </c>
      <c r="L212">
        <v>4</v>
      </c>
      <c r="M212">
        <v>41</v>
      </c>
      <c r="N212">
        <v>144</v>
      </c>
      <c r="O212">
        <v>901</v>
      </c>
      <c r="P212">
        <v>2729</v>
      </c>
      <c r="Q212">
        <v>1</v>
      </c>
      <c r="R212">
        <v>425</v>
      </c>
      <c r="S212">
        <v>434</v>
      </c>
      <c r="T212">
        <f t="shared" si="8"/>
        <v>1090</v>
      </c>
      <c r="U212" s="11">
        <v>0.75694444444444442</v>
      </c>
      <c r="V212" t="str">
        <f t="shared" si="9"/>
        <v>More than half a day</v>
      </c>
      <c r="W212" t="str">
        <f>VLOOKUP(Time_Worn[[#This Row],[id]],Days_Frequency[],3,FALSE)</f>
        <v>High Use</v>
      </c>
    </row>
    <row r="213" spans="1:23" x14ac:dyDescent="0.2">
      <c r="A213">
        <v>4702921684</v>
      </c>
      <c r="B213" s="31">
        <v>42483</v>
      </c>
      <c r="C213" t="s">
        <v>41</v>
      </c>
      <c r="D213">
        <v>15126</v>
      </c>
      <c r="E213">
        <v>12.2700004577637</v>
      </c>
      <c r="F213">
        <v>12.2700004577637</v>
      </c>
      <c r="G213">
        <v>0</v>
      </c>
      <c r="H213">
        <v>0.75999999046325695</v>
      </c>
      <c r="I213">
        <v>3.2400000095367401</v>
      </c>
      <c r="J213">
        <v>8.2700004577636701</v>
      </c>
      <c r="K213">
        <v>0</v>
      </c>
      <c r="L213">
        <v>9</v>
      </c>
      <c r="M213">
        <v>66</v>
      </c>
      <c r="N213">
        <v>408</v>
      </c>
      <c r="O213">
        <v>469</v>
      </c>
      <c r="P213">
        <v>3691</v>
      </c>
      <c r="Q213">
        <v>1</v>
      </c>
      <c r="R213">
        <v>465</v>
      </c>
      <c r="S213">
        <v>475</v>
      </c>
      <c r="T213">
        <f t="shared" si="8"/>
        <v>952</v>
      </c>
      <c r="U213" s="11">
        <v>0.66111111111111109</v>
      </c>
      <c r="V213" t="str">
        <f t="shared" si="9"/>
        <v>More than half a day</v>
      </c>
      <c r="W213" t="str">
        <f>VLOOKUP(Time_Worn[[#This Row],[id]],Days_Frequency[],3,FALSE)</f>
        <v>High Use</v>
      </c>
    </row>
    <row r="214" spans="1:23" x14ac:dyDescent="0.2">
      <c r="A214">
        <v>4702921684</v>
      </c>
      <c r="B214" s="31">
        <v>42484</v>
      </c>
      <c r="C214" t="s">
        <v>44</v>
      </c>
      <c r="D214">
        <v>15050</v>
      </c>
      <c r="E214">
        <v>12.2200002670288</v>
      </c>
      <c r="F214">
        <v>12.2200002670288</v>
      </c>
      <c r="G214">
        <v>0</v>
      </c>
      <c r="H214">
        <v>1.20000004768372</v>
      </c>
      <c r="I214">
        <v>5.1199998855590803</v>
      </c>
      <c r="J214">
        <v>5.8800001144409197</v>
      </c>
      <c r="K214">
        <v>0</v>
      </c>
      <c r="L214">
        <v>15</v>
      </c>
      <c r="M214">
        <v>95</v>
      </c>
      <c r="N214">
        <v>281</v>
      </c>
      <c r="O214">
        <v>542</v>
      </c>
      <c r="P214">
        <v>3538</v>
      </c>
      <c r="Q214">
        <v>1</v>
      </c>
      <c r="R214">
        <v>480</v>
      </c>
      <c r="S214">
        <v>506</v>
      </c>
      <c r="T214">
        <f t="shared" si="8"/>
        <v>933</v>
      </c>
      <c r="U214" s="11">
        <v>0.6479166666666667</v>
      </c>
      <c r="V214" t="str">
        <f t="shared" si="9"/>
        <v>More than half a day</v>
      </c>
      <c r="W214" t="str">
        <f>VLOOKUP(Time_Worn[[#This Row],[id]],Days_Frequency[],3,FALSE)</f>
        <v>High Use</v>
      </c>
    </row>
    <row r="215" spans="1:23" x14ac:dyDescent="0.2">
      <c r="A215">
        <v>4702921684</v>
      </c>
      <c r="B215" s="31">
        <v>42485</v>
      </c>
      <c r="C215" t="s">
        <v>45</v>
      </c>
      <c r="D215">
        <v>9167</v>
      </c>
      <c r="E215">
        <v>7.4299998283386204</v>
      </c>
      <c r="F215">
        <v>7.4299998283386204</v>
      </c>
      <c r="G215">
        <v>0</v>
      </c>
      <c r="H215">
        <v>0.490000009536743</v>
      </c>
      <c r="I215">
        <v>0.81999999284744296</v>
      </c>
      <c r="J215">
        <v>6.1100001335143999</v>
      </c>
      <c r="K215">
        <v>0</v>
      </c>
      <c r="L215">
        <v>6</v>
      </c>
      <c r="M215">
        <v>15</v>
      </c>
      <c r="N215">
        <v>270</v>
      </c>
      <c r="O215">
        <v>730</v>
      </c>
      <c r="P215">
        <v>3064</v>
      </c>
      <c r="Q215">
        <v>1</v>
      </c>
      <c r="R215">
        <v>370</v>
      </c>
      <c r="S215">
        <v>380</v>
      </c>
      <c r="T215">
        <f t="shared" si="8"/>
        <v>1021</v>
      </c>
      <c r="U215" s="11">
        <v>0.70902777777777781</v>
      </c>
      <c r="V215" t="str">
        <f t="shared" si="9"/>
        <v>More than half a day</v>
      </c>
      <c r="W215" t="str">
        <f>VLOOKUP(Time_Worn[[#This Row],[id]],Days_Frequency[],3,FALSE)</f>
        <v>High Use</v>
      </c>
    </row>
    <row r="216" spans="1:23" x14ac:dyDescent="0.2">
      <c r="A216">
        <v>4702921684</v>
      </c>
      <c r="B216" s="31">
        <v>42486</v>
      </c>
      <c r="C216" t="s">
        <v>42</v>
      </c>
      <c r="D216">
        <v>6108</v>
      </c>
      <c r="E216">
        <v>4.9499998092651403</v>
      </c>
      <c r="F216">
        <v>4.9499998092651403</v>
      </c>
      <c r="G216">
        <v>0</v>
      </c>
      <c r="H216">
        <v>7.0000000298023196E-2</v>
      </c>
      <c r="I216">
        <v>0.34999999403953602</v>
      </c>
      <c r="J216">
        <v>4.53999996185303</v>
      </c>
      <c r="K216">
        <v>0</v>
      </c>
      <c r="L216">
        <v>1</v>
      </c>
      <c r="M216">
        <v>8</v>
      </c>
      <c r="N216">
        <v>216</v>
      </c>
      <c r="O216">
        <v>765</v>
      </c>
      <c r="P216">
        <v>2784</v>
      </c>
      <c r="Q216">
        <v>1</v>
      </c>
      <c r="R216">
        <v>421</v>
      </c>
      <c r="S216">
        <v>429</v>
      </c>
      <c r="T216">
        <f t="shared" si="8"/>
        <v>990</v>
      </c>
      <c r="U216" s="11">
        <v>0.6875</v>
      </c>
      <c r="V216" t="str">
        <f t="shared" si="9"/>
        <v>More than half a day</v>
      </c>
      <c r="W216" t="str">
        <f>VLOOKUP(Time_Worn[[#This Row],[id]],Days_Frequency[],3,FALSE)</f>
        <v>High Use</v>
      </c>
    </row>
    <row r="217" spans="1:23" x14ac:dyDescent="0.2">
      <c r="A217">
        <v>4702921684</v>
      </c>
      <c r="B217" s="31">
        <v>42487</v>
      </c>
      <c r="C217" t="s">
        <v>46</v>
      </c>
      <c r="D217">
        <v>7047</v>
      </c>
      <c r="E217">
        <v>5.7199997901916504</v>
      </c>
      <c r="F217">
        <v>5.7199997901916504</v>
      </c>
      <c r="G217">
        <v>0</v>
      </c>
      <c r="H217">
        <v>9.00000035762787E-2</v>
      </c>
      <c r="I217">
        <v>0.80000001192092896</v>
      </c>
      <c r="J217">
        <v>4.7800002098083496</v>
      </c>
      <c r="K217">
        <v>0</v>
      </c>
      <c r="L217">
        <v>1</v>
      </c>
      <c r="M217">
        <v>16</v>
      </c>
      <c r="N217">
        <v>238</v>
      </c>
      <c r="O217">
        <v>733</v>
      </c>
      <c r="P217">
        <v>2908</v>
      </c>
      <c r="Q217">
        <v>1</v>
      </c>
      <c r="R217">
        <v>432</v>
      </c>
      <c r="S217">
        <v>449</v>
      </c>
      <c r="T217">
        <f t="shared" si="8"/>
        <v>988</v>
      </c>
      <c r="U217" s="11">
        <v>0.68611111111111112</v>
      </c>
      <c r="V217" t="str">
        <f t="shared" si="9"/>
        <v>More than half a day</v>
      </c>
      <c r="W217" t="str">
        <f>VLOOKUP(Time_Worn[[#This Row],[id]],Days_Frequency[],3,FALSE)</f>
        <v>High Use</v>
      </c>
    </row>
    <row r="218" spans="1:23" x14ac:dyDescent="0.2">
      <c r="A218">
        <v>4702921684</v>
      </c>
      <c r="B218" s="31">
        <v>42488</v>
      </c>
      <c r="C218" t="s">
        <v>43</v>
      </c>
      <c r="D218">
        <v>9023</v>
      </c>
      <c r="E218">
        <v>7.3200001716613796</v>
      </c>
      <c r="F218">
        <v>7.3200001716613796</v>
      </c>
      <c r="G218">
        <v>0</v>
      </c>
      <c r="H218">
        <v>1.12999999523163</v>
      </c>
      <c r="I218">
        <v>0.41999998688697798</v>
      </c>
      <c r="J218">
        <v>5.7699999809265101</v>
      </c>
      <c r="K218">
        <v>0</v>
      </c>
      <c r="L218">
        <v>14</v>
      </c>
      <c r="M218">
        <v>9</v>
      </c>
      <c r="N218">
        <v>232</v>
      </c>
      <c r="O218">
        <v>738</v>
      </c>
      <c r="P218">
        <v>3033</v>
      </c>
      <c r="Q218">
        <v>1</v>
      </c>
      <c r="R218">
        <v>442</v>
      </c>
      <c r="S218">
        <v>461</v>
      </c>
      <c r="T218">
        <f t="shared" si="8"/>
        <v>993</v>
      </c>
      <c r="U218" s="11">
        <v>0.68958333333333333</v>
      </c>
      <c r="V218" t="str">
        <f t="shared" si="9"/>
        <v>More than half a day</v>
      </c>
      <c r="W218" t="str">
        <f>VLOOKUP(Time_Worn[[#This Row],[id]],Days_Frequency[],3,FALSE)</f>
        <v>High Use</v>
      </c>
    </row>
    <row r="219" spans="1:23" x14ac:dyDescent="0.2">
      <c r="A219">
        <v>4702921684</v>
      </c>
      <c r="B219" s="31">
        <v>42489</v>
      </c>
      <c r="C219" t="s">
        <v>47</v>
      </c>
      <c r="D219">
        <v>9930</v>
      </c>
      <c r="E219">
        <v>8.0500001907348597</v>
      </c>
      <c r="F219">
        <v>8.0500001907348597</v>
      </c>
      <c r="G219">
        <v>0</v>
      </c>
      <c r="H219">
        <v>1.0599999427795399</v>
      </c>
      <c r="I219">
        <v>0.92000001668930098</v>
      </c>
      <c r="J219">
        <v>6.0700001716613796</v>
      </c>
      <c r="K219">
        <v>0</v>
      </c>
      <c r="L219">
        <v>12</v>
      </c>
      <c r="M219">
        <v>19</v>
      </c>
      <c r="N219">
        <v>267</v>
      </c>
      <c r="O219">
        <v>692</v>
      </c>
      <c r="P219">
        <v>3165</v>
      </c>
      <c r="Q219">
        <v>1</v>
      </c>
      <c r="R219">
        <v>433</v>
      </c>
      <c r="S219">
        <v>447</v>
      </c>
      <c r="T219">
        <f t="shared" si="8"/>
        <v>990</v>
      </c>
      <c r="U219" s="11">
        <v>0.6875</v>
      </c>
      <c r="V219" t="str">
        <f t="shared" si="9"/>
        <v>More than half a day</v>
      </c>
      <c r="W219" t="str">
        <f>VLOOKUP(Time_Worn[[#This Row],[id]],Days_Frequency[],3,FALSE)</f>
        <v>High Use</v>
      </c>
    </row>
    <row r="220" spans="1:23" x14ac:dyDescent="0.2">
      <c r="A220">
        <v>4702921684</v>
      </c>
      <c r="B220" s="31">
        <v>42490</v>
      </c>
      <c r="C220" t="s">
        <v>41</v>
      </c>
      <c r="D220">
        <v>10144</v>
      </c>
      <c r="E220">
        <v>8.2299995422363299</v>
      </c>
      <c r="F220">
        <v>8.2299995422363299</v>
      </c>
      <c r="G220">
        <v>0</v>
      </c>
      <c r="H220">
        <v>0.31999999284744302</v>
      </c>
      <c r="I220">
        <v>2.0299999713897701</v>
      </c>
      <c r="J220">
        <v>5.8800001144409197</v>
      </c>
      <c r="K220">
        <v>0</v>
      </c>
      <c r="L220">
        <v>4</v>
      </c>
      <c r="M220">
        <v>36</v>
      </c>
      <c r="N220">
        <v>263</v>
      </c>
      <c r="O220">
        <v>728</v>
      </c>
      <c r="P220">
        <v>3115</v>
      </c>
      <c r="Q220">
        <v>1</v>
      </c>
      <c r="R220">
        <v>479</v>
      </c>
      <c r="S220">
        <v>501</v>
      </c>
      <c r="T220">
        <f t="shared" si="8"/>
        <v>1031</v>
      </c>
      <c r="U220" s="11">
        <v>0.71597222222222223</v>
      </c>
      <c r="V220" t="str">
        <f t="shared" si="9"/>
        <v>More than half a day</v>
      </c>
      <c r="W220" t="str">
        <f>VLOOKUP(Time_Worn[[#This Row],[id]],Days_Frequency[],3,FALSE)</f>
        <v>High Use</v>
      </c>
    </row>
    <row r="221" spans="1:23" x14ac:dyDescent="0.2">
      <c r="A221">
        <v>4702921684</v>
      </c>
      <c r="B221" s="31">
        <v>42493</v>
      </c>
      <c r="C221" t="s">
        <v>44</v>
      </c>
      <c r="D221">
        <v>9454</v>
      </c>
      <c r="E221">
        <v>7.6700000762939498</v>
      </c>
      <c r="F221">
        <v>7.6700000762939498</v>
      </c>
      <c r="G221">
        <v>0</v>
      </c>
      <c r="H221">
        <v>0</v>
      </c>
      <c r="I221">
        <v>0</v>
      </c>
      <c r="J221">
        <v>7.6700000762939498</v>
      </c>
      <c r="K221">
        <v>0</v>
      </c>
      <c r="L221">
        <v>0</v>
      </c>
      <c r="M221">
        <v>0</v>
      </c>
      <c r="N221">
        <v>313</v>
      </c>
      <c r="O221">
        <v>729</v>
      </c>
      <c r="P221">
        <v>3145</v>
      </c>
      <c r="Q221">
        <v>1</v>
      </c>
      <c r="R221">
        <v>327</v>
      </c>
      <c r="S221">
        <v>373</v>
      </c>
      <c r="T221">
        <f t="shared" si="8"/>
        <v>1042</v>
      </c>
      <c r="U221" s="11">
        <v>0.72361111111111109</v>
      </c>
      <c r="V221" t="str">
        <f t="shared" si="9"/>
        <v>More than half a day</v>
      </c>
      <c r="W221" t="str">
        <f>VLOOKUP(Time_Worn[[#This Row],[id]],Days_Frequency[],3,FALSE)</f>
        <v>High Use</v>
      </c>
    </row>
    <row r="222" spans="1:23" x14ac:dyDescent="0.2">
      <c r="A222">
        <v>4702921684</v>
      </c>
      <c r="B222" s="31">
        <v>42494</v>
      </c>
      <c r="C222" t="s">
        <v>45</v>
      </c>
      <c r="D222">
        <v>8161</v>
      </c>
      <c r="E222">
        <v>6.6199998855590803</v>
      </c>
      <c r="F222">
        <v>6.6199998855590803</v>
      </c>
      <c r="G222">
        <v>0</v>
      </c>
      <c r="H222">
        <v>0.34000000357627902</v>
      </c>
      <c r="I222">
        <v>0.730000019073486</v>
      </c>
      <c r="J222">
        <v>5.53999996185303</v>
      </c>
      <c r="K222">
        <v>0</v>
      </c>
      <c r="L222">
        <v>4</v>
      </c>
      <c r="M222">
        <v>15</v>
      </c>
      <c r="N222">
        <v>251</v>
      </c>
      <c r="O222">
        <v>757</v>
      </c>
      <c r="P222">
        <v>3004</v>
      </c>
      <c r="Q222">
        <v>1</v>
      </c>
      <c r="R222">
        <v>412</v>
      </c>
      <c r="S222">
        <v>434</v>
      </c>
      <c r="T222">
        <f t="shared" si="8"/>
        <v>1027</v>
      </c>
      <c r="U222" s="11">
        <v>0.71319444444444446</v>
      </c>
      <c r="V222" t="str">
        <f t="shared" si="9"/>
        <v>More than half a day</v>
      </c>
      <c r="W222" t="str">
        <f>VLOOKUP(Time_Worn[[#This Row],[id]],Days_Frequency[],3,FALSE)</f>
        <v>High Use</v>
      </c>
    </row>
    <row r="223" spans="1:23" x14ac:dyDescent="0.2">
      <c r="A223">
        <v>4702921684</v>
      </c>
      <c r="B223" s="31">
        <v>42495</v>
      </c>
      <c r="C223" t="s">
        <v>42</v>
      </c>
      <c r="D223">
        <v>8614</v>
      </c>
      <c r="E223">
        <v>6.9899997711181596</v>
      </c>
      <c r="F223">
        <v>6.9899997711181596</v>
      </c>
      <c r="G223">
        <v>0</v>
      </c>
      <c r="H223">
        <v>0.67000001668930098</v>
      </c>
      <c r="I223">
        <v>0.21999999880790699</v>
      </c>
      <c r="J223">
        <v>6.0900001525878897</v>
      </c>
      <c r="K223">
        <v>0</v>
      </c>
      <c r="L223">
        <v>8</v>
      </c>
      <c r="M223">
        <v>5</v>
      </c>
      <c r="N223">
        <v>241</v>
      </c>
      <c r="O223">
        <v>745</v>
      </c>
      <c r="P223">
        <v>3006</v>
      </c>
      <c r="Q223">
        <v>1</v>
      </c>
      <c r="R223">
        <v>414</v>
      </c>
      <c r="S223">
        <v>428</v>
      </c>
      <c r="T223">
        <f t="shared" si="8"/>
        <v>999</v>
      </c>
      <c r="U223" s="11">
        <v>0.69374999999999998</v>
      </c>
      <c r="V223" t="str">
        <f t="shared" si="9"/>
        <v>More than half a day</v>
      </c>
      <c r="W223" t="str">
        <f>VLOOKUP(Time_Worn[[#This Row],[id]],Days_Frequency[],3,FALSE)</f>
        <v>High Use</v>
      </c>
    </row>
    <row r="224" spans="1:23" x14ac:dyDescent="0.2">
      <c r="A224">
        <v>4702921684</v>
      </c>
      <c r="B224" s="31">
        <v>42496</v>
      </c>
      <c r="C224" t="s">
        <v>46</v>
      </c>
      <c r="D224">
        <v>6943</v>
      </c>
      <c r="E224">
        <v>5.6300001144409197</v>
      </c>
      <c r="F224">
        <v>5.6300001144409197</v>
      </c>
      <c r="G224">
        <v>0</v>
      </c>
      <c r="H224">
        <v>7.9999998211860698E-2</v>
      </c>
      <c r="I224">
        <v>0.66000002622604403</v>
      </c>
      <c r="J224">
        <v>4.8699998855590803</v>
      </c>
      <c r="K224">
        <v>0</v>
      </c>
      <c r="L224">
        <v>1</v>
      </c>
      <c r="M224">
        <v>16</v>
      </c>
      <c r="N224">
        <v>207</v>
      </c>
      <c r="O224">
        <v>682</v>
      </c>
      <c r="P224">
        <v>2859</v>
      </c>
      <c r="Q224">
        <v>1</v>
      </c>
      <c r="R224">
        <v>404</v>
      </c>
      <c r="S224">
        <v>449</v>
      </c>
      <c r="T224">
        <f t="shared" si="8"/>
        <v>906</v>
      </c>
      <c r="U224" s="11">
        <v>0.62916666666666665</v>
      </c>
      <c r="V224" t="str">
        <f t="shared" si="9"/>
        <v>More than half a day</v>
      </c>
      <c r="W224" t="str">
        <f>VLOOKUP(Time_Worn[[#This Row],[id]],Days_Frequency[],3,FALSE)</f>
        <v>High Use</v>
      </c>
    </row>
    <row r="225" spans="1:23" x14ac:dyDescent="0.2">
      <c r="A225">
        <v>4702921684</v>
      </c>
      <c r="B225" s="31">
        <v>42497</v>
      </c>
      <c r="C225" t="s">
        <v>43</v>
      </c>
      <c r="D225">
        <v>14370</v>
      </c>
      <c r="E225">
        <v>11.6499996185303</v>
      </c>
      <c r="F225">
        <v>11.6499996185303</v>
      </c>
      <c r="G225">
        <v>0</v>
      </c>
      <c r="H225">
        <v>0.37000000476837203</v>
      </c>
      <c r="I225">
        <v>2.3099999427795401</v>
      </c>
      <c r="J225">
        <v>8.9700002670288104</v>
      </c>
      <c r="K225">
        <v>0</v>
      </c>
      <c r="L225">
        <v>5</v>
      </c>
      <c r="M225">
        <v>46</v>
      </c>
      <c r="N225">
        <v>439</v>
      </c>
      <c r="O225">
        <v>577</v>
      </c>
      <c r="P225">
        <v>3683</v>
      </c>
      <c r="Q225">
        <v>1</v>
      </c>
      <c r="R225">
        <v>520</v>
      </c>
      <c r="S225">
        <v>543</v>
      </c>
      <c r="T225">
        <f t="shared" si="8"/>
        <v>1067</v>
      </c>
      <c r="U225" s="11">
        <v>0.74097222222222225</v>
      </c>
      <c r="V225" t="str">
        <f t="shared" si="9"/>
        <v>More than half a day</v>
      </c>
      <c r="W225" t="str">
        <f>VLOOKUP(Time_Worn[[#This Row],[id]],Days_Frequency[],3,FALSE)</f>
        <v>High Use</v>
      </c>
    </row>
    <row r="226" spans="1:23" x14ac:dyDescent="0.2">
      <c r="A226">
        <v>4702921684</v>
      </c>
      <c r="B226" s="31">
        <v>42499</v>
      </c>
      <c r="C226" t="s">
        <v>47</v>
      </c>
      <c r="D226">
        <v>8232</v>
      </c>
      <c r="E226">
        <v>6.6799998283386204</v>
      </c>
      <c r="F226">
        <v>6.6799998283386204</v>
      </c>
      <c r="G226">
        <v>0</v>
      </c>
      <c r="H226">
        <v>0</v>
      </c>
      <c r="I226">
        <v>0.56999999284744296</v>
      </c>
      <c r="J226">
        <v>6.0999999046325701</v>
      </c>
      <c r="K226">
        <v>0</v>
      </c>
      <c r="L226">
        <v>0</v>
      </c>
      <c r="M226">
        <v>12</v>
      </c>
      <c r="N226">
        <v>253</v>
      </c>
      <c r="O226">
        <v>746</v>
      </c>
      <c r="P226">
        <v>2990</v>
      </c>
      <c r="Q226">
        <v>1</v>
      </c>
      <c r="R226">
        <v>435</v>
      </c>
      <c r="S226">
        <v>458</v>
      </c>
      <c r="T226">
        <f t="shared" si="8"/>
        <v>1011</v>
      </c>
      <c r="U226" s="11">
        <v>0.70208333333333328</v>
      </c>
      <c r="V226" t="str">
        <f t="shared" si="9"/>
        <v>More than half a day</v>
      </c>
      <c r="W226" t="str">
        <f>VLOOKUP(Time_Worn[[#This Row],[id]],Days_Frequency[],3,FALSE)</f>
        <v>High Use</v>
      </c>
    </row>
    <row r="227" spans="1:23" x14ac:dyDescent="0.2">
      <c r="A227">
        <v>4702921684</v>
      </c>
      <c r="B227" s="31">
        <v>42500</v>
      </c>
      <c r="C227" t="s">
        <v>41</v>
      </c>
      <c r="D227">
        <v>10613</v>
      </c>
      <c r="E227">
        <v>8.6099996566772496</v>
      </c>
      <c r="F227">
        <v>8.6099996566772496</v>
      </c>
      <c r="G227">
        <v>0</v>
      </c>
      <c r="H227">
        <v>7.9999998211860698E-2</v>
      </c>
      <c r="I227">
        <v>1.87999999523163</v>
      </c>
      <c r="J227">
        <v>6.6500000953674299</v>
      </c>
      <c r="K227">
        <v>0</v>
      </c>
      <c r="L227">
        <v>1</v>
      </c>
      <c r="M227">
        <v>37</v>
      </c>
      <c r="N227">
        <v>262</v>
      </c>
      <c r="O227">
        <v>701</v>
      </c>
      <c r="P227">
        <v>3172</v>
      </c>
      <c r="Q227">
        <v>1</v>
      </c>
      <c r="R227">
        <v>416</v>
      </c>
      <c r="S227">
        <v>431</v>
      </c>
      <c r="T227">
        <f t="shared" si="8"/>
        <v>1001</v>
      </c>
      <c r="U227" s="11">
        <v>0.69513888888888886</v>
      </c>
      <c r="V227" t="str">
        <f t="shared" si="9"/>
        <v>More than half a day</v>
      </c>
      <c r="W227" t="str">
        <f>VLOOKUP(Time_Worn[[#This Row],[id]],Days_Frequency[],3,FALSE)</f>
        <v>High Use</v>
      </c>
    </row>
    <row r="228" spans="1:23" x14ac:dyDescent="0.2">
      <c r="A228">
        <v>4702921684</v>
      </c>
      <c r="B228" s="31">
        <v>42501</v>
      </c>
      <c r="C228" t="s">
        <v>44</v>
      </c>
      <c r="D228">
        <v>9810</v>
      </c>
      <c r="E228">
        <v>7.96000003814697</v>
      </c>
      <c r="F228">
        <v>7.96000003814697</v>
      </c>
      <c r="G228">
        <v>0</v>
      </c>
      <c r="H228">
        <v>0.77999997138977095</v>
      </c>
      <c r="I228">
        <v>2.1600000858306898</v>
      </c>
      <c r="J228">
        <v>4.9800000190734899</v>
      </c>
      <c r="K228">
        <v>0</v>
      </c>
      <c r="L228">
        <v>10</v>
      </c>
      <c r="M228">
        <v>41</v>
      </c>
      <c r="N228">
        <v>235</v>
      </c>
      <c r="O228">
        <v>784</v>
      </c>
      <c r="P228">
        <v>3069</v>
      </c>
      <c r="Q228">
        <v>1</v>
      </c>
      <c r="R228">
        <v>354</v>
      </c>
      <c r="S228">
        <v>366</v>
      </c>
      <c r="T228">
        <f t="shared" si="8"/>
        <v>1070</v>
      </c>
      <c r="U228" s="11">
        <v>0.74305555555555558</v>
      </c>
      <c r="V228" t="str">
        <f t="shared" si="9"/>
        <v>More than half a day</v>
      </c>
      <c r="W228" t="str">
        <f>VLOOKUP(Time_Worn[[#This Row],[id]],Days_Frequency[],3,FALSE)</f>
        <v>High Use</v>
      </c>
    </row>
    <row r="229" spans="1:23" x14ac:dyDescent="0.2">
      <c r="A229">
        <v>4702921684</v>
      </c>
      <c r="B229" s="31">
        <v>42502</v>
      </c>
      <c r="C229" t="s">
        <v>45</v>
      </c>
      <c r="D229">
        <v>2752</v>
      </c>
      <c r="E229">
        <v>2.2300000190734899</v>
      </c>
      <c r="F229">
        <v>2.2300000190734899</v>
      </c>
      <c r="G229">
        <v>0</v>
      </c>
      <c r="H229">
        <v>0</v>
      </c>
      <c r="I229">
        <v>0</v>
      </c>
      <c r="J229">
        <v>2.2300000190734899</v>
      </c>
      <c r="K229">
        <v>0</v>
      </c>
      <c r="L229">
        <v>0</v>
      </c>
      <c r="M229">
        <v>0</v>
      </c>
      <c r="N229">
        <v>68</v>
      </c>
      <c r="O229">
        <v>241</v>
      </c>
      <c r="P229">
        <v>1240</v>
      </c>
      <c r="Q229">
        <v>1</v>
      </c>
      <c r="R229">
        <v>404</v>
      </c>
      <c r="S229">
        <v>442</v>
      </c>
      <c r="T229">
        <f t="shared" si="8"/>
        <v>309</v>
      </c>
      <c r="U229" s="11">
        <v>0.21458333333333332</v>
      </c>
      <c r="V229" t="str">
        <f t="shared" si="9"/>
        <v>Less than half a day</v>
      </c>
      <c r="W229" t="str">
        <f>VLOOKUP(Time_Worn[[#This Row],[id]],Days_Frequency[],3,FALSE)</f>
        <v>High Use</v>
      </c>
    </row>
    <row r="230" spans="1:23" x14ac:dyDescent="0.2">
      <c r="A230">
        <v>5553957443</v>
      </c>
      <c r="B230" s="31">
        <v>42472</v>
      </c>
      <c r="C230" t="s">
        <v>42</v>
      </c>
      <c r="D230">
        <v>11596</v>
      </c>
      <c r="E230">
        <v>7.5700001716613796</v>
      </c>
      <c r="F230">
        <v>7.5700001716613796</v>
      </c>
      <c r="G230">
        <v>0</v>
      </c>
      <c r="H230">
        <v>1.37000000476837</v>
      </c>
      <c r="I230">
        <v>0.79000002145767201</v>
      </c>
      <c r="J230">
        <v>5.4099998474121103</v>
      </c>
      <c r="K230">
        <v>0</v>
      </c>
      <c r="L230">
        <v>19</v>
      </c>
      <c r="M230">
        <v>13</v>
      </c>
      <c r="N230">
        <v>277</v>
      </c>
      <c r="O230">
        <v>767</v>
      </c>
      <c r="P230">
        <v>2026</v>
      </c>
      <c r="Q230">
        <v>1</v>
      </c>
      <c r="R230">
        <v>441</v>
      </c>
      <c r="S230">
        <v>464</v>
      </c>
      <c r="T230">
        <f t="shared" si="8"/>
        <v>1076</v>
      </c>
      <c r="U230" s="11">
        <v>0.74722222222222223</v>
      </c>
      <c r="V230" t="str">
        <f t="shared" si="9"/>
        <v>More than half a day</v>
      </c>
      <c r="W230" t="str">
        <f>VLOOKUP(Time_Worn[[#This Row],[id]],Days_Frequency[],3,FALSE)</f>
        <v>High Use</v>
      </c>
    </row>
    <row r="231" spans="1:23" x14ac:dyDescent="0.2">
      <c r="A231">
        <v>5553957443</v>
      </c>
      <c r="B231" s="31">
        <v>42473</v>
      </c>
      <c r="C231" t="s">
        <v>46</v>
      </c>
      <c r="D231">
        <v>4832</v>
      </c>
      <c r="E231">
        <v>3.1600000858306898</v>
      </c>
      <c r="F231">
        <v>3.1600000858306898</v>
      </c>
      <c r="G231">
        <v>0</v>
      </c>
      <c r="H231">
        <v>0</v>
      </c>
      <c r="I231">
        <v>0</v>
      </c>
      <c r="J231">
        <v>3.1600000858306898</v>
      </c>
      <c r="K231">
        <v>0</v>
      </c>
      <c r="L231">
        <v>0</v>
      </c>
      <c r="M231">
        <v>0</v>
      </c>
      <c r="N231">
        <v>226</v>
      </c>
      <c r="O231">
        <v>647</v>
      </c>
      <c r="P231">
        <v>1718</v>
      </c>
      <c r="Q231">
        <v>2</v>
      </c>
      <c r="R231">
        <v>455</v>
      </c>
      <c r="S231">
        <v>488</v>
      </c>
      <c r="T231">
        <f t="shared" si="8"/>
        <v>873</v>
      </c>
      <c r="U231" s="11">
        <v>0.60624999999999996</v>
      </c>
      <c r="V231" t="str">
        <f t="shared" si="9"/>
        <v>More than half a day</v>
      </c>
      <c r="W231" t="str">
        <f>VLOOKUP(Time_Worn[[#This Row],[id]],Days_Frequency[],3,FALSE)</f>
        <v>High Use</v>
      </c>
    </row>
    <row r="232" spans="1:23" x14ac:dyDescent="0.2">
      <c r="A232">
        <v>5553957443</v>
      </c>
      <c r="B232" s="31">
        <v>42474</v>
      </c>
      <c r="C232" t="s">
        <v>43</v>
      </c>
      <c r="D232">
        <v>17022</v>
      </c>
      <c r="E232">
        <v>11.1199998855591</v>
      </c>
      <c r="F232">
        <v>11.1199998855591</v>
      </c>
      <c r="G232">
        <v>0</v>
      </c>
      <c r="H232">
        <v>4</v>
      </c>
      <c r="I232">
        <v>2.4500000476837198</v>
      </c>
      <c r="J232">
        <v>4.6700000762939498</v>
      </c>
      <c r="K232">
        <v>0</v>
      </c>
      <c r="L232">
        <v>61</v>
      </c>
      <c r="M232">
        <v>41</v>
      </c>
      <c r="N232">
        <v>256</v>
      </c>
      <c r="O232">
        <v>693</v>
      </c>
      <c r="P232">
        <v>2324</v>
      </c>
      <c r="Q232">
        <v>1</v>
      </c>
      <c r="R232">
        <v>357</v>
      </c>
      <c r="S232">
        <v>418</v>
      </c>
      <c r="T232">
        <f t="shared" si="8"/>
        <v>1051</v>
      </c>
      <c r="U232" s="11">
        <v>0.72986111111111107</v>
      </c>
      <c r="V232" t="str">
        <f t="shared" si="9"/>
        <v>More than half a day</v>
      </c>
      <c r="W232" t="str">
        <f>VLOOKUP(Time_Worn[[#This Row],[id]],Days_Frequency[],3,FALSE)</f>
        <v>High Use</v>
      </c>
    </row>
    <row r="233" spans="1:23" x14ac:dyDescent="0.2">
      <c r="A233">
        <v>5553957443</v>
      </c>
      <c r="B233" s="31">
        <v>42475</v>
      </c>
      <c r="C233" t="s">
        <v>47</v>
      </c>
      <c r="D233">
        <v>16556</v>
      </c>
      <c r="E233">
        <v>10.8599996566772</v>
      </c>
      <c r="F233">
        <v>10.8599996566772</v>
      </c>
      <c r="G233">
        <v>0</v>
      </c>
      <c r="H233">
        <v>4.1599998474121103</v>
      </c>
      <c r="I233">
        <v>1.9800000190734901</v>
      </c>
      <c r="J233">
        <v>4.71000003814697</v>
      </c>
      <c r="K233">
        <v>0</v>
      </c>
      <c r="L233">
        <v>58</v>
      </c>
      <c r="M233">
        <v>38</v>
      </c>
      <c r="N233">
        <v>239</v>
      </c>
      <c r="O233">
        <v>689</v>
      </c>
      <c r="P233">
        <v>2254</v>
      </c>
      <c r="Q233">
        <v>1</v>
      </c>
      <c r="R233">
        <v>377</v>
      </c>
      <c r="S233">
        <v>409</v>
      </c>
      <c r="T233">
        <f t="shared" si="8"/>
        <v>1024</v>
      </c>
      <c r="U233" s="11">
        <v>0.71111111111111114</v>
      </c>
      <c r="V233" t="str">
        <f t="shared" si="9"/>
        <v>More than half a day</v>
      </c>
      <c r="W233" t="str">
        <f>VLOOKUP(Time_Worn[[#This Row],[id]],Days_Frequency[],3,FALSE)</f>
        <v>High Use</v>
      </c>
    </row>
    <row r="234" spans="1:23" x14ac:dyDescent="0.2">
      <c r="A234">
        <v>5553957443</v>
      </c>
      <c r="B234" s="31">
        <v>42476</v>
      </c>
      <c r="C234" t="s">
        <v>41</v>
      </c>
      <c r="D234">
        <v>5771</v>
      </c>
      <c r="E234">
        <v>3.7699999809265101</v>
      </c>
      <c r="F234">
        <v>3.7699999809265101</v>
      </c>
      <c r="G234">
        <v>0</v>
      </c>
      <c r="H234">
        <v>0</v>
      </c>
      <c r="I234">
        <v>0</v>
      </c>
      <c r="J234">
        <v>3.7699999809265101</v>
      </c>
      <c r="K234">
        <v>0</v>
      </c>
      <c r="L234">
        <v>0</v>
      </c>
      <c r="M234">
        <v>0</v>
      </c>
      <c r="N234">
        <v>288</v>
      </c>
      <c r="O234">
        <v>521</v>
      </c>
      <c r="P234">
        <v>1831</v>
      </c>
      <c r="Q234">
        <v>2</v>
      </c>
      <c r="R234">
        <v>651</v>
      </c>
      <c r="S234">
        <v>686</v>
      </c>
      <c r="T234">
        <f t="shared" si="8"/>
        <v>809</v>
      </c>
      <c r="U234" s="11">
        <v>0.56180555555555556</v>
      </c>
      <c r="V234" t="str">
        <f t="shared" si="9"/>
        <v>More than half a day</v>
      </c>
      <c r="W234" t="str">
        <f>VLOOKUP(Time_Worn[[#This Row],[id]],Days_Frequency[],3,FALSE)</f>
        <v>High Use</v>
      </c>
    </row>
    <row r="235" spans="1:23" x14ac:dyDescent="0.2">
      <c r="A235">
        <v>5553957443</v>
      </c>
      <c r="B235" s="31">
        <v>42477</v>
      </c>
      <c r="C235" t="s">
        <v>44</v>
      </c>
      <c r="D235">
        <v>655</v>
      </c>
      <c r="E235">
        <v>0.43000000715255698</v>
      </c>
      <c r="F235">
        <v>0.43000000715255698</v>
      </c>
      <c r="G235">
        <v>0</v>
      </c>
      <c r="H235">
        <v>0</v>
      </c>
      <c r="I235">
        <v>0</v>
      </c>
      <c r="J235">
        <v>0.43000000715255698</v>
      </c>
      <c r="K235">
        <v>0</v>
      </c>
      <c r="L235">
        <v>0</v>
      </c>
      <c r="M235">
        <v>0</v>
      </c>
      <c r="N235">
        <v>46</v>
      </c>
      <c r="O235">
        <v>943</v>
      </c>
      <c r="P235">
        <v>1397</v>
      </c>
      <c r="Q235">
        <v>1</v>
      </c>
      <c r="R235">
        <v>350</v>
      </c>
      <c r="S235">
        <v>402</v>
      </c>
      <c r="T235">
        <f t="shared" si="8"/>
        <v>989</v>
      </c>
      <c r="U235" s="11">
        <v>0.68680555555555556</v>
      </c>
      <c r="V235" t="str">
        <f t="shared" si="9"/>
        <v>More than half a day</v>
      </c>
      <c r="W235" t="str">
        <f>VLOOKUP(Time_Worn[[#This Row],[id]],Days_Frequency[],3,FALSE)</f>
        <v>High Use</v>
      </c>
    </row>
    <row r="236" spans="1:23" x14ac:dyDescent="0.2">
      <c r="A236">
        <v>5553957443</v>
      </c>
      <c r="B236" s="31">
        <v>42478</v>
      </c>
      <c r="C236" t="s">
        <v>45</v>
      </c>
      <c r="D236">
        <v>3727</v>
      </c>
      <c r="E236">
        <v>2.4300000667571999</v>
      </c>
      <c r="F236">
        <v>2.4300000667571999</v>
      </c>
      <c r="G236">
        <v>0</v>
      </c>
      <c r="H236">
        <v>0</v>
      </c>
      <c r="I236">
        <v>0</v>
      </c>
      <c r="J236">
        <v>2.4300000667571999</v>
      </c>
      <c r="K236">
        <v>0</v>
      </c>
      <c r="L236">
        <v>0</v>
      </c>
      <c r="M236">
        <v>0</v>
      </c>
      <c r="N236">
        <v>206</v>
      </c>
      <c r="O236">
        <v>622</v>
      </c>
      <c r="P236">
        <v>1683</v>
      </c>
      <c r="Q236">
        <v>2</v>
      </c>
      <c r="R236">
        <v>520</v>
      </c>
      <c r="S236">
        <v>541</v>
      </c>
      <c r="T236">
        <f t="shared" si="8"/>
        <v>828</v>
      </c>
      <c r="U236" s="11">
        <v>0.57499999999999996</v>
      </c>
      <c r="V236" t="str">
        <f t="shared" si="9"/>
        <v>More than half a day</v>
      </c>
      <c r="W236" t="str">
        <f>VLOOKUP(Time_Worn[[#This Row],[id]],Days_Frequency[],3,FALSE)</f>
        <v>High Use</v>
      </c>
    </row>
    <row r="237" spans="1:23" x14ac:dyDescent="0.2">
      <c r="A237">
        <v>5553957443</v>
      </c>
      <c r="B237" s="31">
        <v>42479</v>
      </c>
      <c r="C237" t="s">
        <v>42</v>
      </c>
      <c r="D237">
        <v>15482</v>
      </c>
      <c r="E237">
        <v>10.1099996566772</v>
      </c>
      <c r="F237">
        <v>10.1099996566772</v>
      </c>
      <c r="G237">
        <v>0</v>
      </c>
      <c r="H237">
        <v>4.2800002098083496</v>
      </c>
      <c r="I237">
        <v>1.6599999666214</v>
      </c>
      <c r="J237">
        <v>4.1799998283386204</v>
      </c>
      <c r="K237">
        <v>0</v>
      </c>
      <c r="L237">
        <v>69</v>
      </c>
      <c r="M237">
        <v>28</v>
      </c>
      <c r="N237">
        <v>249</v>
      </c>
      <c r="O237">
        <v>756</v>
      </c>
      <c r="P237">
        <v>2284</v>
      </c>
      <c r="Q237">
        <v>1</v>
      </c>
      <c r="R237">
        <v>357</v>
      </c>
      <c r="S237">
        <v>410</v>
      </c>
      <c r="T237">
        <f t="shared" si="8"/>
        <v>1102</v>
      </c>
      <c r="U237" s="11">
        <v>0.76527777777777772</v>
      </c>
      <c r="V237" t="str">
        <f t="shared" si="9"/>
        <v>More than half a day</v>
      </c>
      <c r="W237" t="str">
        <f>VLOOKUP(Time_Worn[[#This Row],[id]],Days_Frequency[],3,FALSE)</f>
        <v>High Use</v>
      </c>
    </row>
    <row r="238" spans="1:23" x14ac:dyDescent="0.2">
      <c r="A238">
        <v>5553957443</v>
      </c>
      <c r="B238" s="31">
        <v>42480</v>
      </c>
      <c r="C238" t="s">
        <v>46</v>
      </c>
      <c r="D238">
        <v>2713</v>
      </c>
      <c r="E238">
        <v>1.7699999809265099</v>
      </c>
      <c r="F238">
        <v>1.7699999809265099</v>
      </c>
      <c r="G238">
        <v>0</v>
      </c>
      <c r="H238">
        <v>0</v>
      </c>
      <c r="I238">
        <v>0</v>
      </c>
      <c r="J238">
        <v>1.7699999809265099</v>
      </c>
      <c r="K238">
        <v>0</v>
      </c>
      <c r="L238">
        <v>0</v>
      </c>
      <c r="M238">
        <v>0</v>
      </c>
      <c r="N238">
        <v>148</v>
      </c>
      <c r="O238">
        <v>598</v>
      </c>
      <c r="P238">
        <v>1570</v>
      </c>
      <c r="Q238">
        <v>1</v>
      </c>
      <c r="R238">
        <v>658</v>
      </c>
      <c r="S238">
        <v>678</v>
      </c>
      <c r="T238">
        <f t="shared" si="8"/>
        <v>746</v>
      </c>
      <c r="U238" s="11">
        <v>0.5180555555555556</v>
      </c>
      <c r="V238" t="str">
        <f t="shared" si="9"/>
        <v>More than half a day</v>
      </c>
      <c r="W238" t="str">
        <f>VLOOKUP(Time_Worn[[#This Row],[id]],Days_Frequency[],3,FALSE)</f>
        <v>High Use</v>
      </c>
    </row>
    <row r="239" spans="1:23" x14ac:dyDescent="0.2">
      <c r="A239">
        <v>5553957443</v>
      </c>
      <c r="B239" s="31">
        <v>42481</v>
      </c>
      <c r="C239" t="s">
        <v>43</v>
      </c>
      <c r="D239">
        <v>12346</v>
      </c>
      <c r="E239">
        <v>8.0600004196166992</v>
      </c>
      <c r="F239">
        <v>8.0600004196166992</v>
      </c>
      <c r="G239">
        <v>0</v>
      </c>
      <c r="H239">
        <v>2.9500000476837198</v>
      </c>
      <c r="I239">
        <v>2.1600000858306898</v>
      </c>
      <c r="J239">
        <v>2.96000003814697</v>
      </c>
      <c r="K239">
        <v>0</v>
      </c>
      <c r="L239">
        <v>47</v>
      </c>
      <c r="M239">
        <v>42</v>
      </c>
      <c r="N239">
        <v>177</v>
      </c>
      <c r="O239">
        <v>801</v>
      </c>
      <c r="P239">
        <v>2066</v>
      </c>
      <c r="Q239">
        <v>1</v>
      </c>
      <c r="R239">
        <v>399</v>
      </c>
      <c r="S239">
        <v>431</v>
      </c>
      <c r="T239">
        <f t="shared" si="8"/>
        <v>1067</v>
      </c>
      <c r="U239" s="11">
        <v>0.74097222222222225</v>
      </c>
      <c r="V239" t="str">
        <f t="shared" si="9"/>
        <v>More than half a day</v>
      </c>
      <c r="W239" t="str">
        <f>VLOOKUP(Time_Worn[[#This Row],[id]],Days_Frequency[],3,FALSE)</f>
        <v>High Use</v>
      </c>
    </row>
    <row r="240" spans="1:23" x14ac:dyDescent="0.2">
      <c r="A240">
        <v>5553957443</v>
      </c>
      <c r="B240" s="31">
        <v>42482</v>
      </c>
      <c r="C240" t="s">
        <v>47</v>
      </c>
      <c r="D240">
        <v>11682</v>
      </c>
      <c r="E240">
        <v>7.6300001144409197</v>
      </c>
      <c r="F240">
        <v>7.6300001144409197</v>
      </c>
      <c r="G240">
        <v>0</v>
      </c>
      <c r="H240">
        <v>1.37999999523163</v>
      </c>
      <c r="I240">
        <v>0.62999999523162797</v>
      </c>
      <c r="J240">
        <v>5.5999999046325701</v>
      </c>
      <c r="K240">
        <v>0</v>
      </c>
      <c r="L240">
        <v>25</v>
      </c>
      <c r="M240">
        <v>16</v>
      </c>
      <c r="N240">
        <v>270</v>
      </c>
      <c r="O240">
        <v>781</v>
      </c>
      <c r="P240">
        <v>2105</v>
      </c>
      <c r="Q240">
        <v>1</v>
      </c>
      <c r="R240">
        <v>322</v>
      </c>
      <c r="S240">
        <v>353</v>
      </c>
      <c r="T240">
        <f t="shared" si="8"/>
        <v>1092</v>
      </c>
      <c r="U240" s="11">
        <v>0.7583333333333333</v>
      </c>
      <c r="V240" t="str">
        <f t="shared" si="9"/>
        <v>More than half a day</v>
      </c>
      <c r="W240" t="str">
        <f>VLOOKUP(Time_Worn[[#This Row],[id]],Days_Frequency[],3,FALSE)</f>
        <v>High Use</v>
      </c>
    </row>
    <row r="241" spans="1:23" x14ac:dyDescent="0.2">
      <c r="A241">
        <v>5553957443</v>
      </c>
      <c r="B241" s="31">
        <v>42483</v>
      </c>
      <c r="C241" t="s">
        <v>41</v>
      </c>
      <c r="D241">
        <v>4112</v>
      </c>
      <c r="E241">
        <v>2.6900000572204599</v>
      </c>
      <c r="F241">
        <v>2.6900000572204599</v>
      </c>
      <c r="G241">
        <v>0</v>
      </c>
      <c r="H241">
        <v>0</v>
      </c>
      <c r="I241">
        <v>0</v>
      </c>
      <c r="J241">
        <v>2.6800000667571999</v>
      </c>
      <c r="K241">
        <v>0</v>
      </c>
      <c r="L241">
        <v>0</v>
      </c>
      <c r="M241">
        <v>0</v>
      </c>
      <c r="N241">
        <v>272</v>
      </c>
      <c r="O241">
        <v>443</v>
      </c>
      <c r="P241">
        <v>1776</v>
      </c>
      <c r="Q241">
        <v>2</v>
      </c>
      <c r="R241">
        <v>631</v>
      </c>
      <c r="S241">
        <v>725</v>
      </c>
      <c r="T241">
        <f t="shared" si="8"/>
        <v>715</v>
      </c>
      <c r="U241" s="11">
        <v>0.49652777777777779</v>
      </c>
      <c r="V241" t="str">
        <f t="shared" si="9"/>
        <v>Less than half a day</v>
      </c>
      <c r="W241" t="str">
        <f>VLOOKUP(Time_Worn[[#This Row],[id]],Days_Frequency[],3,FALSE)</f>
        <v>High Use</v>
      </c>
    </row>
    <row r="242" spans="1:23" x14ac:dyDescent="0.2">
      <c r="A242">
        <v>5553957443</v>
      </c>
      <c r="B242" s="31">
        <v>42484</v>
      </c>
      <c r="C242" t="s">
        <v>44</v>
      </c>
      <c r="D242">
        <v>1807</v>
      </c>
      <c r="E242">
        <v>1.1799999475479099</v>
      </c>
      <c r="F242">
        <v>1.1799999475479099</v>
      </c>
      <c r="G242">
        <v>0</v>
      </c>
      <c r="H242">
        <v>0</v>
      </c>
      <c r="I242">
        <v>0</v>
      </c>
      <c r="J242">
        <v>1.1799999475479099</v>
      </c>
      <c r="K242">
        <v>0</v>
      </c>
      <c r="L242">
        <v>0</v>
      </c>
      <c r="M242">
        <v>0</v>
      </c>
      <c r="N242">
        <v>104</v>
      </c>
      <c r="O242">
        <v>582</v>
      </c>
      <c r="P242">
        <v>1507</v>
      </c>
      <c r="Q242">
        <v>2</v>
      </c>
      <c r="R242">
        <v>553</v>
      </c>
      <c r="S242">
        <v>640</v>
      </c>
      <c r="T242">
        <f t="shared" si="8"/>
        <v>686</v>
      </c>
      <c r="U242" s="11">
        <v>0.47638888888888886</v>
      </c>
      <c r="V242" t="str">
        <f t="shared" si="9"/>
        <v>Less than half a day</v>
      </c>
      <c r="W242" t="str">
        <f>VLOOKUP(Time_Worn[[#This Row],[id]],Days_Frequency[],3,FALSE)</f>
        <v>High Use</v>
      </c>
    </row>
    <row r="243" spans="1:23" x14ac:dyDescent="0.2">
      <c r="A243">
        <v>5553957443</v>
      </c>
      <c r="B243" s="31">
        <v>42485</v>
      </c>
      <c r="C243" t="s">
        <v>45</v>
      </c>
      <c r="D243">
        <v>10946</v>
      </c>
      <c r="E243">
        <v>7.1900000572204599</v>
      </c>
      <c r="F243">
        <v>7.1900000572204599</v>
      </c>
      <c r="G243">
        <v>0</v>
      </c>
      <c r="H243">
        <v>2.9300000667571999</v>
      </c>
      <c r="I243">
        <v>0.56999999284744296</v>
      </c>
      <c r="J243">
        <v>3.6900000572204599</v>
      </c>
      <c r="K243">
        <v>0</v>
      </c>
      <c r="L243">
        <v>51</v>
      </c>
      <c r="M243">
        <v>11</v>
      </c>
      <c r="N243">
        <v>201</v>
      </c>
      <c r="O243">
        <v>732</v>
      </c>
      <c r="P243">
        <v>2033</v>
      </c>
      <c r="Q243">
        <v>1</v>
      </c>
      <c r="R243">
        <v>433</v>
      </c>
      <c r="S243">
        <v>468</v>
      </c>
      <c r="T243">
        <f t="shared" si="8"/>
        <v>995</v>
      </c>
      <c r="U243" s="11">
        <v>0.69097222222222221</v>
      </c>
      <c r="V243" t="str">
        <f t="shared" si="9"/>
        <v>More than half a day</v>
      </c>
      <c r="W243" t="str">
        <f>VLOOKUP(Time_Worn[[#This Row],[id]],Days_Frequency[],3,FALSE)</f>
        <v>High Use</v>
      </c>
    </row>
    <row r="244" spans="1:23" x14ac:dyDescent="0.2">
      <c r="A244">
        <v>5553957443</v>
      </c>
      <c r="B244" s="31">
        <v>42486</v>
      </c>
      <c r="C244" t="s">
        <v>42</v>
      </c>
      <c r="D244">
        <v>11886</v>
      </c>
      <c r="E244">
        <v>7.7600002288818404</v>
      </c>
      <c r="F244">
        <v>7.7600002288818404</v>
      </c>
      <c r="G244">
        <v>0</v>
      </c>
      <c r="H244">
        <v>2.3699998855590798</v>
      </c>
      <c r="I244">
        <v>0.93000000715255704</v>
      </c>
      <c r="J244">
        <v>4.46000003814697</v>
      </c>
      <c r="K244">
        <v>0</v>
      </c>
      <c r="L244">
        <v>40</v>
      </c>
      <c r="M244">
        <v>18</v>
      </c>
      <c r="N244">
        <v>238</v>
      </c>
      <c r="O244">
        <v>750</v>
      </c>
      <c r="P244">
        <v>2093</v>
      </c>
      <c r="Q244">
        <v>1</v>
      </c>
      <c r="R244">
        <v>412</v>
      </c>
      <c r="S244">
        <v>453</v>
      </c>
      <c r="T244">
        <f t="shared" si="8"/>
        <v>1046</v>
      </c>
      <c r="U244" s="11">
        <v>0.72638888888888886</v>
      </c>
      <c r="V244" t="str">
        <f t="shared" si="9"/>
        <v>More than half a day</v>
      </c>
      <c r="W244" t="str">
        <f>VLOOKUP(Time_Worn[[#This Row],[id]],Days_Frequency[],3,FALSE)</f>
        <v>High Use</v>
      </c>
    </row>
    <row r="245" spans="1:23" x14ac:dyDescent="0.2">
      <c r="A245">
        <v>5553957443</v>
      </c>
      <c r="B245" s="31">
        <v>42487</v>
      </c>
      <c r="C245" t="s">
        <v>46</v>
      </c>
      <c r="D245">
        <v>10538</v>
      </c>
      <c r="E245">
        <v>6.8800001144409197</v>
      </c>
      <c r="F245">
        <v>6.8800001144409197</v>
      </c>
      <c r="G245">
        <v>0</v>
      </c>
      <c r="H245">
        <v>1.1399999856948899</v>
      </c>
      <c r="I245">
        <v>1</v>
      </c>
      <c r="J245">
        <v>4.7399997711181596</v>
      </c>
      <c r="K245">
        <v>0</v>
      </c>
      <c r="L245">
        <v>16</v>
      </c>
      <c r="M245">
        <v>16</v>
      </c>
      <c r="N245">
        <v>206</v>
      </c>
      <c r="O245">
        <v>745</v>
      </c>
      <c r="P245">
        <v>1922</v>
      </c>
      <c r="Q245">
        <v>1</v>
      </c>
      <c r="R245">
        <v>347</v>
      </c>
      <c r="S245">
        <v>391</v>
      </c>
      <c r="T245">
        <f t="shared" si="8"/>
        <v>983</v>
      </c>
      <c r="U245" s="11">
        <v>0.68263888888888891</v>
      </c>
      <c r="V245" t="str">
        <f t="shared" si="9"/>
        <v>More than half a day</v>
      </c>
      <c r="W245" t="str">
        <f>VLOOKUP(Time_Worn[[#This Row],[id]],Days_Frequency[],3,FALSE)</f>
        <v>High Use</v>
      </c>
    </row>
    <row r="246" spans="1:23" x14ac:dyDescent="0.2">
      <c r="A246">
        <v>5553957443</v>
      </c>
      <c r="B246" s="31">
        <v>42488</v>
      </c>
      <c r="C246" t="s">
        <v>43</v>
      </c>
      <c r="D246">
        <v>11393</v>
      </c>
      <c r="E246">
        <v>7.6300001144409197</v>
      </c>
      <c r="F246">
        <v>7.6300001144409197</v>
      </c>
      <c r="G246">
        <v>0</v>
      </c>
      <c r="H246">
        <v>3.71000003814697</v>
      </c>
      <c r="I246">
        <v>0.75</v>
      </c>
      <c r="J246">
        <v>3.1700000762939502</v>
      </c>
      <c r="K246">
        <v>0</v>
      </c>
      <c r="L246">
        <v>49</v>
      </c>
      <c r="M246">
        <v>13</v>
      </c>
      <c r="N246">
        <v>165</v>
      </c>
      <c r="O246">
        <v>727</v>
      </c>
      <c r="P246">
        <v>1999</v>
      </c>
      <c r="Q246">
        <v>1</v>
      </c>
      <c r="R246">
        <v>421</v>
      </c>
      <c r="S246">
        <v>457</v>
      </c>
      <c r="T246">
        <f t="shared" si="8"/>
        <v>954</v>
      </c>
      <c r="U246" s="11">
        <v>0.66249999999999998</v>
      </c>
      <c r="V246" t="str">
        <f t="shared" si="9"/>
        <v>More than half a day</v>
      </c>
      <c r="W246" t="str">
        <f>VLOOKUP(Time_Worn[[#This Row],[id]],Days_Frequency[],3,FALSE)</f>
        <v>High Use</v>
      </c>
    </row>
    <row r="247" spans="1:23" x14ac:dyDescent="0.2">
      <c r="A247">
        <v>5553957443</v>
      </c>
      <c r="B247" s="31">
        <v>42489</v>
      </c>
      <c r="C247" t="s">
        <v>47</v>
      </c>
      <c r="D247">
        <v>12764</v>
      </c>
      <c r="E247">
        <v>8.3299999237060494</v>
      </c>
      <c r="F247">
        <v>8.3299999237060494</v>
      </c>
      <c r="G247">
        <v>0</v>
      </c>
      <c r="H247">
        <v>2.78999996185303</v>
      </c>
      <c r="I247">
        <v>0.63999998569488503</v>
      </c>
      <c r="J247">
        <v>4.9099998474121103</v>
      </c>
      <c r="K247">
        <v>0</v>
      </c>
      <c r="L247">
        <v>46</v>
      </c>
      <c r="M247">
        <v>15</v>
      </c>
      <c r="N247">
        <v>270</v>
      </c>
      <c r="O247">
        <v>709</v>
      </c>
      <c r="P247">
        <v>2169</v>
      </c>
      <c r="Q247">
        <v>1</v>
      </c>
      <c r="R247">
        <v>450</v>
      </c>
      <c r="S247">
        <v>495</v>
      </c>
      <c r="T247">
        <f t="shared" si="8"/>
        <v>1040</v>
      </c>
      <c r="U247" s="11">
        <v>0.72222222222222221</v>
      </c>
      <c r="V247" t="str">
        <f t="shared" si="9"/>
        <v>More than half a day</v>
      </c>
      <c r="W247" t="str">
        <f>VLOOKUP(Time_Worn[[#This Row],[id]],Days_Frequency[],3,FALSE)</f>
        <v>High Use</v>
      </c>
    </row>
    <row r="248" spans="1:23" x14ac:dyDescent="0.2">
      <c r="A248">
        <v>5553957443</v>
      </c>
      <c r="B248" s="31">
        <v>42490</v>
      </c>
      <c r="C248" t="s">
        <v>41</v>
      </c>
      <c r="D248">
        <v>1202</v>
      </c>
      <c r="E248">
        <v>0.77999997138977095</v>
      </c>
      <c r="F248">
        <v>0.77999997138977095</v>
      </c>
      <c r="G248">
        <v>0</v>
      </c>
      <c r="H248">
        <v>0</v>
      </c>
      <c r="I248">
        <v>0</v>
      </c>
      <c r="J248">
        <v>0.77999997138977095</v>
      </c>
      <c r="K248">
        <v>0</v>
      </c>
      <c r="L248">
        <v>0</v>
      </c>
      <c r="M248">
        <v>0</v>
      </c>
      <c r="N248">
        <v>84</v>
      </c>
      <c r="O248">
        <v>506</v>
      </c>
      <c r="P248">
        <v>1463</v>
      </c>
      <c r="Q248">
        <v>2</v>
      </c>
      <c r="R248">
        <v>775</v>
      </c>
      <c r="S248">
        <v>843</v>
      </c>
      <c r="T248">
        <f t="shared" si="8"/>
        <v>590</v>
      </c>
      <c r="U248" s="11">
        <v>0.40972222222222221</v>
      </c>
      <c r="V248" t="str">
        <f t="shared" si="9"/>
        <v>Less than half a day</v>
      </c>
      <c r="W248" t="str">
        <f>VLOOKUP(Time_Worn[[#This Row],[id]],Days_Frequency[],3,FALSE)</f>
        <v>High Use</v>
      </c>
    </row>
    <row r="249" spans="1:23" x14ac:dyDescent="0.2">
      <c r="A249">
        <v>5553957443</v>
      </c>
      <c r="B249" s="31">
        <v>42491</v>
      </c>
      <c r="C249" t="s">
        <v>44</v>
      </c>
      <c r="D249">
        <v>5164</v>
      </c>
      <c r="E249">
        <v>3.3699998855590798</v>
      </c>
      <c r="F249">
        <v>3.3699998855590798</v>
      </c>
      <c r="G249">
        <v>0</v>
      </c>
      <c r="H249">
        <v>0</v>
      </c>
      <c r="I249">
        <v>0</v>
      </c>
      <c r="J249">
        <v>3.3699998855590798</v>
      </c>
      <c r="K249">
        <v>0</v>
      </c>
      <c r="L249">
        <v>0</v>
      </c>
      <c r="M249">
        <v>0</v>
      </c>
      <c r="N249">
        <v>237</v>
      </c>
      <c r="O249">
        <v>436</v>
      </c>
      <c r="P249">
        <v>1747</v>
      </c>
      <c r="Q249">
        <v>2</v>
      </c>
      <c r="R249">
        <v>622</v>
      </c>
      <c r="S249">
        <v>686</v>
      </c>
      <c r="T249">
        <f t="shared" si="8"/>
        <v>673</v>
      </c>
      <c r="U249" s="11">
        <v>0.46736111111111112</v>
      </c>
      <c r="V249" t="str">
        <f t="shared" si="9"/>
        <v>Less than half a day</v>
      </c>
      <c r="W249" t="str">
        <f>VLOOKUP(Time_Worn[[#This Row],[id]],Days_Frequency[],3,FALSE)</f>
        <v>High Use</v>
      </c>
    </row>
    <row r="250" spans="1:23" x14ac:dyDescent="0.2">
      <c r="A250">
        <v>5553957443</v>
      </c>
      <c r="B250" s="31">
        <v>42492</v>
      </c>
      <c r="C250" t="s">
        <v>45</v>
      </c>
      <c r="D250">
        <v>9769</v>
      </c>
      <c r="E250">
        <v>6.3800001144409197</v>
      </c>
      <c r="F250">
        <v>6.3800001144409197</v>
      </c>
      <c r="G250">
        <v>0</v>
      </c>
      <c r="H250">
        <v>1.0599999427795399</v>
      </c>
      <c r="I250">
        <v>0.40999999642372098</v>
      </c>
      <c r="J250">
        <v>4.9000000953674299</v>
      </c>
      <c r="K250">
        <v>0</v>
      </c>
      <c r="L250">
        <v>23</v>
      </c>
      <c r="M250">
        <v>9</v>
      </c>
      <c r="N250">
        <v>227</v>
      </c>
      <c r="O250">
        <v>724</v>
      </c>
      <c r="P250">
        <v>1996</v>
      </c>
      <c r="Q250">
        <v>1</v>
      </c>
      <c r="R250">
        <v>409</v>
      </c>
      <c r="S250">
        <v>471</v>
      </c>
      <c r="T250">
        <f t="shared" si="8"/>
        <v>983</v>
      </c>
      <c r="U250" s="11">
        <v>0.68263888888888891</v>
      </c>
      <c r="V250" t="str">
        <f t="shared" si="9"/>
        <v>More than half a day</v>
      </c>
      <c r="W250" t="str">
        <f>VLOOKUP(Time_Worn[[#This Row],[id]],Days_Frequency[],3,FALSE)</f>
        <v>High Use</v>
      </c>
    </row>
    <row r="251" spans="1:23" x14ac:dyDescent="0.2">
      <c r="A251">
        <v>5553957443</v>
      </c>
      <c r="B251" s="31">
        <v>42493</v>
      </c>
      <c r="C251" t="s">
        <v>42</v>
      </c>
      <c r="D251">
        <v>12848</v>
      </c>
      <c r="E251">
        <v>8.3900003433227504</v>
      </c>
      <c r="F251">
        <v>8.3900003433227504</v>
      </c>
      <c r="G251">
        <v>0</v>
      </c>
      <c r="H251">
        <v>1.5</v>
      </c>
      <c r="I251">
        <v>1.20000004768372</v>
      </c>
      <c r="J251">
        <v>5.6799998283386204</v>
      </c>
      <c r="K251">
        <v>0</v>
      </c>
      <c r="L251">
        <v>26</v>
      </c>
      <c r="M251">
        <v>29</v>
      </c>
      <c r="N251">
        <v>247</v>
      </c>
      <c r="O251">
        <v>812</v>
      </c>
      <c r="P251">
        <v>2116</v>
      </c>
      <c r="Q251">
        <v>1</v>
      </c>
      <c r="R251">
        <v>380</v>
      </c>
      <c r="S251">
        <v>429</v>
      </c>
      <c r="T251">
        <f t="shared" si="8"/>
        <v>1114</v>
      </c>
      <c r="U251" s="11">
        <v>0.77361111111111114</v>
      </c>
      <c r="V251" t="str">
        <f t="shared" si="9"/>
        <v>More than half a day</v>
      </c>
      <c r="W251" t="str">
        <f>VLOOKUP(Time_Worn[[#This Row],[id]],Days_Frequency[],3,FALSE)</f>
        <v>High Use</v>
      </c>
    </row>
    <row r="252" spans="1:23" x14ac:dyDescent="0.2">
      <c r="A252">
        <v>5553957443</v>
      </c>
      <c r="B252" s="31">
        <v>42494</v>
      </c>
      <c r="C252" t="s">
        <v>46</v>
      </c>
      <c r="D252">
        <v>4249</v>
      </c>
      <c r="E252">
        <v>2.7699999809265101</v>
      </c>
      <c r="F252">
        <v>2.7699999809265101</v>
      </c>
      <c r="G252">
        <v>0</v>
      </c>
      <c r="H252">
        <v>0</v>
      </c>
      <c r="I252">
        <v>0</v>
      </c>
      <c r="J252">
        <v>2.7699999809265101</v>
      </c>
      <c r="K252">
        <v>0</v>
      </c>
      <c r="L252">
        <v>0</v>
      </c>
      <c r="M252">
        <v>0</v>
      </c>
      <c r="N252">
        <v>224</v>
      </c>
      <c r="O252">
        <v>651</v>
      </c>
      <c r="P252">
        <v>1698</v>
      </c>
      <c r="Q252">
        <v>1</v>
      </c>
      <c r="R252">
        <v>447</v>
      </c>
      <c r="S252">
        <v>470</v>
      </c>
      <c r="T252">
        <f t="shared" si="8"/>
        <v>875</v>
      </c>
      <c r="U252" s="11">
        <v>0.60763888888888884</v>
      </c>
      <c r="V252" t="str">
        <f t="shared" si="9"/>
        <v>More than half a day</v>
      </c>
      <c r="W252" t="str">
        <f>VLOOKUP(Time_Worn[[#This Row],[id]],Days_Frequency[],3,FALSE)</f>
        <v>High Use</v>
      </c>
    </row>
    <row r="253" spans="1:23" x14ac:dyDescent="0.2">
      <c r="A253">
        <v>5553957443</v>
      </c>
      <c r="B253" s="31">
        <v>42495</v>
      </c>
      <c r="C253" t="s">
        <v>43</v>
      </c>
      <c r="D253">
        <v>14331</v>
      </c>
      <c r="E253">
        <v>9.5100002288818395</v>
      </c>
      <c r="F253">
        <v>9.5100002288818395</v>
      </c>
      <c r="G253">
        <v>0</v>
      </c>
      <c r="H253">
        <v>3.4300000667571999</v>
      </c>
      <c r="I253">
        <v>1.6599999666214</v>
      </c>
      <c r="J253">
        <v>4.4299998283386204</v>
      </c>
      <c r="K253">
        <v>0</v>
      </c>
      <c r="L253">
        <v>44</v>
      </c>
      <c r="M253">
        <v>29</v>
      </c>
      <c r="N253">
        <v>241</v>
      </c>
      <c r="O253">
        <v>692</v>
      </c>
      <c r="P253">
        <v>2156</v>
      </c>
      <c r="Q253">
        <v>1</v>
      </c>
      <c r="R253">
        <v>419</v>
      </c>
      <c r="S253">
        <v>464</v>
      </c>
      <c r="T253">
        <f t="shared" si="8"/>
        <v>1006</v>
      </c>
      <c r="U253" s="11">
        <v>0.69861111111111107</v>
      </c>
      <c r="V253" t="str">
        <f t="shared" si="9"/>
        <v>More than half a day</v>
      </c>
      <c r="W253" t="str">
        <f>VLOOKUP(Time_Worn[[#This Row],[id]],Days_Frequency[],3,FALSE)</f>
        <v>High Use</v>
      </c>
    </row>
    <row r="254" spans="1:23" x14ac:dyDescent="0.2">
      <c r="A254">
        <v>5553957443</v>
      </c>
      <c r="B254" s="31">
        <v>42496</v>
      </c>
      <c r="C254" t="s">
        <v>47</v>
      </c>
      <c r="D254">
        <v>9632</v>
      </c>
      <c r="E254">
        <v>6.28999996185303</v>
      </c>
      <c r="F254">
        <v>6.28999996185303</v>
      </c>
      <c r="G254">
        <v>0</v>
      </c>
      <c r="H254">
        <v>1.5199999809265099</v>
      </c>
      <c r="I254">
        <v>0.54000002145767201</v>
      </c>
      <c r="J254">
        <v>4.2300000190734899</v>
      </c>
      <c r="K254">
        <v>0</v>
      </c>
      <c r="L254">
        <v>21</v>
      </c>
      <c r="M254">
        <v>9</v>
      </c>
      <c r="N254">
        <v>229</v>
      </c>
      <c r="O254">
        <v>761</v>
      </c>
      <c r="P254">
        <v>1916</v>
      </c>
      <c r="Q254">
        <v>1</v>
      </c>
      <c r="R254">
        <v>400</v>
      </c>
      <c r="S254">
        <v>434</v>
      </c>
      <c r="T254">
        <f t="shared" si="8"/>
        <v>1020</v>
      </c>
      <c r="U254" s="11">
        <v>0.70833333333333337</v>
      </c>
      <c r="V254" t="str">
        <f t="shared" si="9"/>
        <v>More than half a day</v>
      </c>
      <c r="W254" t="str">
        <f>VLOOKUP(Time_Worn[[#This Row],[id]],Days_Frequency[],3,FALSE)</f>
        <v>High Use</v>
      </c>
    </row>
    <row r="255" spans="1:23" x14ac:dyDescent="0.2">
      <c r="A255">
        <v>5553957443</v>
      </c>
      <c r="B255" s="31">
        <v>42497</v>
      </c>
      <c r="C255" t="s">
        <v>41</v>
      </c>
      <c r="D255">
        <v>1868</v>
      </c>
      <c r="E255">
        <v>1.2200000286102299</v>
      </c>
      <c r="F255">
        <v>1.2200000286102299</v>
      </c>
      <c r="G255">
        <v>0</v>
      </c>
      <c r="H255">
        <v>0</v>
      </c>
      <c r="I255">
        <v>0</v>
      </c>
      <c r="J255">
        <v>1.2200000286102299</v>
      </c>
      <c r="K255">
        <v>0</v>
      </c>
      <c r="L255">
        <v>0</v>
      </c>
      <c r="M255">
        <v>0</v>
      </c>
      <c r="N255">
        <v>96</v>
      </c>
      <c r="O255">
        <v>902</v>
      </c>
      <c r="P255">
        <v>1494</v>
      </c>
      <c r="Q255">
        <v>1</v>
      </c>
      <c r="R255">
        <v>442</v>
      </c>
      <c r="S255">
        <v>470</v>
      </c>
      <c r="T255">
        <f t="shared" si="8"/>
        <v>998</v>
      </c>
      <c r="U255" s="11">
        <v>0.69305555555555554</v>
      </c>
      <c r="V255" t="str">
        <f t="shared" si="9"/>
        <v>More than half a day</v>
      </c>
      <c r="W255" t="str">
        <f>VLOOKUP(Time_Worn[[#This Row],[id]],Days_Frequency[],3,FALSE)</f>
        <v>High Use</v>
      </c>
    </row>
    <row r="256" spans="1:23" x14ac:dyDescent="0.2">
      <c r="A256">
        <v>5553957443</v>
      </c>
      <c r="B256" s="31">
        <v>42498</v>
      </c>
      <c r="C256" t="s">
        <v>44</v>
      </c>
      <c r="D256">
        <v>6083</v>
      </c>
      <c r="E256">
        <v>4</v>
      </c>
      <c r="F256">
        <v>4</v>
      </c>
      <c r="G256">
        <v>0</v>
      </c>
      <c r="H256">
        <v>0.21999999880790699</v>
      </c>
      <c r="I256">
        <v>0.46999999880790699</v>
      </c>
      <c r="J256">
        <v>3.2999999523162802</v>
      </c>
      <c r="K256">
        <v>0</v>
      </c>
      <c r="L256">
        <v>3</v>
      </c>
      <c r="M256">
        <v>8</v>
      </c>
      <c r="N256">
        <v>210</v>
      </c>
      <c r="O256">
        <v>505</v>
      </c>
      <c r="P256">
        <v>1762</v>
      </c>
      <c r="Q256">
        <v>1</v>
      </c>
      <c r="R256">
        <v>568</v>
      </c>
      <c r="S256">
        <v>608</v>
      </c>
      <c r="T256">
        <f t="shared" si="8"/>
        <v>726</v>
      </c>
      <c r="U256" s="11">
        <v>0.50416666666666665</v>
      </c>
      <c r="V256" t="str">
        <f t="shared" si="9"/>
        <v>More than half a day</v>
      </c>
      <c r="W256" t="str">
        <f>VLOOKUP(Time_Worn[[#This Row],[id]],Days_Frequency[],3,FALSE)</f>
        <v>High Use</v>
      </c>
    </row>
    <row r="257" spans="1:23" x14ac:dyDescent="0.2">
      <c r="A257">
        <v>5553957443</v>
      </c>
      <c r="B257" s="31">
        <v>42499</v>
      </c>
      <c r="C257" t="s">
        <v>45</v>
      </c>
      <c r="D257">
        <v>11611</v>
      </c>
      <c r="E257">
        <v>7.5799999237060502</v>
      </c>
      <c r="F257">
        <v>7.5799999237060502</v>
      </c>
      <c r="G257">
        <v>0</v>
      </c>
      <c r="H257">
        <v>2.1300001144409202</v>
      </c>
      <c r="I257">
        <v>0.88999998569488503</v>
      </c>
      <c r="J257">
        <v>4.5599999427795401</v>
      </c>
      <c r="K257">
        <v>0</v>
      </c>
      <c r="L257">
        <v>59</v>
      </c>
      <c r="M257">
        <v>22</v>
      </c>
      <c r="N257">
        <v>251</v>
      </c>
      <c r="O257">
        <v>667</v>
      </c>
      <c r="P257">
        <v>2272</v>
      </c>
      <c r="Q257">
        <v>1</v>
      </c>
      <c r="R257">
        <v>453</v>
      </c>
      <c r="S257">
        <v>494</v>
      </c>
      <c r="T257">
        <f t="shared" si="8"/>
        <v>999</v>
      </c>
      <c r="U257" s="11">
        <v>0.69374999999999998</v>
      </c>
      <c r="V257" t="str">
        <f t="shared" si="9"/>
        <v>More than half a day</v>
      </c>
      <c r="W257" t="str">
        <f>VLOOKUP(Time_Worn[[#This Row],[id]],Days_Frequency[],3,FALSE)</f>
        <v>High Use</v>
      </c>
    </row>
    <row r="258" spans="1:23" x14ac:dyDescent="0.2">
      <c r="A258">
        <v>5553957443</v>
      </c>
      <c r="B258" s="31">
        <v>42500</v>
      </c>
      <c r="C258" t="s">
        <v>42</v>
      </c>
      <c r="D258">
        <v>16358</v>
      </c>
      <c r="E258">
        <v>10.710000038146999</v>
      </c>
      <c r="F258">
        <v>10.710000038146999</v>
      </c>
      <c r="G258">
        <v>0</v>
      </c>
      <c r="H258">
        <v>3.8699998855590798</v>
      </c>
      <c r="I258">
        <v>1.6100000143051101</v>
      </c>
      <c r="J258">
        <v>5.1999998092651403</v>
      </c>
      <c r="K258">
        <v>0</v>
      </c>
      <c r="L258">
        <v>61</v>
      </c>
      <c r="M258">
        <v>40</v>
      </c>
      <c r="N258">
        <v>265</v>
      </c>
      <c r="O258">
        <v>707</v>
      </c>
      <c r="P258">
        <v>2335</v>
      </c>
      <c r="Q258">
        <v>1</v>
      </c>
      <c r="R258">
        <v>418</v>
      </c>
      <c r="S258">
        <v>443</v>
      </c>
      <c r="T258">
        <f t="shared" si="8"/>
        <v>1073</v>
      </c>
      <c r="U258" s="11">
        <v>0.74513888888888891</v>
      </c>
      <c r="V258" t="str">
        <f t="shared" si="9"/>
        <v>More than half a day</v>
      </c>
      <c r="W258" t="str">
        <f>VLOOKUP(Time_Worn[[#This Row],[id]],Days_Frequency[],3,FALSE)</f>
        <v>High Use</v>
      </c>
    </row>
    <row r="259" spans="1:23" x14ac:dyDescent="0.2">
      <c r="A259">
        <v>5553957443</v>
      </c>
      <c r="B259" s="31">
        <v>42501</v>
      </c>
      <c r="C259" t="s">
        <v>46</v>
      </c>
      <c r="D259">
        <v>4926</v>
      </c>
      <c r="E259">
        <v>3.2200000286102299</v>
      </c>
      <c r="F259">
        <v>3.2200000286102299</v>
      </c>
      <c r="G259">
        <v>0</v>
      </c>
      <c r="H259">
        <v>0</v>
      </c>
      <c r="I259">
        <v>0</v>
      </c>
      <c r="J259">
        <v>3.2200000286102299</v>
      </c>
      <c r="K259">
        <v>0</v>
      </c>
      <c r="L259">
        <v>0</v>
      </c>
      <c r="M259">
        <v>0</v>
      </c>
      <c r="N259">
        <v>195</v>
      </c>
      <c r="O259">
        <v>628</v>
      </c>
      <c r="P259">
        <v>1693</v>
      </c>
      <c r="Q259">
        <v>1</v>
      </c>
      <c r="R259">
        <v>463</v>
      </c>
      <c r="S259">
        <v>486</v>
      </c>
      <c r="T259">
        <f t="shared" si="8"/>
        <v>823</v>
      </c>
      <c r="U259" s="11">
        <v>0.57152777777777775</v>
      </c>
      <c r="V259" t="str">
        <f t="shared" si="9"/>
        <v>More than half a day</v>
      </c>
      <c r="W259" t="str">
        <f>VLOOKUP(Time_Worn[[#This Row],[id]],Days_Frequency[],3,FALSE)</f>
        <v>High Use</v>
      </c>
    </row>
    <row r="260" spans="1:23" x14ac:dyDescent="0.2">
      <c r="A260">
        <v>5553957443</v>
      </c>
      <c r="B260" s="31">
        <v>42502</v>
      </c>
      <c r="C260" t="s">
        <v>43</v>
      </c>
      <c r="D260">
        <v>3121</v>
      </c>
      <c r="E260">
        <v>2.03999996185303</v>
      </c>
      <c r="F260">
        <v>2.03999996185303</v>
      </c>
      <c r="G260">
        <v>0</v>
      </c>
      <c r="H260">
        <v>0.57999998331069902</v>
      </c>
      <c r="I260">
        <v>0.40000000596046398</v>
      </c>
      <c r="J260">
        <v>1.0599999427795399</v>
      </c>
      <c r="K260">
        <v>0</v>
      </c>
      <c r="L260">
        <v>8</v>
      </c>
      <c r="M260">
        <v>6</v>
      </c>
      <c r="N260">
        <v>48</v>
      </c>
      <c r="O260">
        <v>222</v>
      </c>
      <c r="P260">
        <v>741</v>
      </c>
      <c r="Q260">
        <v>1</v>
      </c>
      <c r="R260">
        <v>438</v>
      </c>
      <c r="S260">
        <v>475</v>
      </c>
      <c r="T260">
        <f t="shared" si="8"/>
        <v>284</v>
      </c>
      <c r="U260" s="11">
        <v>0.19722222222222222</v>
      </c>
      <c r="V260" t="str">
        <f t="shared" si="9"/>
        <v>Less than half a day</v>
      </c>
      <c r="W260" t="str">
        <f>VLOOKUP(Time_Worn[[#This Row],[id]],Days_Frequency[],3,FALSE)</f>
        <v>High Use</v>
      </c>
    </row>
    <row r="261" spans="1:23" x14ac:dyDescent="0.2">
      <c r="A261">
        <v>5577150313</v>
      </c>
      <c r="B261" s="31">
        <v>42472</v>
      </c>
      <c r="C261" t="s">
        <v>47</v>
      </c>
      <c r="D261">
        <v>8135</v>
      </c>
      <c r="E261">
        <v>6.0799999237060502</v>
      </c>
      <c r="F261">
        <v>6.0799999237060502</v>
      </c>
      <c r="G261">
        <v>0</v>
      </c>
      <c r="H261">
        <v>3.5999999046325701</v>
      </c>
      <c r="I261">
        <v>0.37999999523162797</v>
      </c>
      <c r="J261">
        <v>2.0999999046325701</v>
      </c>
      <c r="K261">
        <v>0</v>
      </c>
      <c r="L261">
        <v>86</v>
      </c>
      <c r="M261">
        <v>16</v>
      </c>
      <c r="N261">
        <v>140</v>
      </c>
      <c r="O261">
        <v>728</v>
      </c>
      <c r="P261">
        <v>3405</v>
      </c>
      <c r="Q261">
        <v>1</v>
      </c>
      <c r="R261">
        <v>419</v>
      </c>
      <c r="S261">
        <v>438</v>
      </c>
      <c r="T261">
        <f t="shared" ref="T261:T324" si="10">L261+M261+N261+O261</f>
        <v>970</v>
      </c>
      <c r="U261" s="11">
        <v>0.67361111111111116</v>
      </c>
      <c r="V261" t="str">
        <f t="shared" ref="V261:V324" si="11">IF(AND(U261=100%),"All Day",IF(AND(U261&lt;100%,U261&gt;=50%),"More than half a day",IF(AND(U261&lt;50%,U261&gt;0),"Less than half a day")))</f>
        <v>More than half a day</v>
      </c>
      <c r="W261" t="str">
        <f>VLOOKUP(Time_Worn[[#This Row],[id]],Days_Frequency[],3,FALSE)</f>
        <v>High Use</v>
      </c>
    </row>
    <row r="262" spans="1:23" x14ac:dyDescent="0.2">
      <c r="A262">
        <v>5577150313</v>
      </c>
      <c r="B262" s="31">
        <v>42473</v>
      </c>
      <c r="C262" t="s">
        <v>41</v>
      </c>
      <c r="D262">
        <v>5077</v>
      </c>
      <c r="E262">
        <v>3.78999996185303</v>
      </c>
      <c r="F262">
        <v>3.78999996185303</v>
      </c>
      <c r="G262">
        <v>0</v>
      </c>
      <c r="H262">
        <v>0.31999999284744302</v>
      </c>
      <c r="I262">
        <v>0.21999999880790699</v>
      </c>
      <c r="J262">
        <v>3.25</v>
      </c>
      <c r="K262">
        <v>0</v>
      </c>
      <c r="L262">
        <v>15</v>
      </c>
      <c r="M262">
        <v>11</v>
      </c>
      <c r="N262">
        <v>144</v>
      </c>
      <c r="O262">
        <v>776</v>
      </c>
      <c r="P262">
        <v>2551</v>
      </c>
      <c r="Q262">
        <v>1</v>
      </c>
      <c r="R262">
        <v>432</v>
      </c>
      <c r="S262">
        <v>458</v>
      </c>
      <c r="T262">
        <f t="shared" si="10"/>
        <v>946</v>
      </c>
      <c r="U262" s="11">
        <v>0.65694444444444444</v>
      </c>
      <c r="V262" t="str">
        <f t="shared" si="11"/>
        <v>More than half a day</v>
      </c>
      <c r="W262" t="str">
        <f>VLOOKUP(Time_Worn[[#This Row],[id]],Days_Frequency[],3,FALSE)</f>
        <v>High Use</v>
      </c>
    </row>
    <row r="263" spans="1:23" x14ac:dyDescent="0.2">
      <c r="A263">
        <v>5577150313</v>
      </c>
      <c r="B263" s="31">
        <v>42474</v>
      </c>
      <c r="C263" t="s">
        <v>44</v>
      </c>
      <c r="D263">
        <v>8596</v>
      </c>
      <c r="E263">
        <v>6.4200000762939498</v>
      </c>
      <c r="F263">
        <v>6.4200000762939498</v>
      </c>
      <c r="G263">
        <v>0</v>
      </c>
      <c r="H263">
        <v>3.3299999237060498</v>
      </c>
      <c r="I263">
        <v>0.31000000238418601</v>
      </c>
      <c r="J263">
        <v>2.7799999713897701</v>
      </c>
      <c r="K263">
        <v>0</v>
      </c>
      <c r="L263">
        <v>118</v>
      </c>
      <c r="M263">
        <v>30</v>
      </c>
      <c r="N263">
        <v>176</v>
      </c>
      <c r="O263">
        <v>662</v>
      </c>
      <c r="P263">
        <v>4022</v>
      </c>
      <c r="Q263">
        <v>1</v>
      </c>
      <c r="R263">
        <v>477</v>
      </c>
      <c r="S263">
        <v>497</v>
      </c>
      <c r="T263">
        <f t="shared" si="10"/>
        <v>986</v>
      </c>
      <c r="U263" s="11">
        <v>0.68472222222222223</v>
      </c>
      <c r="V263" t="str">
        <f t="shared" si="11"/>
        <v>More than half a day</v>
      </c>
      <c r="W263" t="str">
        <f>VLOOKUP(Time_Worn[[#This Row],[id]],Days_Frequency[],3,FALSE)</f>
        <v>High Use</v>
      </c>
    </row>
    <row r="264" spans="1:23" x14ac:dyDescent="0.2">
      <c r="A264">
        <v>5577150313</v>
      </c>
      <c r="B264" s="31">
        <v>42475</v>
      </c>
      <c r="C264" t="s">
        <v>45</v>
      </c>
      <c r="D264">
        <v>12087</v>
      </c>
      <c r="E264">
        <v>9.0799999237060494</v>
      </c>
      <c r="F264">
        <v>9.0799999237060494</v>
      </c>
      <c r="G264">
        <v>0</v>
      </c>
      <c r="H264">
        <v>3.9200000762939502</v>
      </c>
      <c r="I264">
        <v>1.6000000238418599</v>
      </c>
      <c r="J264">
        <v>3.5599999427795401</v>
      </c>
      <c r="K264">
        <v>0</v>
      </c>
      <c r="L264">
        <v>115</v>
      </c>
      <c r="M264">
        <v>54</v>
      </c>
      <c r="N264">
        <v>199</v>
      </c>
      <c r="O264">
        <v>695</v>
      </c>
      <c r="P264">
        <v>4005</v>
      </c>
      <c r="Q264">
        <v>1</v>
      </c>
      <c r="R264">
        <v>392</v>
      </c>
      <c r="S264">
        <v>413</v>
      </c>
      <c r="T264">
        <f t="shared" si="10"/>
        <v>1063</v>
      </c>
      <c r="U264" s="11">
        <v>0.73819444444444449</v>
      </c>
      <c r="V264" t="str">
        <f t="shared" si="11"/>
        <v>More than half a day</v>
      </c>
      <c r="W264" t="str">
        <f>VLOOKUP(Time_Worn[[#This Row],[id]],Days_Frequency[],3,FALSE)</f>
        <v>High Use</v>
      </c>
    </row>
    <row r="265" spans="1:23" x14ac:dyDescent="0.2">
      <c r="A265">
        <v>5577150313</v>
      </c>
      <c r="B265" s="31">
        <v>42476</v>
      </c>
      <c r="C265" t="s">
        <v>42</v>
      </c>
      <c r="D265">
        <v>14269</v>
      </c>
      <c r="E265">
        <v>10.6599998474121</v>
      </c>
      <c r="F265">
        <v>10.6599998474121</v>
      </c>
      <c r="G265">
        <v>0</v>
      </c>
      <c r="H265">
        <v>6.6399998664856001</v>
      </c>
      <c r="I265">
        <v>1.2799999713897701</v>
      </c>
      <c r="J265">
        <v>2.7300000190734899</v>
      </c>
      <c r="K265">
        <v>0</v>
      </c>
      <c r="L265">
        <v>184</v>
      </c>
      <c r="M265">
        <v>56</v>
      </c>
      <c r="N265">
        <v>158</v>
      </c>
      <c r="O265">
        <v>472</v>
      </c>
      <c r="P265">
        <v>4274</v>
      </c>
      <c r="Q265">
        <v>1</v>
      </c>
      <c r="R265">
        <v>406</v>
      </c>
      <c r="S265">
        <v>445</v>
      </c>
      <c r="T265">
        <f t="shared" si="10"/>
        <v>870</v>
      </c>
      <c r="U265" s="11">
        <v>0.60416666666666663</v>
      </c>
      <c r="V265" t="str">
        <f t="shared" si="11"/>
        <v>More than half a day</v>
      </c>
      <c r="W265" t="str">
        <f>VLOOKUP(Time_Worn[[#This Row],[id]],Days_Frequency[],3,FALSE)</f>
        <v>High Use</v>
      </c>
    </row>
    <row r="266" spans="1:23" x14ac:dyDescent="0.2">
      <c r="A266">
        <v>5577150313</v>
      </c>
      <c r="B266" s="31">
        <v>42477</v>
      </c>
      <c r="C266" t="s">
        <v>46</v>
      </c>
      <c r="D266">
        <v>12231</v>
      </c>
      <c r="E266">
        <v>9.1400003433227504</v>
      </c>
      <c r="F266">
        <v>9.1400003433227504</v>
      </c>
      <c r="G266">
        <v>0</v>
      </c>
      <c r="H266">
        <v>5.9800000190734899</v>
      </c>
      <c r="I266">
        <v>0.82999998331069902</v>
      </c>
      <c r="J266">
        <v>2.3199999332428001</v>
      </c>
      <c r="K266">
        <v>0</v>
      </c>
      <c r="L266">
        <v>200</v>
      </c>
      <c r="M266">
        <v>37</v>
      </c>
      <c r="N266">
        <v>159</v>
      </c>
      <c r="O266">
        <v>525</v>
      </c>
      <c r="P266">
        <v>4552</v>
      </c>
      <c r="Q266">
        <v>1</v>
      </c>
      <c r="R266">
        <v>549</v>
      </c>
      <c r="S266">
        <v>583</v>
      </c>
      <c r="T266">
        <f t="shared" si="10"/>
        <v>921</v>
      </c>
      <c r="U266" s="11">
        <v>0.63958333333333328</v>
      </c>
      <c r="V266" t="str">
        <f t="shared" si="11"/>
        <v>More than half a day</v>
      </c>
      <c r="W266" t="str">
        <f>VLOOKUP(Time_Worn[[#This Row],[id]],Days_Frequency[],3,FALSE)</f>
        <v>High Use</v>
      </c>
    </row>
    <row r="267" spans="1:23" x14ac:dyDescent="0.2">
      <c r="A267">
        <v>5577150313</v>
      </c>
      <c r="B267" s="31">
        <v>42478</v>
      </c>
      <c r="C267" t="s">
        <v>43</v>
      </c>
      <c r="D267">
        <v>9893</v>
      </c>
      <c r="E267">
        <v>7.3899998664856001</v>
      </c>
      <c r="F267">
        <v>7.3899998664856001</v>
      </c>
      <c r="G267">
        <v>0</v>
      </c>
      <c r="H267">
        <v>4.8600001335143999</v>
      </c>
      <c r="I267">
        <v>0.72000002861022905</v>
      </c>
      <c r="J267">
        <v>1.8200000524520901</v>
      </c>
      <c r="K267">
        <v>0</v>
      </c>
      <c r="L267">
        <v>114</v>
      </c>
      <c r="M267">
        <v>32</v>
      </c>
      <c r="N267">
        <v>130</v>
      </c>
      <c r="O267">
        <v>623</v>
      </c>
      <c r="P267">
        <v>3625</v>
      </c>
      <c r="Q267">
        <v>1</v>
      </c>
      <c r="R267">
        <v>527</v>
      </c>
      <c r="S267">
        <v>553</v>
      </c>
      <c r="T267">
        <f t="shared" si="10"/>
        <v>899</v>
      </c>
      <c r="U267" s="11">
        <v>0.62430555555555556</v>
      </c>
      <c r="V267" t="str">
        <f t="shared" si="11"/>
        <v>More than half a day</v>
      </c>
      <c r="W267" t="str">
        <f>VLOOKUP(Time_Worn[[#This Row],[id]],Days_Frequency[],3,FALSE)</f>
        <v>High Use</v>
      </c>
    </row>
    <row r="268" spans="1:23" x14ac:dyDescent="0.2">
      <c r="A268">
        <v>5577150313</v>
      </c>
      <c r="B268" s="31">
        <v>42479</v>
      </c>
      <c r="C268" t="s">
        <v>47</v>
      </c>
      <c r="D268">
        <v>12574</v>
      </c>
      <c r="E268">
        <v>9.4200000762939506</v>
      </c>
      <c r="F268">
        <v>9.4200000762939506</v>
      </c>
      <c r="G268">
        <v>0</v>
      </c>
      <c r="H268">
        <v>7.0199999809265101</v>
      </c>
      <c r="I268">
        <v>0.63999998569488503</v>
      </c>
      <c r="J268">
        <v>1.7599999904632599</v>
      </c>
      <c r="K268">
        <v>0</v>
      </c>
      <c r="L268">
        <v>108</v>
      </c>
      <c r="M268">
        <v>23</v>
      </c>
      <c r="N268">
        <v>111</v>
      </c>
      <c r="O268">
        <v>733</v>
      </c>
      <c r="P268">
        <v>3501</v>
      </c>
      <c r="Q268">
        <v>1</v>
      </c>
      <c r="R268">
        <v>449</v>
      </c>
      <c r="S268">
        <v>465</v>
      </c>
      <c r="T268">
        <f t="shared" si="10"/>
        <v>975</v>
      </c>
      <c r="U268" s="11">
        <v>0.67708333333333337</v>
      </c>
      <c r="V268" t="str">
        <f t="shared" si="11"/>
        <v>More than half a day</v>
      </c>
      <c r="W268" t="str">
        <f>VLOOKUP(Time_Worn[[#This Row],[id]],Days_Frequency[],3,FALSE)</f>
        <v>High Use</v>
      </c>
    </row>
    <row r="269" spans="1:23" x14ac:dyDescent="0.2">
      <c r="A269">
        <v>5577150313</v>
      </c>
      <c r="B269" s="31">
        <v>42480</v>
      </c>
      <c r="C269" t="s">
        <v>41</v>
      </c>
      <c r="D269">
        <v>8330</v>
      </c>
      <c r="E269">
        <v>6.2199997901916504</v>
      </c>
      <c r="F269">
        <v>6.2199997901916504</v>
      </c>
      <c r="G269">
        <v>0</v>
      </c>
      <c r="H269">
        <v>4.1199998855590803</v>
      </c>
      <c r="I269">
        <v>0.34000000357627902</v>
      </c>
      <c r="J269">
        <v>1.7599999904632599</v>
      </c>
      <c r="K269">
        <v>0</v>
      </c>
      <c r="L269">
        <v>87</v>
      </c>
      <c r="M269">
        <v>16</v>
      </c>
      <c r="N269">
        <v>113</v>
      </c>
      <c r="O269">
        <v>773</v>
      </c>
      <c r="P269">
        <v>3192</v>
      </c>
      <c r="Q269">
        <v>1</v>
      </c>
      <c r="R269">
        <v>447</v>
      </c>
      <c r="S269">
        <v>480</v>
      </c>
      <c r="T269">
        <f t="shared" si="10"/>
        <v>989</v>
      </c>
      <c r="U269" s="11">
        <v>0.68680555555555556</v>
      </c>
      <c r="V269" t="str">
        <f t="shared" si="11"/>
        <v>More than half a day</v>
      </c>
      <c r="W269" t="str">
        <f>VLOOKUP(Time_Worn[[#This Row],[id]],Days_Frequency[],3,FALSE)</f>
        <v>High Use</v>
      </c>
    </row>
    <row r="270" spans="1:23" x14ac:dyDescent="0.2">
      <c r="A270">
        <v>5577150313</v>
      </c>
      <c r="B270" s="31">
        <v>42481</v>
      </c>
      <c r="C270" t="s">
        <v>44</v>
      </c>
      <c r="D270">
        <v>10830</v>
      </c>
      <c r="E270">
        <v>8.0900001525878906</v>
      </c>
      <c r="F270">
        <v>8.0900001525878906</v>
      </c>
      <c r="G270">
        <v>0</v>
      </c>
      <c r="H270">
        <v>3.6500000953674299</v>
      </c>
      <c r="I270">
        <v>1.6599999666214</v>
      </c>
      <c r="J270">
        <v>2.7799999713897701</v>
      </c>
      <c r="K270">
        <v>0</v>
      </c>
      <c r="L270">
        <v>110</v>
      </c>
      <c r="M270">
        <v>74</v>
      </c>
      <c r="N270">
        <v>175</v>
      </c>
      <c r="O270">
        <v>670</v>
      </c>
      <c r="P270">
        <v>4018</v>
      </c>
      <c r="Q270">
        <v>1</v>
      </c>
      <c r="R270">
        <v>414</v>
      </c>
      <c r="S270">
        <v>437</v>
      </c>
      <c r="T270">
        <f t="shared" si="10"/>
        <v>1029</v>
      </c>
      <c r="U270" s="11">
        <v>0.71458333333333335</v>
      </c>
      <c r="V270" t="str">
        <f t="shared" si="11"/>
        <v>More than half a day</v>
      </c>
      <c r="W270" t="str">
        <f>VLOOKUP(Time_Worn[[#This Row],[id]],Days_Frequency[],3,FALSE)</f>
        <v>High Use</v>
      </c>
    </row>
    <row r="271" spans="1:23" x14ac:dyDescent="0.2">
      <c r="A271">
        <v>5577150313</v>
      </c>
      <c r="B271" s="31">
        <v>42482</v>
      </c>
      <c r="C271" t="s">
        <v>45</v>
      </c>
      <c r="D271">
        <v>9172</v>
      </c>
      <c r="E271">
        <v>6.8499999046325701</v>
      </c>
      <c r="F271">
        <v>6.8499999046325701</v>
      </c>
      <c r="G271">
        <v>0</v>
      </c>
      <c r="H271">
        <v>2.4200000762939502</v>
      </c>
      <c r="I271">
        <v>0.79000002145767201</v>
      </c>
      <c r="J271">
        <v>3.2999999523162802</v>
      </c>
      <c r="K271">
        <v>0</v>
      </c>
      <c r="L271">
        <v>62</v>
      </c>
      <c r="M271">
        <v>30</v>
      </c>
      <c r="N271">
        <v>200</v>
      </c>
      <c r="O271">
        <v>823</v>
      </c>
      <c r="P271">
        <v>3329</v>
      </c>
      <c r="Q271">
        <v>1</v>
      </c>
      <c r="R271">
        <v>338</v>
      </c>
      <c r="S271">
        <v>366</v>
      </c>
      <c r="T271">
        <f t="shared" si="10"/>
        <v>1115</v>
      </c>
      <c r="U271" s="11">
        <v>0.77430555555555558</v>
      </c>
      <c r="V271" t="str">
        <f t="shared" si="11"/>
        <v>More than half a day</v>
      </c>
      <c r="W271" t="str">
        <f>VLOOKUP(Time_Worn[[#This Row],[id]],Days_Frequency[],3,FALSE)</f>
        <v>High Use</v>
      </c>
    </row>
    <row r="272" spans="1:23" x14ac:dyDescent="0.2">
      <c r="A272">
        <v>5577150313</v>
      </c>
      <c r="B272" s="31">
        <v>42483</v>
      </c>
      <c r="C272" t="s">
        <v>42</v>
      </c>
      <c r="D272">
        <v>7638</v>
      </c>
      <c r="E272">
        <v>5.71000003814697</v>
      </c>
      <c r="F272">
        <v>5.71000003814697</v>
      </c>
      <c r="G272">
        <v>0</v>
      </c>
      <c r="H272">
        <v>1.21000003814697</v>
      </c>
      <c r="I272">
        <v>0.36000001430511502</v>
      </c>
      <c r="J272">
        <v>4.1399998664856001</v>
      </c>
      <c r="K272">
        <v>0</v>
      </c>
      <c r="L272">
        <v>24</v>
      </c>
      <c r="M272">
        <v>24</v>
      </c>
      <c r="N272">
        <v>223</v>
      </c>
      <c r="O272">
        <v>627</v>
      </c>
      <c r="P272">
        <v>3152</v>
      </c>
      <c r="Q272">
        <v>1</v>
      </c>
      <c r="R272">
        <v>384</v>
      </c>
      <c r="S272">
        <v>402</v>
      </c>
      <c r="T272">
        <f t="shared" si="10"/>
        <v>898</v>
      </c>
      <c r="U272" s="11">
        <v>0.62361111111111112</v>
      </c>
      <c r="V272" t="str">
        <f t="shared" si="11"/>
        <v>More than half a day</v>
      </c>
      <c r="W272" t="str">
        <f>VLOOKUP(Time_Worn[[#This Row],[id]],Days_Frequency[],3,FALSE)</f>
        <v>High Use</v>
      </c>
    </row>
    <row r="273" spans="1:23" x14ac:dyDescent="0.2">
      <c r="A273">
        <v>5577150313</v>
      </c>
      <c r="B273" s="31">
        <v>42484</v>
      </c>
      <c r="C273" t="s">
        <v>46</v>
      </c>
      <c r="D273">
        <v>15764</v>
      </c>
      <c r="E273">
        <v>11.7799997329712</v>
      </c>
      <c r="F273">
        <v>11.7799997329712</v>
      </c>
      <c r="G273">
        <v>0</v>
      </c>
      <c r="H273">
        <v>7.6500000953674299</v>
      </c>
      <c r="I273">
        <v>2.1500000953674299</v>
      </c>
      <c r="J273">
        <v>1.9800000190734901</v>
      </c>
      <c r="K273">
        <v>0</v>
      </c>
      <c r="L273">
        <v>210</v>
      </c>
      <c r="M273">
        <v>65</v>
      </c>
      <c r="N273">
        <v>141</v>
      </c>
      <c r="O273">
        <v>425</v>
      </c>
      <c r="P273">
        <v>4392</v>
      </c>
      <c r="Q273">
        <v>1</v>
      </c>
      <c r="R273">
        <v>543</v>
      </c>
      <c r="S273">
        <v>615</v>
      </c>
      <c r="T273">
        <f t="shared" si="10"/>
        <v>841</v>
      </c>
      <c r="U273" s="11">
        <v>0.58402777777777781</v>
      </c>
      <c r="V273" t="str">
        <f t="shared" si="11"/>
        <v>More than half a day</v>
      </c>
      <c r="W273" t="str">
        <f>VLOOKUP(Time_Worn[[#This Row],[id]],Days_Frequency[],3,FALSE)</f>
        <v>High Use</v>
      </c>
    </row>
    <row r="274" spans="1:23" x14ac:dyDescent="0.2">
      <c r="A274">
        <v>5577150313</v>
      </c>
      <c r="B274" s="31">
        <v>42485</v>
      </c>
      <c r="C274" t="s">
        <v>43</v>
      </c>
      <c r="D274">
        <v>6393</v>
      </c>
      <c r="E274">
        <v>4.7800002098083496</v>
      </c>
      <c r="F274">
        <v>4.7800002098083496</v>
      </c>
      <c r="G274">
        <v>0</v>
      </c>
      <c r="H274">
        <v>1.3500000238418599</v>
      </c>
      <c r="I274">
        <v>0.67000001668930098</v>
      </c>
      <c r="J274">
        <v>2.7599999904632599</v>
      </c>
      <c r="K274">
        <v>0</v>
      </c>
      <c r="L274">
        <v>61</v>
      </c>
      <c r="M274">
        <v>38</v>
      </c>
      <c r="N274">
        <v>214</v>
      </c>
      <c r="O274">
        <v>743</v>
      </c>
      <c r="P274">
        <v>3374</v>
      </c>
      <c r="Q274">
        <v>1</v>
      </c>
      <c r="R274">
        <v>421</v>
      </c>
      <c r="S274">
        <v>461</v>
      </c>
      <c r="T274">
        <f t="shared" si="10"/>
        <v>1056</v>
      </c>
      <c r="U274" s="11">
        <v>0.73333333333333328</v>
      </c>
      <c r="V274" t="str">
        <f t="shared" si="11"/>
        <v>More than half a day</v>
      </c>
      <c r="W274" t="str">
        <f>VLOOKUP(Time_Worn[[#This Row],[id]],Days_Frequency[],3,FALSE)</f>
        <v>High Use</v>
      </c>
    </row>
    <row r="275" spans="1:23" x14ac:dyDescent="0.2">
      <c r="A275">
        <v>5577150313</v>
      </c>
      <c r="B275" s="31">
        <v>42486</v>
      </c>
      <c r="C275" t="s">
        <v>47</v>
      </c>
      <c r="D275">
        <v>5325</v>
      </c>
      <c r="E275">
        <v>3.9800000190734899</v>
      </c>
      <c r="F275">
        <v>3.9800000190734899</v>
      </c>
      <c r="G275">
        <v>0</v>
      </c>
      <c r="H275">
        <v>0.85000002384185802</v>
      </c>
      <c r="I275">
        <v>0.64999997615814198</v>
      </c>
      <c r="J275">
        <v>2.4700000286102299</v>
      </c>
      <c r="K275">
        <v>0</v>
      </c>
      <c r="L275">
        <v>38</v>
      </c>
      <c r="M275">
        <v>32</v>
      </c>
      <c r="N275">
        <v>181</v>
      </c>
      <c r="O275">
        <v>759</v>
      </c>
      <c r="P275">
        <v>3088</v>
      </c>
      <c r="Q275">
        <v>1</v>
      </c>
      <c r="R275">
        <v>354</v>
      </c>
      <c r="S275">
        <v>377</v>
      </c>
      <c r="T275">
        <f t="shared" si="10"/>
        <v>1010</v>
      </c>
      <c r="U275" s="11">
        <v>0.70138888888888884</v>
      </c>
      <c r="V275" t="str">
        <f t="shared" si="11"/>
        <v>More than half a day</v>
      </c>
      <c r="W275" t="str">
        <f>VLOOKUP(Time_Worn[[#This Row],[id]],Days_Frequency[],3,FALSE)</f>
        <v>High Use</v>
      </c>
    </row>
    <row r="276" spans="1:23" x14ac:dyDescent="0.2">
      <c r="A276">
        <v>5577150313</v>
      </c>
      <c r="B276" s="31">
        <v>42487</v>
      </c>
      <c r="C276" t="s">
        <v>41</v>
      </c>
      <c r="D276">
        <v>6805</v>
      </c>
      <c r="E276">
        <v>5.1399998664856001</v>
      </c>
      <c r="F276">
        <v>5.1399998664856001</v>
      </c>
      <c r="G276">
        <v>0</v>
      </c>
      <c r="H276">
        <v>1.8099999427795399</v>
      </c>
      <c r="I276">
        <v>0.40000000596046398</v>
      </c>
      <c r="J276">
        <v>2.9300000667571999</v>
      </c>
      <c r="K276">
        <v>0</v>
      </c>
      <c r="L276">
        <v>63</v>
      </c>
      <c r="M276">
        <v>16</v>
      </c>
      <c r="N276">
        <v>190</v>
      </c>
      <c r="O276">
        <v>773</v>
      </c>
      <c r="P276">
        <v>3294</v>
      </c>
      <c r="Q276">
        <v>1</v>
      </c>
      <c r="R276">
        <v>424</v>
      </c>
      <c r="S276">
        <v>452</v>
      </c>
      <c r="T276">
        <f t="shared" si="10"/>
        <v>1042</v>
      </c>
      <c r="U276" s="11">
        <v>0.72361111111111109</v>
      </c>
      <c r="V276" t="str">
        <f t="shared" si="11"/>
        <v>More than half a day</v>
      </c>
      <c r="W276" t="str">
        <f>VLOOKUP(Time_Worn[[#This Row],[id]],Days_Frequency[],3,FALSE)</f>
        <v>High Use</v>
      </c>
    </row>
    <row r="277" spans="1:23" x14ac:dyDescent="0.2">
      <c r="A277">
        <v>5577150313</v>
      </c>
      <c r="B277" s="31">
        <v>42488</v>
      </c>
      <c r="C277" t="s">
        <v>44</v>
      </c>
      <c r="D277">
        <v>9841</v>
      </c>
      <c r="E277">
        <v>7.4299998283386204</v>
      </c>
      <c r="F277">
        <v>7.4299998283386204</v>
      </c>
      <c r="G277">
        <v>0</v>
      </c>
      <c r="H277">
        <v>3.25</v>
      </c>
      <c r="I277">
        <v>1.16999995708466</v>
      </c>
      <c r="J277">
        <v>3.0099999904632599</v>
      </c>
      <c r="K277">
        <v>0</v>
      </c>
      <c r="L277">
        <v>99</v>
      </c>
      <c r="M277">
        <v>51</v>
      </c>
      <c r="N277">
        <v>141</v>
      </c>
      <c r="O277">
        <v>692</v>
      </c>
      <c r="P277">
        <v>3580</v>
      </c>
      <c r="Q277">
        <v>1</v>
      </c>
      <c r="R277">
        <v>361</v>
      </c>
      <c r="S277">
        <v>372</v>
      </c>
      <c r="T277">
        <f t="shared" si="10"/>
        <v>983</v>
      </c>
      <c r="U277" s="11">
        <v>0.68263888888888891</v>
      </c>
      <c r="V277" t="str">
        <f t="shared" si="11"/>
        <v>More than half a day</v>
      </c>
      <c r="W277" t="str">
        <f>VLOOKUP(Time_Worn[[#This Row],[id]],Days_Frequency[],3,FALSE)</f>
        <v>High Use</v>
      </c>
    </row>
    <row r="278" spans="1:23" x14ac:dyDescent="0.2">
      <c r="A278">
        <v>5577150313</v>
      </c>
      <c r="B278" s="31">
        <v>42489</v>
      </c>
      <c r="C278" t="s">
        <v>45</v>
      </c>
      <c r="D278">
        <v>7924</v>
      </c>
      <c r="E278">
        <v>5.9200000762939498</v>
      </c>
      <c r="F278">
        <v>5.9200000762939498</v>
      </c>
      <c r="G278">
        <v>0</v>
      </c>
      <c r="H278">
        <v>2.8399999141693102</v>
      </c>
      <c r="I278">
        <v>0.61000001430511497</v>
      </c>
      <c r="J278">
        <v>2.4700000286102299</v>
      </c>
      <c r="K278">
        <v>0</v>
      </c>
      <c r="L278">
        <v>97</v>
      </c>
      <c r="M278">
        <v>36</v>
      </c>
      <c r="N278">
        <v>165</v>
      </c>
      <c r="O278">
        <v>739</v>
      </c>
      <c r="P278">
        <v>3544</v>
      </c>
      <c r="Q278">
        <v>1</v>
      </c>
      <c r="R278">
        <v>459</v>
      </c>
      <c r="S278">
        <v>485</v>
      </c>
      <c r="T278">
        <f t="shared" si="10"/>
        <v>1037</v>
      </c>
      <c r="U278" s="11">
        <v>0.72013888888888888</v>
      </c>
      <c r="V278" t="str">
        <f t="shared" si="11"/>
        <v>More than half a day</v>
      </c>
      <c r="W278" t="str">
        <f>VLOOKUP(Time_Worn[[#This Row],[id]],Days_Frequency[],3,FALSE)</f>
        <v>High Use</v>
      </c>
    </row>
    <row r="279" spans="1:23" x14ac:dyDescent="0.2">
      <c r="A279">
        <v>5577150313</v>
      </c>
      <c r="B279" s="31">
        <v>42490</v>
      </c>
      <c r="C279" t="s">
        <v>42</v>
      </c>
      <c r="D279">
        <v>12363</v>
      </c>
      <c r="E279">
        <v>9.2399997711181605</v>
      </c>
      <c r="F279">
        <v>9.2399997711181605</v>
      </c>
      <c r="G279">
        <v>0</v>
      </c>
      <c r="H279">
        <v>5.8299999237060502</v>
      </c>
      <c r="I279">
        <v>0.79000002145767201</v>
      </c>
      <c r="J279">
        <v>2.6099998950958301</v>
      </c>
      <c r="K279">
        <v>0</v>
      </c>
      <c r="L279">
        <v>207</v>
      </c>
      <c r="M279">
        <v>45</v>
      </c>
      <c r="N279">
        <v>163</v>
      </c>
      <c r="O279">
        <v>621</v>
      </c>
      <c r="P279">
        <v>4501</v>
      </c>
      <c r="Q279">
        <v>1</v>
      </c>
      <c r="R279">
        <v>412</v>
      </c>
      <c r="S279">
        <v>433</v>
      </c>
      <c r="T279">
        <f t="shared" si="10"/>
        <v>1036</v>
      </c>
      <c r="U279" s="11">
        <v>0.71944444444444444</v>
      </c>
      <c r="V279" t="str">
        <f t="shared" si="11"/>
        <v>More than half a day</v>
      </c>
      <c r="W279" t="str">
        <f>VLOOKUP(Time_Worn[[#This Row],[id]],Days_Frequency[],3,FALSE)</f>
        <v>High Use</v>
      </c>
    </row>
    <row r="280" spans="1:23" x14ac:dyDescent="0.2">
      <c r="A280">
        <v>5577150313</v>
      </c>
      <c r="B280" s="31">
        <v>42491</v>
      </c>
      <c r="C280" t="s">
        <v>46</v>
      </c>
      <c r="D280">
        <v>13368</v>
      </c>
      <c r="E280">
        <v>9.9899997711181605</v>
      </c>
      <c r="F280">
        <v>9.9899997711181605</v>
      </c>
      <c r="G280">
        <v>0</v>
      </c>
      <c r="H280">
        <v>5.3099999427795401</v>
      </c>
      <c r="I280">
        <v>1.4400000572204601</v>
      </c>
      <c r="J280">
        <v>3.2400000095367401</v>
      </c>
      <c r="K280">
        <v>0</v>
      </c>
      <c r="L280">
        <v>194</v>
      </c>
      <c r="M280">
        <v>72</v>
      </c>
      <c r="N280">
        <v>178</v>
      </c>
      <c r="O280">
        <v>499</v>
      </c>
      <c r="P280">
        <v>4546</v>
      </c>
      <c r="Q280">
        <v>1</v>
      </c>
      <c r="R280">
        <v>379</v>
      </c>
      <c r="S280">
        <v>398</v>
      </c>
      <c r="T280">
        <f t="shared" si="10"/>
        <v>943</v>
      </c>
      <c r="U280" s="11">
        <v>0.65486111111111112</v>
      </c>
      <c r="V280" t="str">
        <f t="shared" si="11"/>
        <v>More than half a day</v>
      </c>
      <c r="W280" t="str">
        <f>VLOOKUP(Time_Worn[[#This Row],[id]],Days_Frequency[],3,FALSE)</f>
        <v>High Use</v>
      </c>
    </row>
    <row r="281" spans="1:23" x14ac:dyDescent="0.2">
      <c r="A281">
        <v>5577150313</v>
      </c>
      <c r="B281" s="31">
        <v>42492</v>
      </c>
      <c r="C281" t="s">
        <v>43</v>
      </c>
      <c r="D281">
        <v>7439</v>
      </c>
      <c r="E281">
        <v>5.5599999427795401</v>
      </c>
      <c r="F281">
        <v>5.5599999427795401</v>
      </c>
      <c r="G281">
        <v>0</v>
      </c>
      <c r="H281">
        <v>1.12000000476837</v>
      </c>
      <c r="I281">
        <v>0.34999999403953602</v>
      </c>
      <c r="J281">
        <v>4.0700001716613796</v>
      </c>
      <c r="K281">
        <v>0</v>
      </c>
      <c r="L281">
        <v>37</v>
      </c>
      <c r="M281">
        <v>20</v>
      </c>
      <c r="N281">
        <v>235</v>
      </c>
      <c r="O281">
        <v>732</v>
      </c>
      <c r="P281">
        <v>3014</v>
      </c>
      <c r="Q281">
        <v>2</v>
      </c>
      <c r="R281">
        <v>525</v>
      </c>
      <c r="S281">
        <v>553</v>
      </c>
      <c r="T281">
        <f t="shared" si="10"/>
        <v>1024</v>
      </c>
      <c r="U281" s="11">
        <v>0.71111111111111114</v>
      </c>
      <c r="V281" t="str">
        <f t="shared" si="11"/>
        <v>More than half a day</v>
      </c>
      <c r="W281" t="str">
        <f>VLOOKUP(Time_Worn[[#This Row],[id]],Days_Frequency[],3,FALSE)</f>
        <v>High Use</v>
      </c>
    </row>
    <row r="282" spans="1:23" x14ac:dyDescent="0.2">
      <c r="A282">
        <v>5577150313</v>
      </c>
      <c r="B282" s="31">
        <v>42493</v>
      </c>
      <c r="C282" t="s">
        <v>47</v>
      </c>
      <c r="D282">
        <v>11045</v>
      </c>
      <c r="E282">
        <v>8.25</v>
      </c>
      <c r="F282">
        <v>8.25</v>
      </c>
      <c r="G282">
        <v>0</v>
      </c>
      <c r="H282">
        <v>4.5199999809265101</v>
      </c>
      <c r="I282">
        <v>0.15000000596046401</v>
      </c>
      <c r="J282">
        <v>3.5699999332428001</v>
      </c>
      <c r="K282">
        <v>0</v>
      </c>
      <c r="L282">
        <v>97</v>
      </c>
      <c r="M282">
        <v>8</v>
      </c>
      <c r="N282">
        <v>212</v>
      </c>
      <c r="O282">
        <v>580</v>
      </c>
      <c r="P282">
        <v>3795</v>
      </c>
      <c r="Q282">
        <v>1</v>
      </c>
      <c r="R282">
        <v>508</v>
      </c>
      <c r="S282">
        <v>543</v>
      </c>
      <c r="T282">
        <f t="shared" si="10"/>
        <v>897</v>
      </c>
      <c r="U282" s="11">
        <v>0.62291666666666667</v>
      </c>
      <c r="V282" t="str">
        <f t="shared" si="11"/>
        <v>More than half a day</v>
      </c>
      <c r="W282" t="str">
        <f>VLOOKUP(Time_Worn[[#This Row],[id]],Days_Frequency[],3,FALSE)</f>
        <v>High Use</v>
      </c>
    </row>
    <row r="283" spans="1:23" x14ac:dyDescent="0.2">
      <c r="A283">
        <v>5577150313</v>
      </c>
      <c r="B283" s="31">
        <v>42494</v>
      </c>
      <c r="C283" t="s">
        <v>41</v>
      </c>
      <c r="D283">
        <v>5206</v>
      </c>
      <c r="E283">
        <v>3.8900001049041699</v>
      </c>
      <c r="F283">
        <v>3.8900001049041699</v>
      </c>
      <c r="G283">
        <v>0</v>
      </c>
      <c r="H283">
        <v>1.5599999427795399</v>
      </c>
      <c r="I283">
        <v>0.25</v>
      </c>
      <c r="J283">
        <v>2.0799999237060498</v>
      </c>
      <c r="K283">
        <v>0</v>
      </c>
      <c r="L283">
        <v>25</v>
      </c>
      <c r="M283">
        <v>9</v>
      </c>
      <c r="N283">
        <v>141</v>
      </c>
      <c r="O283">
        <v>631</v>
      </c>
      <c r="P283">
        <v>2755</v>
      </c>
      <c r="Q283">
        <v>1</v>
      </c>
      <c r="R283">
        <v>603</v>
      </c>
      <c r="S283">
        <v>634</v>
      </c>
      <c r="T283">
        <f t="shared" si="10"/>
        <v>806</v>
      </c>
      <c r="U283" s="11">
        <v>0.55972222222222223</v>
      </c>
      <c r="V283" t="str">
        <f t="shared" si="11"/>
        <v>More than half a day</v>
      </c>
      <c r="W283" t="str">
        <f>VLOOKUP(Time_Worn[[#This Row],[id]],Days_Frequency[],3,FALSE)</f>
        <v>High Use</v>
      </c>
    </row>
    <row r="284" spans="1:23" x14ac:dyDescent="0.2">
      <c r="A284">
        <v>5577150313</v>
      </c>
      <c r="B284" s="31">
        <v>42495</v>
      </c>
      <c r="C284" t="s">
        <v>44</v>
      </c>
      <c r="D284">
        <v>7550</v>
      </c>
      <c r="E284">
        <v>5.6399998664856001</v>
      </c>
      <c r="F284">
        <v>5.6399998664856001</v>
      </c>
      <c r="G284">
        <v>0</v>
      </c>
      <c r="H284">
        <v>2.5</v>
      </c>
      <c r="I284">
        <v>0.46999999880790699</v>
      </c>
      <c r="J284">
        <v>2.6700000762939502</v>
      </c>
      <c r="K284">
        <v>0</v>
      </c>
      <c r="L284">
        <v>45</v>
      </c>
      <c r="M284">
        <v>21</v>
      </c>
      <c r="N284">
        <v>143</v>
      </c>
      <c r="O284">
        <v>1153</v>
      </c>
      <c r="P284">
        <v>3004</v>
      </c>
      <c r="Q284">
        <v>1</v>
      </c>
      <c r="R284">
        <v>74</v>
      </c>
      <c r="S284">
        <v>78</v>
      </c>
      <c r="T284">
        <f t="shared" si="10"/>
        <v>1362</v>
      </c>
      <c r="U284" s="11">
        <v>0.9458333333333333</v>
      </c>
      <c r="V284" t="str">
        <f t="shared" si="11"/>
        <v>More than half a day</v>
      </c>
      <c r="W284" t="str">
        <f>VLOOKUP(Time_Worn[[#This Row],[id]],Days_Frequency[],3,FALSE)</f>
        <v>High Use</v>
      </c>
    </row>
    <row r="285" spans="1:23" x14ac:dyDescent="0.2">
      <c r="A285">
        <v>5577150313</v>
      </c>
      <c r="B285" s="31">
        <v>42500</v>
      </c>
      <c r="C285" t="s">
        <v>45</v>
      </c>
      <c r="D285">
        <v>8869</v>
      </c>
      <c r="E285">
        <v>6.6500000953674299</v>
      </c>
      <c r="F285">
        <v>6.6500000953674299</v>
      </c>
      <c r="G285">
        <v>0</v>
      </c>
      <c r="H285">
        <v>2.5599999427795401</v>
      </c>
      <c r="I285">
        <v>0.75</v>
      </c>
      <c r="J285">
        <v>3.3499999046325701</v>
      </c>
      <c r="K285">
        <v>0</v>
      </c>
      <c r="L285">
        <v>104</v>
      </c>
      <c r="M285">
        <v>37</v>
      </c>
      <c r="N285">
        <v>194</v>
      </c>
      <c r="O285">
        <v>639</v>
      </c>
      <c r="P285">
        <v>3841</v>
      </c>
      <c r="Q285">
        <v>1</v>
      </c>
      <c r="R285">
        <v>504</v>
      </c>
      <c r="S285">
        <v>562</v>
      </c>
      <c r="T285">
        <f t="shared" si="10"/>
        <v>974</v>
      </c>
      <c r="U285" s="11">
        <v>0.67638888888888893</v>
      </c>
      <c r="V285" t="str">
        <f t="shared" si="11"/>
        <v>More than half a day</v>
      </c>
      <c r="W285" t="str">
        <f>VLOOKUP(Time_Worn[[#This Row],[id]],Days_Frequency[],3,FALSE)</f>
        <v>High Use</v>
      </c>
    </row>
    <row r="286" spans="1:23" x14ac:dyDescent="0.2">
      <c r="A286">
        <v>5577150313</v>
      </c>
      <c r="B286" s="31">
        <v>42501</v>
      </c>
      <c r="C286" t="s">
        <v>42</v>
      </c>
      <c r="D286">
        <v>4038</v>
      </c>
      <c r="E286">
        <v>3.03999996185303</v>
      </c>
      <c r="F286">
        <v>3.03999996185303</v>
      </c>
      <c r="G286">
        <v>0</v>
      </c>
      <c r="H286">
        <v>1.83000004291534</v>
      </c>
      <c r="I286">
        <v>0.30000001192092901</v>
      </c>
      <c r="J286">
        <v>0.88999998569488503</v>
      </c>
      <c r="K286">
        <v>0</v>
      </c>
      <c r="L286">
        <v>45</v>
      </c>
      <c r="M286">
        <v>15</v>
      </c>
      <c r="N286">
        <v>63</v>
      </c>
      <c r="O286">
        <v>257</v>
      </c>
      <c r="P286">
        <v>1665</v>
      </c>
      <c r="Q286">
        <v>1</v>
      </c>
      <c r="R286">
        <v>431</v>
      </c>
      <c r="S286">
        <v>476</v>
      </c>
      <c r="T286">
        <f t="shared" si="10"/>
        <v>380</v>
      </c>
      <c r="U286" s="11">
        <v>0.2638888888888889</v>
      </c>
      <c r="V286" t="str">
        <f t="shared" si="11"/>
        <v>Less than half a day</v>
      </c>
      <c r="W286" t="str">
        <f>VLOOKUP(Time_Worn[[#This Row],[id]],Days_Frequency[],3,FALSE)</f>
        <v>High Use</v>
      </c>
    </row>
    <row r="287" spans="1:23" x14ac:dyDescent="0.2">
      <c r="A287">
        <v>6117666160</v>
      </c>
      <c r="B287" s="31">
        <v>42476</v>
      </c>
      <c r="C287" t="s">
        <v>46</v>
      </c>
      <c r="D287">
        <v>14450</v>
      </c>
      <c r="E287">
        <v>10.9099998474121</v>
      </c>
      <c r="F287">
        <v>10.9099998474121</v>
      </c>
      <c r="G287">
        <v>0</v>
      </c>
      <c r="H287">
        <v>0.57999998331069902</v>
      </c>
      <c r="I287">
        <v>0.85000002384185802</v>
      </c>
      <c r="J287">
        <v>9.4799995422363299</v>
      </c>
      <c r="K287">
        <v>0</v>
      </c>
      <c r="L287">
        <v>7</v>
      </c>
      <c r="M287">
        <v>15</v>
      </c>
      <c r="N287">
        <v>518</v>
      </c>
      <c r="O287">
        <v>502</v>
      </c>
      <c r="P287">
        <v>2828</v>
      </c>
      <c r="Q287">
        <v>1</v>
      </c>
      <c r="R287">
        <v>380</v>
      </c>
      <c r="S287">
        <v>398</v>
      </c>
      <c r="T287">
        <f t="shared" si="10"/>
        <v>1042</v>
      </c>
      <c r="U287" s="11">
        <v>0.72361111111111109</v>
      </c>
      <c r="V287" t="str">
        <f t="shared" si="11"/>
        <v>More than half a day</v>
      </c>
      <c r="W287" t="str">
        <f>VLOOKUP(Time_Worn[[#This Row],[id]],Days_Frequency[],3,FALSE)</f>
        <v xml:space="preserve">Moderate Usage </v>
      </c>
    </row>
    <row r="288" spans="1:23" x14ac:dyDescent="0.2">
      <c r="A288">
        <v>6117666160</v>
      </c>
      <c r="B288" s="31">
        <v>42477</v>
      </c>
      <c r="C288" t="s">
        <v>43</v>
      </c>
      <c r="D288">
        <v>7150</v>
      </c>
      <c r="E288">
        <v>5.4000000953674299</v>
      </c>
      <c r="F288">
        <v>5.4000000953674299</v>
      </c>
      <c r="G288">
        <v>0</v>
      </c>
      <c r="H288">
        <v>0</v>
      </c>
      <c r="I288">
        <v>0</v>
      </c>
      <c r="J288">
        <v>5.4000000953674299</v>
      </c>
      <c r="K288">
        <v>0</v>
      </c>
      <c r="L288">
        <v>0</v>
      </c>
      <c r="M288">
        <v>0</v>
      </c>
      <c r="N288">
        <v>312</v>
      </c>
      <c r="O288">
        <v>702</v>
      </c>
      <c r="P288">
        <v>2225</v>
      </c>
      <c r="Q288">
        <v>2</v>
      </c>
      <c r="R288">
        <v>336</v>
      </c>
      <c r="S288">
        <v>350</v>
      </c>
      <c r="T288">
        <f t="shared" si="10"/>
        <v>1014</v>
      </c>
      <c r="U288" s="11">
        <v>0.70416666666666672</v>
      </c>
      <c r="V288" t="str">
        <f t="shared" si="11"/>
        <v>More than half a day</v>
      </c>
      <c r="W288" t="str">
        <f>VLOOKUP(Time_Worn[[#This Row],[id]],Days_Frequency[],3,FALSE)</f>
        <v xml:space="preserve">Moderate Usage </v>
      </c>
    </row>
    <row r="289" spans="1:23" x14ac:dyDescent="0.2">
      <c r="A289">
        <v>6117666160</v>
      </c>
      <c r="B289" s="31">
        <v>42478</v>
      </c>
      <c r="C289" t="s">
        <v>47</v>
      </c>
      <c r="D289">
        <v>5153</v>
      </c>
      <c r="E289">
        <v>3.9100000858306898</v>
      </c>
      <c r="F289">
        <v>3.9100000858306898</v>
      </c>
      <c r="G289">
        <v>0</v>
      </c>
      <c r="H289">
        <v>0</v>
      </c>
      <c r="I289">
        <v>0</v>
      </c>
      <c r="J289">
        <v>3.8900001049041699</v>
      </c>
      <c r="K289">
        <v>0</v>
      </c>
      <c r="L289">
        <v>0</v>
      </c>
      <c r="M289">
        <v>0</v>
      </c>
      <c r="N289">
        <v>241</v>
      </c>
      <c r="O289">
        <v>759</v>
      </c>
      <c r="P289">
        <v>2018</v>
      </c>
      <c r="Q289">
        <v>2</v>
      </c>
      <c r="R289">
        <v>493</v>
      </c>
      <c r="S289">
        <v>510</v>
      </c>
      <c r="T289">
        <f t="shared" si="10"/>
        <v>1000</v>
      </c>
      <c r="U289" s="11">
        <v>0.69444444444444442</v>
      </c>
      <c r="V289" t="str">
        <f t="shared" si="11"/>
        <v>More than half a day</v>
      </c>
      <c r="W289" t="str">
        <f>VLOOKUP(Time_Worn[[#This Row],[id]],Days_Frequency[],3,FALSE)</f>
        <v xml:space="preserve">Moderate Usage </v>
      </c>
    </row>
    <row r="290" spans="1:23" x14ac:dyDescent="0.2">
      <c r="A290">
        <v>6117666160</v>
      </c>
      <c r="B290" s="31">
        <v>42479</v>
      </c>
      <c r="C290" t="s">
        <v>41</v>
      </c>
      <c r="D290">
        <v>11135</v>
      </c>
      <c r="E290">
        <v>8.4099998474121094</v>
      </c>
      <c r="F290">
        <v>8.4099998474121094</v>
      </c>
      <c r="G290">
        <v>0</v>
      </c>
      <c r="H290">
        <v>0</v>
      </c>
      <c r="I290">
        <v>0</v>
      </c>
      <c r="J290">
        <v>8.4099998474121094</v>
      </c>
      <c r="K290">
        <v>0</v>
      </c>
      <c r="L290">
        <v>0</v>
      </c>
      <c r="M290">
        <v>0</v>
      </c>
      <c r="N290">
        <v>480</v>
      </c>
      <c r="O290">
        <v>425</v>
      </c>
      <c r="P290">
        <v>2606</v>
      </c>
      <c r="Q290">
        <v>1</v>
      </c>
      <c r="R290">
        <v>465</v>
      </c>
      <c r="S290">
        <v>492</v>
      </c>
      <c r="T290">
        <f t="shared" si="10"/>
        <v>905</v>
      </c>
      <c r="U290" s="11">
        <v>0.62847222222222221</v>
      </c>
      <c r="V290" t="str">
        <f t="shared" si="11"/>
        <v>More than half a day</v>
      </c>
      <c r="W290" t="str">
        <f>VLOOKUP(Time_Worn[[#This Row],[id]],Days_Frequency[],3,FALSE)</f>
        <v xml:space="preserve">Moderate Usage </v>
      </c>
    </row>
    <row r="291" spans="1:23" x14ac:dyDescent="0.2">
      <c r="A291">
        <v>6117666160</v>
      </c>
      <c r="B291" s="31">
        <v>42480</v>
      </c>
      <c r="C291" t="s">
        <v>44</v>
      </c>
      <c r="D291">
        <v>10449</v>
      </c>
      <c r="E291">
        <v>8.0200004577636701</v>
      </c>
      <c r="F291">
        <v>8.0200004577636701</v>
      </c>
      <c r="G291">
        <v>0</v>
      </c>
      <c r="H291">
        <v>2.0299999713897701</v>
      </c>
      <c r="I291">
        <v>0.479999989271164</v>
      </c>
      <c r="J291">
        <v>5.5199999809265101</v>
      </c>
      <c r="K291">
        <v>0</v>
      </c>
      <c r="L291">
        <v>26</v>
      </c>
      <c r="M291">
        <v>10</v>
      </c>
      <c r="N291">
        <v>349</v>
      </c>
      <c r="O291">
        <v>587</v>
      </c>
      <c r="P291">
        <v>2536</v>
      </c>
      <c r="Q291">
        <v>1</v>
      </c>
      <c r="R291">
        <v>474</v>
      </c>
      <c r="S291">
        <v>502</v>
      </c>
      <c r="T291">
        <f t="shared" si="10"/>
        <v>972</v>
      </c>
      <c r="U291" s="11">
        <v>0.67500000000000004</v>
      </c>
      <c r="V291" t="str">
        <f t="shared" si="11"/>
        <v>More than half a day</v>
      </c>
      <c r="W291" t="str">
        <f>VLOOKUP(Time_Worn[[#This Row],[id]],Days_Frequency[],3,FALSE)</f>
        <v xml:space="preserve">Moderate Usage </v>
      </c>
    </row>
    <row r="292" spans="1:23" x14ac:dyDescent="0.2">
      <c r="A292">
        <v>6117666160</v>
      </c>
      <c r="B292" s="31">
        <v>42481</v>
      </c>
      <c r="C292" t="s">
        <v>45</v>
      </c>
      <c r="D292">
        <v>19542</v>
      </c>
      <c r="E292">
        <v>15.0100002288818</v>
      </c>
      <c r="F292">
        <v>15.0100002288818</v>
      </c>
      <c r="G292">
        <v>0</v>
      </c>
      <c r="H292">
        <v>0.980000019073486</v>
      </c>
      <c r="I292">
        <v>0.40000000596046398</v>
      </c>
      <c r="J292">
        <v>5.6199998855590803</v>
      </c>
      <c r="K292">
        <v>0</v>
      </c>
      <c r="L292">
        <v>11</v>
      </c>
      <c r="M292">
        <v>19</v>
      </c>
      <c r="N292">
        <v>294</v>
      </c>
      <c r="O292">
        <v>579</v>
      </c>
      <c r="P292">
        <v>4900</v>
      </c>
      <c r="Q292">
        <v>1</v>
      </c>
      <c r="R292">
        <v>508</v>
      </c>
      <c r="S292">
        <v>550</v>
      </c>
      <c r="T292">
        <f t="shared" si="10"/>
        <v>903</v>
      </c>
      <c r="U292" s="11">
        <v>0.62708333333333333</v>
      </c>
      <c r="V292" t="str">
        <f t="shared" si="11"/>
        <v>More than half a day</v>
      </c>
      <c r="W292" t="str">
        <f>VLOOKUP(Time_Worn[[#This Row],[id]],Days_Frequency[],3,FALSE)</f>
        <v xml:space="preserve">Moderate Usage </v>
      </c>
    </row>
    <row r="293" spans="1:23" x14ac:dyDescent="0.2">
      <c r="A293">
        <v>6117666160</v>
      </c>
      <c r="B293" s="31">
        <v>42482</v>
      </c>
      <c r="C293" t="s">
        <v>42</v>
      </c>
      <c r="D293">
        <v>8206</v>
      </c>
      <c r="E293">
        <v>6.1999998092651403</v>
      </c>
      <c r="F293">
        <v>6.1999998092651403</v>
      </c>
      <c r="G293">
        <v>0</v>
      </c>
      <c r="H293">
        <v>0</v>
      </c>
      <c r="I293">
        <v>0</v>
      </c>
      <c r="J293">
        <v>6.1999998092651403</v>
      </c>
      <c r="K293">
        <v>0</v>
      </c>
      <c r="L293">
        <v>0</v>
      </c>
      <c r="M293">
        <v>0</v>
      </c>
      <c r="N293">
        <v>402</v>
      </c>
      <c r="O293">
        <v>413</v>
      </c>
      <c r="P293">
        <v>2409</v>
      </c>
      <c r="Q293">
        <v>1</v>
      </c>
      <c r="R293">
        <v>480</v>
      </c>
      <c r="S293">
        <v>546</v>
      </c>
      <c r="T293">
        <f t="shared" si="10"/>
        <v>815</v>
      </c>
      <c r="U293" s="11">
        <v>0.56597222222222221</v>
      </c>
      <c r="V293" t="str">
        <f t="shared" si="11"/>
        <v>More than half a day</v>
      </c>
      <c r="W293" t="str">
        <f>VLOOKUP(Time_Worn[[#This Row],[id]],Days_Frequency[],3,FALSE)</f>
        <v xml:space="preserve">Moderate Usage </v>
      </c>
    </row>
    <row r="294" spans="1:23" x14ac:dyDescent="0.2">
      <c r="A294">
        <v>6117666160</v>
      </c>
      <c r="B294" s="31">
        <v>42483</v>
      </c>
      <c r="C294" t="s">
        <v>46</v>
      </c>
      <c r="D294">
        <v>11495</v>
      </c>
      <c r="E294">
        <v>8.6800003051757795</v>
      </c>
      <c r="F294">
        <v>8.6800003051757795</v>
      </c>
      <c r="G294">
        <v>0</v>
      </c>
      <c r="H294">
        <v>0</v>
      </c>
      <c r="I294">
        <v>0</v>
      </c>
      <c r="J294">
        <v>8.6800003051757795</v>
      </c>
      <c r="K294">
        <v>0</v>
      </c>
      <c r="L294">
        <v>0</v>
      </c>
      <c r="M294">
        <v>0</v>
      </c>
      <c r="N294">
        <v>512</v>
      </c>
      <c r="O294">
        <v>468</v>
      </c>
      <c r="P294">
        <v>2651</v>
      </c>
      <c r="Q294">
        <v>1</v>
      </c>
      <c r="R294">
        <v>492</v>
      </c>
      <c r="S294">
        <v>539</v>
      </c>
      <c r="T294">
        <f t="shared" si="10"/>
        <v>980</v>
      </c>
      <c r="U294" s="11">
        <v>0.68055555555555558</v>
      </c>
      <c r="V294" t="str">
        <f t="shared" si="11"/>
        <v>More than half a day</v>
      </c>
      <c r="W294" t="str">
        <f>VLOOKUP(Time_Worn[[#This Row],[id]],Days_Frequency[],3,FALSE)</f>
        <v xml:space="preserve">Moderate Usage </v>
      </c>
    </row>
    <row r="295" spans="1:23" x14ac:dyDescent="0.2">
      <c r="A295">
        <v>6117666160</v>
      </c>
      <c r="B295" s="31">
        <v>42484</v>
      </c>
      <c r="C295" t="s">
        <v>43</v>
      </c>
      <c r="D295">
        <v>7623</v>
      </c>
      <c r="E295">
        <v>5.7600002288818404</v>
      </c>
      <c r="F295">
        <v>5.7600002288818404</v>
      </c>
      <c r="G295">
        <v>0</v>
      </c>
      <c r="H295">
        <v>0</v>
      </c>
      <c r="I295">
        <v>0</v>
      </c>
      <c r="J295">
        <v>5.7600002288818404</v>
      </c>
      <c r="K295">
        <v>0</v>
      </c>
      <c r="L295">
        <v>0</v>
      </c>
      <c r="M295">
        <v>0</v>
      </c>
      <c r="N295">
        <v>362</v>
      </c>
      <c r="O295">
        <v>711</v>
      </c>
      <c r="P295">
        <v>2305</v>
      </c>
      <c r="Q295">
        <v>1</v>
      </c>
      <c r="R295">
        <v>353</v>
      </c>
      <c r="S295">
        <v>367</v>
      </c>
      <c r="T295">
        <f t="shared" si="10"/>
        <v>1073</v>
      </c>
      <c r="U295" s="11">
        <v>0.74513888888888891</v>
      </c>
      <c r="V295" t="str">
        <f t="shared" si="11"/>
        <v>More than half a day</v>
      </c>
      <c r="W295" t="str">
        <f>VLOOKUP(Time_Worn[[#This Row],[id]],Days_Frequency[],3,FALSE)</f>
        <v xml:space="preserve">Moderate Usage </v>
      </c>
    </row>
    <row r="296" spans="1:23" x14ac:dyDescent="0.2">
      <c r="A296">
        <v>6117666160</v>
      </c>
      <c r="B296" s="31">
        <v>42487</v>
      </c>
      <c r="C296" t="s">
        <v>47</v>
      </c>
      <c r="D296">
        <v>9411</v>
      </c>
      <c r="E296">
        <v>7.1100001335143999</v>
      </c>
      <c r="F296">
        <v>7.1100001335143999</v>
      </c>
      <c r="G296">
        <v>0</v>
      </c>
      <c r="H296">
        <v>0</v>
      </c>
      <c r="I296">
        <v>0</v>
      </c>
      <c r="J296">
        <v>7.1100001335143999</v>
      </c>
      <c r="K296">
        <v>0</v>
      </c>
      <c r="L296">
        <v>0</v>
      </c>
      <c r="M296">
        <v>0</v>
      </c>
      <c r="N296">
        <v>458</v>
      </c>
      <c r="O296">
        <v>417</v>
      </c>
      <c r="P296">
        <v>2576</v>
      </c>
      <c r="Q296">
        <v>1</v>
      </c>
      <c r="R296">
        <v>542</v>
      </c>
      <c r="S296">
        <v>557</v>
      </c>
      <c r="T296">
        <f t="shared" si="10"/>
        <v>875</v>
      </c>
      <c r="U296" s="11">
        <v>0.60763888888888884</v>
      </c>
      <c r="V296" t="str">
        <f t="shared" si="11"/>
        <v>More than half a day</v>
      </c>
      <c r="W296" t="str">
        <f>VLOOKUP(Time_Worn[[#This Row],[id]],Days_Frequency[],3,FALSE)</f>
        <v xml:space="preserve">Moderate Usage </v>
      </c>
    </row>
    <row r="297" spans="1:23" x14ac:dyDescent="0.2">
      <c r="A297">
        <v>6117666160</v>
      </c>
      <c r="B297" s="31">
        <v>42488</v>
      </c>
      <c r="C297" t="s">
        <v>41</v>
      </c>
      <c r="D297">
        <v>3403</v>
      </c>
      <c r="E297">
        <v>2.5999999046325701</v>
      </c>
      <c r="F297">
        <v>2.5999999046325701</v>
      </c>
      <c r="G297">
        <v>0</v>
      </c>
      <c r="H297">
        <v>0</v>
      </c>
      <c r="I297">
        <v>0</v>
      </c>
      <c r="J297">
        <v>2.5999999046325701</v>
      </c>
      <c r="K297">
        <v>0</v>
      </c>
      <c r="L297">
        <v>0</v>
      </c>
      <c r="M297">
        <v>0</v>
      </c>
      <c r="N297">
        <v>141</v>
      </c>
      <c r="O297">
        <v>758</v>
      </c>
      <c r="P297">
        <v>1879</v>
      </c>
      <c r="Q297">
        <v>1</v>
      </c>
      <c r="R297">
        <v>393</v>
      </c>
      <c r="S297">
        <v>416</v>
      </c>
      <c r="T297">
        <f t="shared" si="10"/>
        <v>899</v>
      </c>
      <c r="U297" s="11">
        <v>0.62430555555555556</v>
      </c>
      <c r="V297" t="str">
        <f t="shared" si="11"/>
        <v>More than half a day</v>
      </c>
      <c r="W297" t="str">
        <f>VLOOKUP(Time_Worn[[#This Row],[id]],Days_Frequency[],3,FALSE)</f>
        <v xml:space="preserve">Moderate Usage </v>
      </c>
    </row>
    <row r="298" spans="1:23" x14ac:dyDescent="0.2">
      <c r="A298">
        <v>6117666160</v>
      </c>
      <c r="B298" s="31">
        <v>42489</v>
      </c>
      <c r="C298" t="s">
        <v>44</v>
      </c>
      <c r="D298">
        <v>9592</v>
      </c>
      <c r="E298">
        <v>7.2399997711181596</v>
      </c>
      <c r="F298">
        <v>7.2399997711181596</v>
      </c>
      <c r="G298">
        <v>0</v>
      </c>
      <c r="H298">
        <v>0</v>
      </c>
      <c r="I298">
        <v>0</v>
      </c>
      <c r="J298">
        <v>7.2399997711181596</v>
      </c>
      <c r="K298">
        <v>0</v>
      </c>
      <c r="L298">
        <v>0</v>
      </c>
      <c r="M298">
        <v>0</v>
      </c>
      <c r="N298">
        <v>461</v>
      </c>
      <c r="O298">
        <v>479</v>
      </c>
      <c r="P298">
        <v>2560</v>
      </c>
      <c r="Q298">
        <v>1</v>
      </c>
      <c r="R298">
        <v>600</v>
      </c>
      <c r="S298">
        <v>636</v>
      </c>
      <c r="T298">
        <f t="shared" si="10"/>
        <v>940</v>
      </c>
      <c r="U298" s="11">
        <v>0.65277777777777779</v>
      </c>
      <c r="V298" t="str">
        <f t="shared" si="11"/>
        <v>More than half a day</v>
      </c>
      <c r="W298" t="str">
        <f>VLOOKUP(Time_Worn[[#This Row],[id]],Days_Frequency[],3,FALSE)</f>
        <v xml:space="preserve">Moderate Usage </v>
      </c>
    </row>
    <row r="299" spans="1:23" x14ac:dyDescent="0.2">
      <c r="A299">
        <v>6117666160</v>
      </c>
      <c r="B299" s="31">
        <v>42491</v>
      </c>
      <c r="C299" t="s">
        <v>45</v>
      </c>
      <c r="D299">
        <v>8915</v>
      </c>
      <c r="E299">
        <v>6.7300000190734899</v>
      </c>
      <c r="F299">
        <v>6.7300000190734899</v>
      </c>
      <c r="G299">
        <v>0</v>
      </c>
      <c r="H299">
        <v>0</v>
      </c>
      <c r="I299">
        <v>0</v>
      </c>
      <c r="J299">
        <v>6.7300000190734899</v>
      </c>
      <c r="K299">
        <v>0</v>
      </c>
      <c r="L299">
        <v>0</v>
      </c>
      <c r="M299">
        <v>0</v>
      </c>
      <c r="N299">
        <v>397</v>
      </c>
      <c r="O299">
        <v>525</v>
      </c>
      <c r="P299">
        <v>2361</v>
      </c>
      <c r="Q299">
        <v>1</v>
      </c>
      <c r="R299">
        <v>507</v>
      </c>
      <c r="S299">
        <v>575</v>
      </c>
      <c r="T299">
        <f t="shared" si="10"/>
        <v>922</v>
      </c>
      <c r="U299" s="11">
        <v>0.64027777777777772</v>
      </c>
      <c r="V299" t="str">
        <f t="shared" si="11"/>
        <v>More than half a day</v>
      </c>
      <c r="W299" t="str">
        <f>VLOOKUP(Time_Worn[[#This Row],[id]],Days_Frequency[],3,FALSE)</f>
        <v xml:space="preserve">Moderate Usage </v>
      </c>
    </row>
    <row r="300" spans="1:23" x14ac:dyDescent="0.2">
      <c r="A300">
        <v>6117666160</v>
      </c>
      <c r="B300" s="31">
        <v>42495</v>
      </c>
      <c r="C300" t="s">
        <v>42</v>
      </c>
      <c r="D300">
        <v>9799</v>
      </c>
      <c r="E300">
        <v>7.4000000953674299</v>
      </c>
      <c r="F300">
        <v>7.4000000953674299</v>
      </c>
      <c r="G300">
        <v>0</v>
      </c>
      <c r="H300">
        <v>0</v>
      </c>
      <c r="I300">
        <v>0</v>
      </c>
      <c r="J300">
        <v>7.4000000953674299</v>
      </c>
      <c r="K300">
        <v>0</v>
      </c>
      <c r="L300">
        <v>0</v>
      </c>
      <c r="M300">
        <v>0</v>
      </c>
      <c r="N300">
        <v>487</v>
      </c>
      <c r="O300">
        <v>479</v>
      </c>
      <c r="P300">
        <v>2636</v>
      </c>
      <c r="Q300">
        <v>1</v>
      </c>
      <c r="R300">
        <v>392</v>
      </c>
      <c r="S300">
        <v>415</v>
      </c>
      <c r="T300">
        <f t="shared" si="10"/>
        <v>966</v>
      </c>
      <c r="U300" s="11">
        <v>0.67083333333333328</v>
      </c>
      <c r="V300" t="str">
        <f t="shared" si="11"/>
        <v>More than half a day</v>
      </c>
      <c r="W300" t="str">
        <f>VLOOKUP(Time_Worn[[#This Row],[id]],Days_Frequency[],3,FALSE)</f>
        <v xml:space="preserve">Moderate Usage </v>
      </c>
    </row>
    <row r="301" spans="1:23" x14ac:dyDescent="0.2">
      <c r="A301">
        <v>6117666160</v>
      </c>
      <c r="B301" s="31">
        <v>42496</v>
      </c>
      <c r="C301" t="s">
        <v>46</v>
      </c>
      <c r="D301">
        <v>3365</v>
      </c>
      <c r="E301">
        <v>2.6800000667571999</v>
      </c>
      <c r="F301">
        <v>2.6800000667571999</v>
      </c>
      <c r="G301">
        <v>0</v>
      </c>
      <c r="H301">
        <v>0</v>
      </c>
      <c r="I301">
        <v>0</v>
      </c>
      <c r="J301">
        <v>2.6800000667571999</v>
      </c>
      <c r="K301">
        <v>0</v>
      </c>
      <c r="L301">
        <v>0</v>
      </c>
      <c r="M301">
        <v>0</v>
      </c>
      <c r="N301">
        <v>133</v>
      </c>
      <c r="O301">
        <v>673</v>
      </c>
      <c r="P301">
        <v>1838</v>
      </c>
      <c r="Q301">
        <v>2</v>
      </c>
      <c r="R301">
        <v>658</v>
      </c>
      <c r="S301">
        <v>698</v>
      </c>
      <c r="T301">
        <f t="shared" si="10"/>
        <v>806</v>
      </c>
      <c r="U301" s="11">
        <v>0.55972222222222223</v>
      </c>
      <c r="V301" t="str">
        <f t="shared" si="11"/>
        <v>More than half a day</v>
      </c>
      <c r="W301" t="str">
        <f>VLOOKUP(Time_Worn[[#This Row],[id]],Days_Frequency[],3,FALSE)</f>
        <v xml:space="preserve">Moderate Usage </v>
      </c>
    </row>
    <row r="302" spans="1:23" x14ac:dyDescent="0.2">
      <c r="A302">
        <v>6117666160</v>
      </c>
      <c r="B302" s="31">
        <v>42497</v>
      </c>
      <c r="C302" t="s">
        <v>43</v>
      </c>
      <c r="D302">
        <v>7336</v>
      </c>
      <c r="E302">
        <v>5.53999996185303</v>
      </c>
      <c r="F302">
        <v>5.53999996185303</v>
      </c>
      <c r="G302">
        <v>0</v>
      </c>
      <c r="H302">
        <v>0</v>
      </c>
      <c r="I302">
        <v>0</v>
      </c>
      <c r="J302">
        <v>5.53999996185303</v>
      </c>
      <c r="K302">
        <v>0</v>
      </c>
      <c r="L302">
        <v>0</v>
      </c>
      <c r="M302">
        <v>0</v>
      </c>
      <c r="N302">
        <v>412</v>
      </c>
      <c r="O302">
        <v>456</v>
      </c>
      <c r="P302">
        <v>2469</v>
      </c>
      <c r="Q302">
        <v>2</v>
      </c>
      <c r="R302">
        <v>498</v>
      </c>
      <c r="S302">
        <v>507</v>
      </c>
      <c r="T302">
        <f t="shared" si="10"/>
        <v>868</v>
      </c>
      <c r="U302" s="11">
        <v>0.60277777777777775</v>
      </c>
      <c r="V302" t="str">
        <f t="shared" si="11"/>
        <v>More than half a day</v>
      </c>
      <c r="W302" t="str">
        <f>VLOOKUP(Time_Worn[[#This Row],[id]],Days_Frequency[],3,FALSE)</f>
        <v xml:space="preserve">Moderate Usage </v>
      </c>
    </row>
    <row r="303" spans="1:23" x14ac:dyDescent="0.2">
      <c r="A303">
        <v>6117666160</v>
      </c>
      <c r="B303" s="31">
        <v>42498</v>
      </c>
      <c r="C303" t="s">
        <v>47</v>
      </c>
      <c r="D303">
        <v>7328</v>
      </c>
      <c r="E303">
        <v>5.5300002098083496</v>
      </c>
      <c r="F303">
        <v>5.5300002098083496</v>
      </c>
      <c r="G303">
        <v>0</v>
      </c>
      <c r="H303">
        <v>0</v>
      </c>
      <c r="I303">
        <v>0</v>
      </c>
      <c r="J303">
        <v>5.5300002098083496</v>
      </c>
      <c r="K303">
        <v>0</v>
      </c>
      <c r="L303">
        <v>0</v>
      </c>
      <c r="M303">
        <v>0</v>
      </c>
      <c r="N303">
        <v>318</v>
      </c>
      <c r="O303">
        <v>517</v>
      </c>
      <c r="P303">
        <v>2250</v>
      </c>
      <c r="Q303">
        <v>1</v>
      </c>
      <c r="R303">
        <v>555</v>
      </c>
      <c r="S303">
        <v>603</v>
      </c>
      <c r="T303">
        <f t="shared" si="10"/>
        <v>835</v>
      </c>
      <c r="U303" s="11">
        <v>0.57986111111111116</v>
      </c>
      <c r="V303" t="str">
        <f t="shared" si="11"/>
        <v>More than half a day</v>
      </c>
      <c r="W303" t="str">
        <f>VLOOKUP(Time_Worn[[#This Row],[id]],Days_Frequency[],3,FALSE)</f>
        <v xml:space="preserve">Moderate Usage </v>
      </c>
    </row>
    <row r="304" spans="1:23" x14ac:dyDescent="0.2">
      <c r="A304">
        <v>6117666160</v>
      </c>
      <c r="B304" s="31">
        <v>42499</v>
      </c>
      <c r="C304" t="s">
        <v>41</v>
      </c>
      <c r="D304">
        <v>4477</v>
      </c>
      <c r="E304">
        <v>3.3800001144409202</v>
      </c>
      <c r="F304">
        <v>3.3800001144409202</v>
      </c>
      <c r="G304">
        <v>0</v>
      </c>
      <c r="H304">
        <v>0</v>
      </c>
      <c r="I304">
        <v>0</v>
      </c>
      <c r="J304">
        <v>3.3800001144409202</v>
      </c>
      <c r="K304">
        <v>0</v>
      </c>
      <c r="L304">
        <v>0</v>
      </c>
      <c r="M304">
        <v>0</v>
      </c>
      <c r="N304">
        <v>197</v>
      </c>
      <c r="O304">
        <v>125</v>
      </c>
      <c r="P304">
        <v>1248</v>
      </c>
      <c r="Q304">
        <v>1</v>
      </c>
      <c r="R304">
        <v>492</v>
      </c>
      <c r="S304">
        <v>522</v>
      </c>
      <c r="T304">
        <f t="shared" si="10"/>
        <v>322</v>
      </c>
      <c r="U304" s="11">
        <v>0.22361111111111112</v>
      </c>
      <c r="V304" t="str">
        <f t="shared" si="11"/>
        <v>Less than half a day</v>
      </c>
      <c r="W304" t="str">
        <f>VLOOKUP(Time_Worn[[#This Row],[id]],Days_Frequency[],3,FALSE)</f>
        <v xml:space="preserve">Moderate Usage </v>
      </c>
    </row>
    <row r="305" spans="1:23" x14ac:dyDescent="0.2">
      <c r="A305">
        <v>6775888955</v>
      </c>
      <c r="B305" s="31">
        <v>42473</v>
      </c>
      <c r="C305" t="s">
        <v>44</v>
      </c>
      <c r="D305">
        <v>4053</v>
      </c>
      <c r="E305">
        <v>2.9100000858306898</v>
      </c>
      <c r="F305">
        <v>2.9100000858306898</v>
      </c>
      <c r="G305">
        <v>0</v>
      </c>
      <c r="H305">
        <v>1.1100000143051101</v>
      </c>
      <c r="I305">
        <v>0.57999998331069902</v>
      </c>
      <c r="J305">
        <v>1.2200000286102299</v>
      </c>
      <c r="K305">
        <v>0</v>
      </c>
      <c r="L305">
        <v>17</v>
      </c>
      <c r="M305">
        <v>18</v>
      </c>
      <c r="N305">
        <v>85</v>
      </c>
      <c r="O305">
        <v>1053</v>
      </c>
      <c r="P305">
        <v>2400</v>
      </c>
      <c r="Q305">
        <v>1</v>
      </c>
      <c r="R305">
        <v>235</v>
      </c>
      <c r="S305">
        <v>260</v>
      </c>
      <c r="T305">
        <f t="shared" si="10"/>
        <v>1173</v>
      </c>
      <c r="U305" s="11">
        <v>0.81458333333333333</v>
      </c>
      <c r="V305" t="str">
        <f t="shared" si="11"/>
        <v>More than half a day</v>
      </c>
      <c r="W305" t="str">
        <f>VLOOKUP(Time_Worn[[#This Row],[id]],Days_Frequency[],3,FALSE)</f>
        <v>Low Use</v>
      </c>
    </row>
    <row r="306" spans="1:23" x14ac:dyDescent="0.2">
      <c r="A306">
        <v>6775888955</v>
      </c>
      <c r="B306" s="31">
        <v>42474</v>
      </c>
      <c r="C306" t="s">
        <v>45</v>
      </c>
      <c r="D306">
        <v>5162</v>
      </c>
      <c r="E306">
        <v>3.7000000476837198</v>
      </c>
      <c r="F306">
        <v>3.7000000476837198</v>
      </c>
      <c r="G306">
        <v>0</v>
      </c>
      <c r="H306">
        <v>0.87000000476837203</v>
      </c>
      <c r="I306">
        <v>0.86000001430511497</v>
      </c>
      <c r="J306">
        <v>1.9700000286102299</v>
      </c>
      <c r="K306">
        <v>0</v>
      </c>
      <c r="L306">
        <v>14</v>
      </c>
      <c r="M306">
        <v>24</v>
      </c>
      <c r="N306">
        <v>105</v>
      </c>
      <c r="O306">
        <v>863</v>
      </c>
      <c r="P306">
        <v>2507</v>
      </c>
      <c r="Q306">
        <v>1</v>
      </c>
      <c r="R306">
        <v>423</v>
      </c>
      <c r="S306">
        <v>441</v>
      </c>
      <c r="T306">
        <f t="shared" si="10"/>
        <v>1006</v>
      </c>
      <c r="U306" s="11">
        <v>0.69861111111111107</v>
      </c>
      <c r="V306" t="str">
        <f t="shared" si="11"/>
        <v>More than half a day</v>
      </c>
      <c r="W306" t="str">
        <f>VLOOKUP(Time_Worn[[#This Row],[id]],Days_Frequency[],3,FALSE)</f>
        <v>Low Use</v>
      </c>
    </row>
    <row r="307" spans="1:23" x14ac:dyDescent="0.2">
      <c r="A307">
        <v>6775888955</v>
      </c>
      <c r="B307" s="31">
        <v>42475</v>
      </c>
      <c r="C307" t="s">
        <v>42</v>
      </c>
      <c r="D307">
        <v>1282</v>
      </c>
      <c r="E307">
        <v>0.92000001668930098</v>
      </c>
      <c r="F307">
        <v>0.92000001668930098</v>
      </c>
      <c r="G307">
        <v>0</v>
      </c>
      <c r="H307">
        <v>0</v>
      </c>
      <c r="I307">
        <v>0</v>
      </c>
      <c r="J307">
        <v>0.92000001668930098</v>
      </c>
      <c r="K307">
        <v>0</v>
      </c>
      <c r="L307">
        <v>0</v>
      </c>
      <c r="M307">
        <v>0</v>
      </c>
      <c r="N307">
        <v>58</v>
      </c>
      <c r="O307">
        <v>976</v>
      </c>
      <c r="P307">
        <v>2127</v>
      </c>
      <c r="Q307">
        <v>1</v>
      </c>
      <c r="R307">
        <v>391</v>
      </c>
      <c r="S307">
        <v>406</v>
      </c>
      <c r="T307">
        <f t="shared" si="10"/>
        <v>1034</v>
      </c>
      <c r="U307" s="11">
        <v>0.71805555555555556</v>
      </c>
      <c r="V307" t="str">
        <f t="shared" si="11"/>
        <v>More than half a day</v>
      </c>
      <c r="W307" t="str">
        <f>VLOOKUP(Time_Worn[[#This Row],[id]],Days_Frequency[],3,FALSE)</f>
        <v>Low Use</v>
      </c>
    </row>
    <row r="308" spans="1:23" x14ac:dyDescent="0.2">
      <c r="A308">
        <v>6962181067</v>
      </c>
      <c r="B308" s="31">
        <v>42472</v>
      </c>
      <c r="C308" t="s">
        <v>46</v>
      </c>
      <c r="D308">
        <v>10199</v>
      </c>
      <c r="E308">
        <v>6.7399997711181596</v>
      </c>
      <c r="F308">
        <v>6.7399997711181596</v>
      </c>
      <c r="G308">
        <v>0</v>
      </c>
      <c r="H308">
        <v>3.4000000953674299</v>
      </c>
      <c r="I308">
        <v>0.82999998331069902</v>
      </c>
      <c r="J308">
        <v>2.5099999904632599</v>
      </c>
      <c r="K308">
        <v>0</v>
      </c>
      <c r="L308">
        <v>50</v>
      </c>
      <c r="M308">
        <v>14</v>
      </c>
      <c r="N308">
        <v>189</v>
      </c>
      <c r="O308">
        <v>796</v>
      </c>
      <c r="P308">
        <v>1994</v>
      </c>
      <c r="Q308">
        <v>1</v>
      </c>
      <c r="R308">
        <v>366</v>
      </c>
      <c r="S308">
        <v>387</v>
      </c>
      <c r="T308">
        <f t="shared" si="10"/>
        <v>1049</v>
      </c>
      <c r="U308" s="11">
        <v>0.72847222222222219</v>
      </c>
      <c r="V308" t="str">
        <f t="shared" si="11"/>
        <v>More than half a day</v>
      </c>
      <c r="W308" t="str">
        <f>VLOOKUP(Time_Worn[[#This Row],[id]],Days_Frequency[],3,FALSE)</f>
        <v>High Use</v>
      </c>
    </row>
    <row r="309" spans="1:23" x14ac:dyDescent="0.2">
      <c r="A309">
        <v>6962181067</v>
      </c>
      <c r="B309" s="31">
        <v>42473</v>
      </c>
      <c r="C309" t="s">
        <v>43</v>
      </c>
      <c r="D309">
        <v>5652</v>
      </c>
      <c r="E309">
        <v>3.7400000095367401</v>
      </c>
      <c r="F309">
        <v>3.7400000095367401</v>
      </c>
      <c r="G309">
        <v>0</v>
      </c>
      <c r="H309">
        <v>0.56999999284744296</v>
      </c>
      <c r="I309">
        <v>1.21000003814697</v>
      </c>
      <c r="J309">
        <v>1.96000003814697</v>
      </c>
      <c r="K309">
        <v>0</v>
      </c>
      <c r="L309">
        <v>8</v>
      </c>
      <c r="M309">
        <v>24</v>
      </c>
      <c r="N309">
        <v>142</v>
      </c>
      <c r="O309">
        <v>548</v>
      </c>
      <c r="P309">
        <v>1718</v>
      </c>
      <c r="Q309">
        <v>3</v>
      </c>
      <c r="R309">
        <v>630</v>
      </c>
      <c r="S309">
        <v>679</v>
      </c>
      <c r="T309">
        <f t="shared" si="10"/>
        <v>722</v>
      </c>
      <c r="U309" s="11">
        <v>0.50138888888888888</v>
      </c>
      <c r="V309" t="str">
        <f t="shared" si="11"/>
        <v>More than half a day</v>
      </c>
      <c r="W309" t="str">
        <f>VLOOKUP(Time_Worn[[#This Row],[id]],Days_Frequency[],3,FALSE)</f>
        <v>High Use</v>
      </c>
    </row>
    <row r="310" spans="1:23" x14ac:dyDescent="0.2">
      <c r="A310">
        <v>6962181067</v>
      </c>
      <c r="B310" s="31">
        <v>42474</v>
      </c>
      <c r="C310" t="s">
        <v>47</v>
      </c>
      <c r="D310">
        <v>1551</v>
      </c>
      <c r="E310">
        <v>1.0299999713897701</v>
      </c>
      <c r="F310">
        <v>1.0299999713897701</v>
      </c>
      <c r="G310">
        <v>0</v>
      </c>
      <c r="H310">
        <v>0</v>
      </c>
      <c r="I310">
        <v>0</v>
      </c>
      <c r="J310">
        <v>1.0299999713897701</v>
      </c>
      <c r="K310">
        <v>0</v>
      </c>
      <c r="L310">
        <v>0</v>
      </c>
      <c r="M310">
        <v>0</v>
      </c>
      <c r="N310">
        <v>86</v>
      </c>
      <c r="O310">
        <v>862</v>
      </c>
      <c r="P310">
        <v>1466</v>
      </c>
      <c r="Q310">
        <v>2</v>
      </c>
      <c r="R310">
        <v>508</v>
      </c>
      <c r="S310">
        <v>535</v>
      </c>
      <c r="T310">
        <f t="shared" si="10"/>
        <v>948</v>
      </c>
      <c r="U310" s="11">
        <v>0.65833333333333333</v>
      </c>
      <c r="V310" t="str">
        <f t="shared" si="11"/>
        <v>More than half a day</v>
      </c>
      <c r="W310" t="str">
        <f>VLOOKUP(Time_Worn[[#This Row],[id]],Days_Frequency[],3,FALSE)</f>
        <v>High Use</v>
      </c>
    </row>
    <row r="311" spans="1:23" x14ac:dyDescent="0.2">
      <c r="A311">
        <v>6962181067</v>
      </c>
      <c r="B311" s="31">
        <v>42475</v>
      </c>
      <c r="C311" t="s">
        <v>41</v>
      </c>
      <c r="D311">
        <v>5563</v>
      </c>
      <c r="E311">
        <v>3.6800000667571999</v>
      </c>
      <c r="F311">
        <v>3.6800000667571999</v>
      </c>
      <c r="G311">
        <v>0</v>
      </c>
      <c r="H311">
        <v>0</v>
      </c>
      <c r="I311">
        <v>0</v>
      </c>
      <c r="J311">
        <v>3.6800000667571999</v>
      </c>
      <c r="K311">
        <v>0</v>
      </c>
      <c r="L311">
        <v>0</v>
      </c>
      <c r="M311">
        <v>0</v>
      </c>
      <c r="N311">
        <v>217</v>
      </c>
      <c r="O311">
        <v>837</v>
      </c>
      <c r="P311">
        <v>1756</v>
      </c>
      <c r="Q311">
        <v>1</v>
      </c>
      <c r="R311">
        <v>370</v>
      </c>
      <c r="S311">
        <v>386</v>
      </c>
      <c r="T311">
        <f t="shared" si="10"/>
        <v>1054</v>
      </c>
      <c r="U311" s="11">
        <v>0.7319444444444444</v>
      </c>
      <c r="V311" t="str">
        <f t="shared" si="11"/>
        <v>More than half a day</v>
      </c>
      <c r="W311" t="str">
        <f>VLOOKUP(Time_Worn[[#This Row],[id]],Days_Frequency[],3,FALSE)</f>
        <v>High Use</v>
      </c>
    </row>
    <row r="312" spans="1:23" x14ac:dyDescent="0.2">
      <c r="A312">
        <v>6962181067</v>
      </c>
      <c r="B312" s="31">
        <v>42476</v>
      </c>
      <c r="C312" t="s">
        <v>44</v>
      </c>
      <c r="D312">
        <v>13217</v>
      </c>
      <c r="E312">
        <v>8.7399997711181605</v>
      </c>
      <c r="F312">
        <v>8.7399997711181605</v>
      </c>
      <c r="G312">
        <v>0</v>
      </c>
      <c r="H312">
        <v>3.6600000858306898</v>
      </c>
      <c r="I312">
        <v>0.18999999761581399</v>
      </c>
      <c r="J312">
        <v>4.8800001144409197</v>
      </c>
      <c r="K312">
        <v>0</v>
      </c>
      <c r="L312">
        <v>50</v>
      </c>
      <c r="M312">
        <v>3</v>
      </c>
      <c r="N312">
        <v>280</v>
      </c>
      <c r="O312">
        <v>741</v>
      </c>
      <c r="P312">
        <v>2173</v>
      </c>
      <c r="Q312">
        <v>1</v>
      </c>
      <c r="R312">
        <v>357</v>
      </c>
      <c r="S312">
        <v>366</v>
      </c>
      <c r="T312">
        <f t="shared" si="10"/>
        <v>1074</v>
      </c>
      <c r="U312" s="11">
        <v>0.74583333333333335</v>
      </c>
      <c r="V312" t="str">
        <f t="shared" si="11"/>
        <v>More than half a day</v>
      </c>
      <c r="W312" t="str">
        <f>VLOOKUP(Time_Worn[[#This Row],[id]],Days_Frequency[],3,FALSE)</f>
        <v>High Use</v>
      </c>
    </row>
    <row r="313" spans="1:23" x14ac:dyDescent="0.2">
      <c r="A313">
        <v>6962181067</v>
      </c>
      <c r="B313" s="31">
        <v>42477</v>
      </c>
      <c r="C313" t="s">
        <v>45</v>
      </c>
      <c r="D313">
        <v>10145</v>
      </c>
      <c r="E313">
        <v>6.71000003814697</v>
      </c>
      <c r="F313">
        <v>6.71000003814697</v>
      </c>
      <c r="G313">
        <v>0</v>
      </c>
      <c r="H313">
        <v>0.33000001311302202</v>
      </c>
      <c r="I313">
        <v>0.68000000715255704</v>
      </c>
      <c r="J313">
        <v>5.6900000572204599</v>
      </c>
      <c r="K313">
        <v>0</v>
      </c>
      <c r="L313">
        <v>5</v>
      </c>
      <c r="M313">
        <v>13</v>
      </c>
      <c r="N313">
        <v>295</v>
      </c>
      <c r="O313">
        <v>634</v>
      </c>
      <c r="P313">
        <v>2027</v>
      </c>
      <c r="Q313">
        <v>1</v>
      </c>
      <c r="R313">
        <v>427</v>
      </c>
      <c r="S313">
        <v>446</v>
      </c>
      <c r="T313">
        <f t="shared" si="10"/>
        <v>947</v>
      </c>
      <c r="U313" s="11">
        <v>0.65763888888888888</v>
      </c>
      <c r="V313" t="str">
        <f t="shared" si="11"/>
        <v>More than half a day</v>
      </c>
      <c r="W313" t="str">
        <f>VLOOKUP(Time_Worn[[#This Row],[id]],Days_Frequency[],3,FALSE)</f>
        <v>High Use</v>
      </c>
    </row>
    <row r="314" spans="1:23" x14ac:dyDescent="0.2">
      <c r="A314">
        <v>6962181067</v>
      </c>
      <c r="B314" s="31">
        <v>42478</v>
      </c>
      <c r="C314" t="s">
        <v>42</v>
      </c>
      <c r="D314">
        <v>11404</v>
      </c>
      <c r="E314">
        <v>7.53999996185303</v>
      </c>
      <c r="F314">
        <v>7.53999996185303</v>
      </c>
      <c r="G314">
        <v>0</v>
      </c>
      <c r="H314">
        <v>0.82999998331069902</v>
      </c>
      <c r="I314">
        <v>2.3900001049041699</v>
      </c>
      <c r="J314">
        <v>4.3200001716613796</v>
      </c>
      <c r="K314">
        <v>0</v>
      </c>
      <c r="L314">
        <v>13</v>
      </c>
      <c r="M314">
        <v>42</v>
      </c>
      <c r="N314">
        <v>238</v>
      </c>
      <c r="O314">
        <v>689</v>
      </c>
      <c r="P314">
        <v>2039</v>
      </c>
      <c r="Q314">
        <v>1</v>
      </c>
      <c r="R314">
        <v>442</v>
      </c>
      <c r="S314">
        <v>458</v>
      </c>
      <c r="T314">
        <f t="shared" si="10"/>
        <v>982</v>
      </c>
      <c r="U314" s="11">
        <v>0.68194444444444446</v>
      </c>
      <c r="V314" t="str">
        <f t="shared" si="11"/>
        <v>More than half a day</v>
      </c>
      <c r="W314" t="str">
        <f>VLOOKUP(Time_Worn[[#This Row],[id]],Days_Frequency[],3,FALSE)</f>
        <v>High Use</v>
      </c>
    </row>
    <row r="315" spans="1:23" x14ac:dyDescent="0.2">
      <c r="A315">
        <v>6962181067</v>
      </c>
      <c r="B315" s="31">
        <v>42479</v>
      </c>
      <c r="C315" t="s">
        <v>46</v>
      </c>
      <c r="D315">
        <v>10742</v>
      </c>
      <c r="E315">
        <v>7.0999999046325701</v>
      </c>
      <c r="F315">
        <v>7.0999999046325701</v>
      </c>
      <c r="G315">
        <v>0</v>
      </c>
      <c r="H315">
        <v>2.0999999046325701</v>
      </c>
      <c r="I315">
        <v>2.1300001144409202</v>
      </c>
      <c r="J315">
        <v>2.8699998855590798</v>
      </c>
      <c r="K315">
        <v>0</v>
      </c>
      <c r="L315">
        <v>35</v>
      </c>
      <c r="M315">
        <v>41</v>
      </c>
      <c r="N315">
        <v>195</v>
      </c>
      <c r="O315">
        <v>659</v>
      </c>
      <c r="P315">
        <v>2046</v>
      </c>
      <c r="Q315">
        <v>1</v>
      </c>
      <c r="R315">
        <v>476</v>
      </c>
      <c r="S315">
        <v>535</v>
      </c>
      <c r="T315">
        <f t="shared" si="10"/>
        <v>930</v>
      </c>
      <c r="U315" s="11">
        <v>0.64583333333333337</v>
      </c>
      <c r="V315" t="str">
        <f t="shared" si="11"/>
        <v>More than half a day</v>
      </c>
      <c r="W315" t="str">
        <f>VLOOKUP(Time_Worn[[#This Row],[id]],Days_Frequency[],3,FALSE)</f>
        <v>High Use</v>
      </c>
    </row>
    <row r="316" spans="1:23" x14ac:dyDescent="0.2">
      <c r="A316">
        <v>6962181067</v>
      </c>
      <c r="B316" s="31">
        <v>42480</v>
      </c>
      <c r="C316" t="s">
        <v>43</v>
      </c>
      <c r="D316">
        <v>13928</v>
      </c>
      <c r="E316">
        <v>9.5500001907348597</v>
      </c>
      <c r="F316">
        <v>9.5500001907348597</v>
      </c>
      <c r="G316">
        <v>0</v>
      </c>
      <c r="H316">
        <v>4.2800002098083496</v>
      </c>
      <c r="I316">
        <v>0.18999999761581399</v>
      </c>
      <c r="J316">
        <v>5.0900001525878897</v>
      </c>
      <c r="K316">
        <v>0</v>
      </c>
      <c r="L316">
        <v>48</v>
      </c>
      <c r="M316">
        <v>4</v>
      </c>
      <c r="N316">
        <v>297</v>
      </c>
      <c r="O316">
        <v>639</v>
      </c>
      <c r="P316">
        <v>2174</v>
      </c>
      <c r="Q316">
        <v>1</v>
      </c>
      <c r="R316">
        <v>418</v>
      </c>
      <c r="S316">
        <v>424</v>
      </c>
      <c r="T316">
        <f t="shared" si="10"/>
        <v>988</v>
      </c>
      <c r="U316" s="11">
        <v>0.68611111111111112</v>
      </c>
      <c r="V316" t="str">
        <f t="shared" si="11"/>
        <v>More than half a day</v>
      </c>
      <c r="W316" t="str">
        <f>VLOOKUP(Time_Worn[[#This Row],[id]],Days_Frequency[],3,FALSE)</f>
        <v>High Use</v>
      </c>
    </row>
    <row r="317" spans="1:23" x14ac:dyDescent="0.2">
      <c r="A317">
        <v>6962181067</v>
      </c>
      <c r="B317" s="31">
        <v>42481</v>
      </c>
      <c r="C317" t="s">
        <v>47</v>
      </c>
      <c r="D317">
        <v>11835</v>
      </c>
      <c r="E317">
        <v>9.7100000381469709</v>
      </c>
      <c r="F317">
        <v>7.8800001144409197</v>
      </c>
      <c r="G317">
        <v>4.0816922187805202</v>
      </c>
      <c r="H317">
        <v>3.9900000095367401</v>
      </c>
      <c r="I317">
        <v>2.0999999046325701</v>
      </c>
      <c r="J317">
        <v>3.5099999904632599</v>
      </c>
      <c r="K317">
        <v>0.109999999403954</v>
      </c>
      <c r="L317">
        <v>53</v>
      </c>
      <c r="M317">
        <v>27</v>
      </c>
      <c r="N317">
        <v>214</v>
      </c>
      <c r="O317">
        <v>708</v>
      </c>
      <c r="P317">
        <v>2179</v>
      </c>
      <c r="Q317">
        <v>1</v>
      </c>
      <c r="R317">
        <v>451</v>
      </c>
      <c r="S317">
        <v>457</v>
      </c>
      <c r="T317">
        <f t="shared" si="10"/>
        <v>1002</v>
      </c>
      <c r="U317" s="11">
        <v>0.6958333333333333</v>
      </c>
      <c r="V317" t="str">
        <f t="shared" si="11"/>
        <v>More than half a day</v>
      </c>
      <c r="W317" t="str">
        <f>VLOOKUP(Time_Worn[[#This Row],[id]],Days_Frequency[],3,FALSE)</f>
        <v>High Use</v>
      </c>
    </row>
    <row r="318" spans="1:23" x14ac:dyDescent="0.2">
      <c r="A318">
        <v>6962181067</v>
      </c>
      <c r="B318" s="31">
        <v>42482</v>
      </c>
      <c r="C318" t="s">
        <v>41</v>
      </c>
      <c r="D318">
        <v>10725</v>
      </c>
      <c r="E318">
        <v>7.0900001525878897</v>
      </c>
      <c r="F318">
        <v>7.0900001525878897</v>
      </c>
      <c r="G318">
        <v>0</v>
      </c>
      <c r="H318">
        <v>1.7699999809265099</v>
      </c>
      <c r="I318">
        <v>1.54999995231628</v>
      </c>
      <c r="J318">
        <v>3.7699999809265101</v>
      </c>
      <c r="K318">
        <v>0</v>
      </c>
      <c r="L318">
        <v>30</v>
      </c>
      <c r="M318">
        <v>33</v>
      </c>
      <c r="N318">
        <v>240</v>
      </c>
      <c r="O318">
        <v>659</v>
      </c>
      <c r="P318">
        <v>2086</v>
      </c>
      <c r="Q318">
        <v>1</v>
      </c>
      <c r="R318">
        <v>425</v>
      </c>
      <c r="S318">
        <v>435</v>
      </c>
      <c r="T318">
        <f t="shared" si="10"/>
        <v>962</v>
      </c>
      <c r="U318" s="11">
        <v>0.66805555555555551</v>
      </c>
      <c r="V318" t="str">
        <f t="shared" si="11"/>
        <v>More than half a day</v>
      </c>
      <c r="W318" t="str">
        <f>VLOOKUP(Time_Worn[[#This Row],[id]],Days_Frequency[],3,FALSE)</f>
        <v>High Use</v>
      </c>
    </row>
    <row r="319" spans="1:23" x14ac:dyDescent="0.2">
      <c r="A319">
        <v>6962181067</v>
      </c>
      <c r="B319" s="31">
        <v>42483</v>
      </c>
      <c r="C319" t="s">
        <v>44</v>
      </c>
      <c r="D319">
        <v>20031</v>
      </c>
      <c r="E319">
        <v>13.2399997711182</v>
      </c>
      <c r="F319">
        <v>13.2399997711182</v>
      </c>
      <c r="G319">
        <v>0</v>
      </c>
      <c r="H319">
        <v>4.1999998092651403</v>
      </c>
      <c r="I319">
        <v>2</v>
      </c>
      <c r="J319">
        <v>7.03999996185303</v>
      </c>
      <c r="K319">
        <v>0</v>
      </c>
      <c r="L319">
        <v>58</v>
      </c>
      <c r="M319">
        <v>41</v>
      </c>
      <c r="N319">
        <v>347</v>
      </c>
      <c r="O319">
        <v>484</v>
      </c>
      <c r="P319">
        <v>2571</v>
      </c>
      <c r="Q319">
        <v>1</v>
      </c>
      <c r="R319">
        <v>528</v>
      </c>
      <c r="S319">
        <v>546</v>
      </c>
      <c r="T319">
        <f t="shared" si="10"/>
        <v>930</v>
      </c>
      <c r="U319" s="11">
        <v>0.64583333333333337</v>
      </c>
      <c r="V319" t="str">
        <f t="shared" si="11"/>
        <v>More than half a day</v>
      </c>
      <c r="W319" t="str">
        <f>VLOOKUP(Time_Worn[[#This Row],[id]],Days_Frequency[],3,FALSE)</f>
        <v>High Use</v>
      </c>
    </row>
    <row r="320" spans="1:23" x14ac:dyDescent="0.2">
      <c r="A320">
        <v>6962181067</v>
      </c>
      <c r="B320" s="31">
        <v>42484</v>
      </c>
      <c r="C320" t="s">
        <v>45</v>
      </c>
      <c r="D320">
        <v>5029</v>
      </c>
      <c r="E320">
        <v>3.3199999332428001</v>
      </c>
      <c r="F320">
        <v>3.3199999332428001</v>
      </c>
      <c r="G320">
        <v>0</v>
      </c>
      <c r="H320">
        <v>0</v>
      </c>
      <c r="I320">
        <v>0</v>
      </c>
      <c r="J320">
        <v>3.3199999332428001</v>
      </c>
      <c r="K320">
        <v>0</v>
      </c>
      <c r="L320">
        <v>0</v>
      </c>
      <c r="M320">
        <v>0</v>
      </c>
      <c r="N320">
        <v>199</v>
      </c>
      <c r="O320">
        <v>720</v>
      </c>
      <c r="P320">
        <v>1705</v>
      </c>
      <c r="Q320">
        <v>1</v>
      </c>
      <c r="R320">
        <v>511</v>
      </c>
      <c r="S320">
        <v>514</v>
      </c>
      <c r="T320">
        <f t="shared" si="10"/>
        <v>919</v>
      </c>
      <c r="U320" s="11">
        <v>0.6381944444444444</v>
      </c>
      <c r="V320" t="str">
        <f t="shared" si="11"/>
        <v>More than half a day</v>
      </c>
      <c r="W320" t="str">
        <f>VLOOKUP(Time_Worn[[#This Row],[id]],Days_Frequency[],3,FALSE)</f>
        <v>High Use</v>
      </c>
    </row>
    <row r="321" spans="1:23" x14ac:dyDescent="0.2">
      <c r="A321">
        <v>6962181067</v>
      </c>
      <c r="B321" s="31">
        <v>42485</v>
      </c>
      <c r="C321" t="s">
        <v>42</v>
      </c>
      <c r="D321">
        <v>13239</v>
      </c>
      <c r="E321">
        <v>9.2700004577636701</v>
      </c>
      <c r="F321">
        <v>9.0799999237060494</v>
      </c>
      <c r="G321">
        <v>2.7851750850677499</v>
      </c>
      <c r="H321">
        <v>3.0199999809265101</v>
      </c>
      <c r="I321">
        <v>1.6799999475479099</v>
      </c>
      <c r="J321">
        <v>4.46000003814697</v>
      </c>
      <c r="K321">
        <v>0.10000000149011599</v>
      </c>
      <c r="L321">
        <v>35</v>
      </c>
      <c r="M321">
        <v>31</v>
      </c>
      <c r="N321">
        <v>282</v>
      </c>
      <c r="O321">
        <v>637</v>
      </c>
      <c r="P321">
        <v>2194</v>
      </c>
      <c r="Q321">
        <v>1</v>
      </c>
      <c r="R321">
        <v>400</v>
      </c>
      <c r="S321">
        <v>415</v>
      </c>
      <c r="T321">
        <f t="shared" si="10"/>
        <v>985</v>
      </c>
      <c r="U321" s="11">
        <v>0.68402777777777779</v>
      </c>
      <c r="V321" t="str">
        <f t="shared" si="11"/>
        <v>More than half a day</v>
      </c>
      <c r="W321" t="str">
        <f>VLOOKUP(Time_Worn[[#This Row],[id]],Days_Frequency[],3,FALSE)</f>
        <v>High Use</v>
      </c>
    </row>
    <row r="322" spans="1:23" x14ac:dyDescent="0.2">
      <c r="A322">
        <v>6962181067</v>
      </c>
      <c r="B322" s="31">
        <v>42486</v>
      </c>
      <c r="C322" t="s">
        <v>46</v>
      </c>
      <c r="D322">
        <v>10433</v>
      </c>
      <c r="E322">
        <v>6.9000000953674299</v>
      </c>
      <c r="F322">
        <v>6.9000000953674299</v>
      </c>
      <c r="G322">
        <v>0</v>
      </c>
      <c r="H322">
        <v>2.5799999237060498</v>
      </c>
      <c r="I322">
        <v>0.41999998688697798</v>
      </c>
      <c r="J322">
        <v>3.9000000953674299</v>
      </c>
      <c r="K322">
        <v>0</v>
      </c>
      <c r="L322">
        <v>36</v>
      </c>
      <c r="M322">
        <v>7</v>
      </c>
      <c r="N322">
        <v>254</v>
      </c>
      <c r="O322">
        <v>680</v>
      </c>
      <c r="P322">
        <v>2012</v>
      </c>
      <c r="Q322">
        <v>1</v>
      </c>
      <c r="R322">
        <v>441</v>
      </c>
      <c r="S322">
        <v>446</v>
      </c>
      <c r="T322">
        <f t="shared" si="10"/>
        <v>977</v>
      </c>
      <c r="U322" s="11">
        <v>0.67847222222222225</v>
      </c>
      <c r="V322" t="str">
        <f t="shared" si="11"/>
        <v>More than half a day</v>
      </c>
      <c r="W322" t="str">
        <f>VLOOKUP(Time_Worn[[#This Row],[id]],Days_Frequency[],3,FALSE)</f>
        <v>High Use</v>
      </c>
    </row>
    <row r="323" spans="1:23" x14ac:dyDescent="0.2">
      <c r="A323">
        <v>6962181067</v>
      </c>
      <c r="B323" s="31">
        <v>42487</v>
      </c>
      <c r="C323" t="s">
        <v>43</v>
      </c>
      <c r="D323">
        <v>10320</v>
      </c>
      <c r="E323">
        <v>6.8200001716613796</v>
      </c>
      <c r="F323">
        <v>6.8200001716613796</v>
      </c>
      <c r="G323">
        <v>0</v>
      </c>
      <c r="H323">
        <v>0.55000001192092896</v>
      </c>
      <c r="I323">
        <v>2.0199999809265101</v>
      </c>
      <c r="J323">
        <v>4.25</v>
      </c>
      <c r="K323">
        <v>0</v>
      </c>
      <c r="L323">
        <v>7</v>
      </c>
      <c r="M323">
        <v>38</v>
      </c>
      <c r="N323">
        <v>279</v>
      </c>
      <c r="O323">
        <v>697</v>
      </c>
      <c r="P323">
        <v>2034</v>
      </c>
      <c r="Q323">
        <v>1</v>
      </c>
      <c r="R323">
        <v>455</v>
      </c>
      <c r="S323">
        <v>467</v>
      </c>
      <c r="T323">
        <f t="shared" si="10"/>
        <v>1021</v>
      </c>
      <c r="U323" s="11">
        <v>0.70902777777777781</v>
      </c>
      <c r="V323" t="str">
        <f t="shared" si="11"/>
        <v>More than half a day</v>
      </c>
      <c r="W323" t="str">
        <f>VLOOKUP(Time_Worn[[#This Row],[id]],Days_Frequency[],3,FALSE)</f>
        <v>High Use</v>
      </c>
    </row>
    <row r="324" spans="1:23" x14ac:dyDescent="0.2">
      <c r="A324">
        <v>6962181067</v>
      </c>
      <c r="B324" s="31">
        <v>42488</v>
      </c>
      <c r="C324" t="s">
        <v>47</v>
      </c>
      <c r="D324">
        <v>12627</v>
      </c>
      <c r="E324">
        <v>8.3500003814697301</v>
      </c>
      <c r="F324">
        <v>8.3500003814697301</v>
      </c>
      <c r="G324">
        <v>0</v>
      </c>
      <c r="H324">
        <v>2.5099999904632599</v>
      </c>
      <c r="I324">
        <v>0.239999994635582</v>
      </c>
      <c r="J324">
        <v>5.5900001525878897</v>
      </c>
      <c r="K324">
        <v>0</v>
      </c>
      <c r="L324">
        <v>38</v>
      </c>
      <c r="M324">
        <v>8</v>
      </c>
      <c r="N324">
        <v>288</v>
      </c>
      <c r="O324">
        <v>621</v>
      </c>
      <c r="P324">
        <v>2182</v>
      </c>
      <c r="Q324">
        <v>1</v>
      </c>
      <c r="R324">
        <v>440</v>
      </c>
      <c r="S324">
        <v>453</v>
      </c>
      <c r="T324">
        <f t="shared" si="10"/>
        <v>955</v>
      </c>
      <c r="U324" s="11">
        <v>0.66319444444444442</v>
      </c>
      <c r="V324" t="str">
        <f t="shared" si="11"/>
        <v>More than half a day</v>
      </c>
      <c r="W324" t="str">
        <f>VLOOKUP(Time_Worn[[#This Row],[id]],Days_Frequency[],3,FALSE)</f>
        <v>High Use</v>
      </c>
    </row>
    <row r="325" spans="1:23" x14ac:dyDescent="0.2">
      <c r="A325">
        <v>6962181067</v>
      </c>
      <c r="B325" s="31">
        <v>42489</v>
      </c>
      <c r="C325" t="s">
        <v>41</v>
      </c>
      <c r="D325">
        <v>10762</v>
      </c>
      <c r="E325">
        <v>7.1100001335143999</v>
      </c>
      <c r="F325">
        <v>7.1100001335143999</v>
      </c>
      <c r="G325">
        <v>0</v>
      </c>
      <c r="H325">
        <v>0.81999999284744296</v>
      </c>
      <c r="I325">
        <v>0.479999989271164</v>
      </c>
      <c r="J325">
        <v>5.8099999427795401</v>
      </c>
      <c r="K325">
        <v>0</v>
      </c>
      <c r="L325">
        <v>12</v>
      </c>
      <c r="M325">
        <v>15</v>
      </c>
      <c r="N325">
        <v>369</v>
      </c>
      <c r="O325">
        <v>645</v>
      </c>
      <c r="P325">
        <v>2254</v>
      </c>
      <c r="Q325">
        <v>1</v>
      </c>
      <c r="R325">
        <v>433</v>
      </c>
      <c r="S325">
        <v>447</v>
      </c>
      <c r="T325">
        <f t="shared" ref="T325:T388" si="12">L325+M325+N325+O325</f>
        <v>1041</v>
      </c>
      <c r="U325" s="11">
        <v>0.72291666666666665</v>
      </c>
      <c r="V325" t="str">
        <f t="shared" ref="V325:V388" si="13">IF(AND(U325=100%),"All Day",IF(AND(U325&lt;100%,U325&gt;=50%),"More than half a day",IF(AND(U325&lt;50%,U325&gt;0),"Less than half a day")))</f>
        <v>More than half a day</v>
      </c>
      <c r="W325" t="str">
        <f>VLOOKUP(Time_Worn[[#This Row],[id]],Days_Frequency[],3,FALSE)</f>
        <v>High Use</v>
      </c>
    </row>
    <row r="326" spans="1:23" x14ac:dyDescent="0.2">
      <c r="A326">
        <v>6962181067</v>
      </c>
      <c r="B326" s="31">
        <v>42490</v>
      </c>
      <c r="C326" t="s">
        <v>44</v>
      </c>
      <c r="D326">
        <v>10081</v>
      </c>
      <c r="E326">
        <v>6.6599998474121103</v>
      </c>
      <c r="F326">
        <v>6.6599998474121103</v>
      </c>
      <c r="G326">
        <v>0</v>
      </c>
      <c r="H326">
        <v>2.2400000095367401</v>
      </c>
      <c r="I326">
        <v>0.75999999046325695</v>
      </c>
      <c r="J326">
        <v>3.6700000762939502</v>
      </c>
      <c r="K326">
        <v>0</v>
      </c>
      <c r="L326">
        <v>32</v>
      </c>
      <c r="M326">
        <v>16</v>
      </c>
      <c r="N326">
        <v>237</v>
      </c>
      <c r="O326">
        <v>731</v>
      </c>
      <c r="P326">
        <v>2002</v>
      </c>
      <c r="Q326">
        <v>1</v>
      </c>
      <c r="R326">
        <v>422</v>
      </c>
      <c r="S326">
        <v>424</v>
      </c>
      <c r="T326">
        <f t="shared" si="12"/>
        <v>1016</v>
      </c>
      <c r="U326" s="11">
        <v>0.7055555555555556</v>
      </c>
      <c r="V326" t="str">
        <f t="shared" si="13"/>
        <v>More than half a day</v>
      </c>
      <c r="W326" t="str">
        <f>VLOOKUP(Time_Worn[[#This Row],[id]],Days_Frequency[],3,FALSE)</f>
        <v>High Use</v>
      </c>
    </row>
    <row r="327" spans="1:23" x14ac:dyDescent="0.2">
      <c r="A327">
        <v>6962181067</v>
      </c>
      <c r="B327" s="31">
        <v>42491</v>
      </c>
      <c r="C327" t="s">
        <v>45</v>
      </c>
      <c r="D327">
        <v>5454</v>
      </c>
      <c r="E327">
        <v>3.6099998950958301</v>
      </c>
      <c r="F327">
        <v>3.6099998950958301</v>
      </c>
      <c r="G327">
        <v>0</v>
      </c>
      <c r="H327">
        <v>0</v>
      </c>
      <c r="I327">
        <v>0</v>
      </c>
      <c r="J327">
        <v>3.6099998950958301</v>
      </c>
      <c r="K327">
        <v>0</v>
      </c>
      <c r="L327">
        <v>0</v>
      </c>
      <c r="M327">
        <v>0</v>
      </c>
      <c r="N327">
        <v>215</v>
      </c>
      <c r="O327">
        <v>722</v>
      </c>
      <c r="P327">
        <v>1740</v>
      </c>
      <c r="Q327">
        <v>1</v>
      </c>
      <c r="R327">
        <v>411</v>
      </c>
      <c r="S327">
        <v>426</v>
      </c>
      <c r="T327">
        <f t="shared" si="12"/>
        <v>937</v>
      </c>
      <c r="U327" s="11">
        <v>0.65069444444444446</v>
      </c>
      <c r="V327" t="str">
        <f t="shared" si="13"/>
        <v>More than half a day</v>
      </c>
      <c r="W327" t="str">
        <f>VLOOKUP(Time_Worn[[#This Row],[id]],Days_Frequency[],3,FALSE)</f>
        <v>High Use</v>
      </c>
    </row>
    <row r="328" spans="1:23" x14ac:dyDescent="0.2">
      <c r="A328">
        <v>6962181067</v>
      </c>
      <c r="B328" s="31">
        <v>42492</v>
      </c>
      <c r="C328" t="s">
        <v>42</v>
      </c>
      <c r="D328">
        <v>12912</v>
      </c>
      <c r="E328">
        <v>8.5399999618530291</v>
      </c>
      <c r="F328">
        <v>8.5399999618530291</v>
      </c>
      <c r="G328">
        <v>0</v>
      </c>
      <c r="H328">
        <v>1.20000004768372</v>
      </c>
      <c r="I328">
        <v>2</v>
      </c>
      <c r="J328">
        <v>5.3400001525878897</v>
      </c>
      <c r="K328">
        <v>0</v>
      </c>
      <c r="L328">
        <v>18</v>
      </c>
      <c r="M328">
        <v>39</v>
      </c>
      <c r="N328">
        <v>313</v>
      </c>
      <c r="O328">
        <v>655</v>
      </c>
      <c r="P328">
        <v>2162</v>
      </c>
      <c r="Q328">
        <v>1</v>
      </c>
      <c r="R328">
        <v>466</v>
      </c>
      <c r="S328">
        <v>482</v>
      </c>
      <c r="T328">
        <f t="shared" si="12"/>
        <v>1025</v>
      </c>
      <c r="U328" s="11">
        <v>0.71180555555555558</v>
      </c>
      <c r="V328" t="str">
        <f t="shared" si="13"/>
        <v>More than half a day</v>
      </c>
      <c r="W328" t="str">
        <f>VLOOKUP(Time_Worn[[#This Row],[id]],Days_Frequency[],3,FALSE)</f>
        <v>High Use</v>
      </c>
    </row>
    <row r="329" spans="1:23" x14ac:dyDescent="0.2">
      <c r="A329">
        <v>6962181067</v>
      </c>
      <c r="B329" s="31">
        <v>42493</v>
      </c>
      <c r="C329" t="s">
        <v>46</v>
      </c>
      <c r="D329">
        <v>12109</v>
      </c>
      <c r="E329">
        <v>8.1199998855590803</v>
      </c>
      <c r="F329">
        <v>8.1199998855590803</v>
      </c>
      <c r="G329">
        <v>0</v>
      </c>
      <c r="H329">
        <v>1.7400000095367401</v>
      </c>
      <c r="I329">
        <v>2.03999996185303</v>
      </c>
      <c r="J329">
        <v>4.3299999237060502</v>
      </c>
      <c r="K329">
        <v>0</v>
      </c>
      <c r="L329">
        <v>21</v>
      </c>
      <c r="M329">
        <v>36</v>
      </c>
      <c r="N329">
        <v>267</v>
      </c>
      <c r="O329">
        <v>654</v>
      </c>
      <c r="P329">
        <v>2072</v>
      </c>
      <c r="Q329">
        <v>1</v>
      </c>
      <c r="R329">
        <v>394</v>
      </c>
      <c r="S329">
        <v>418</v>
      </c>
      <c r="T329">
        <f t="shared" si="12"/>
        <v>978</v>
      </c>
      <c r="U329" s="11">
        <v>0.6791666666666667</v>
      </c>
      <c r="V329" t="str">
        <f t="shared" si="13"/>
        <v>More than half a day</v>
      </c>
      <c r="W329" t="str">
        <f>VLOOKUP(Time_Worn[[#This Row],[id]],Days_Frequency[],3,FALSE)</f>
        <v>High Use</v>
      </c>
    </row>
    <row r="330" spans="1:23" x14ac:dyDescent="0.2">
      <c r="A330">
        <v>6962181067</v>
      </c>
      <c r="B330" s="31">
        <v>42494</v>
      </c>
      <c r="C330" t="s">
        <v>43</v>
      </c>
      <c r="D330">
        <v>10147</v>
      </c>
      <c r="E330">
        <v>6.71000003814697</v>
      </c>
      <c r="F330">
        <v>6.71000003814697</v>
      </c>
      <c r="G330">
        <v>0</v>
      </c>
      <c r="H330">
        <v>0.46999999880790699</v>
      </c>
      <c r="I330">
        <v>1.6799999475479099</v>
      </c>
      <c r="J330">
        <v>4.5500001907348597</v>
      </c>
      <c r="K330">
        <v>0</v>
      </c>
      <c r="L330">
        <v>15</v>
      </c>
      <c r="M330">
        <v>36</v>
      </c>
      <c r="N330">
        <v>284</v>
      </c>
      <c r="O330">
        <v>683</v>
      </c>
      <c r="P330">
        <v>2086</v>
      </c>
      <c r="Q330">
        <v>1</v>
      </c>
      <c r="R330">
        <v>442</v>
      </c>
      <c r="S330">
        <v>455</v>
      </c>
      <c r="T330">
        <f t="shared" si="12"/>
        <v>1018</v>
      </c>
      <c r="U330" s="11">
        <v>0.70694444444444449</v>
      </c>
      <c r="V330" t="str">
        <f t="shared" si="13"/>
        <v>More than half a day</v>
      </c>
      <c r="W330" t="str">
        <f>VLOOKUP(Time_Worn[[#This Row],[id]],Days_Frequency[],3,FALSE)</f>
        <v>High Use</v>
      </c>
    </row>
    <row r="331" spans="1:23" x14ac:dyDescent="0.2">
      <c r="A331">
        <v>6962181067</v>
      </c>
      <c r="B331" s="31">
        <v>42495</v>
      </c>
      <c r="C331" t="s">
        <v>47</v>
      </c>
      <c r="D331">
        <v>10524</v>
      </c>
      <c r="E331">
        <v>6.96000003814697</v>
      </c>
      <c r="F331">
        <v>6.96000003814697</v>
      </c>
      <c r="G331">
        <v>0</v>
      </c>
      <c r="H331">
        <v>0.99000000953674305</v>
      </c>
      <c r="I331">
        <v>1.1599999666214</v>
      </c>
      <c r="J331">
        <v>4.8099999427795401</v>
      </c>
      <c r="K331">
        <v>0</v>
      </c>
      <c r="L331">
        <v>14</v>
      </c>
      <c r="M331">
        <v>22</v>
      </c>
      <c r="N331">
        <v>305</v>
      </c>
      <c r="O331">
        <v>591</v>
      </c>
      <c r="P331">
        <v>2066</v>
      </c>
      <c r="Q331">
        <v>1</v>
      </c>
      <c r="R331">
        <v>467</v>
      </c>
      <c r="S331">
        <v>491</v>
      </c>
      <c r="T331">
        <f t="shared" si="12"/>
        <v>932</v>
      </c>
      <c r="U331" s="11">
        <v>0.64722222222222225</v>
      </c>
      <c r="V331" t="str">
        <f t="shared" si="13"/>
        <v>More than half a day</v>
      </c>
      <c r="W331" t="str">
        <f>VLOOKUP(Time_Worn[[#This Row],[id]],Days_Frequency[],3,FALSE)</f>
        <v>High Use</v>
      </c>
    </row>
    <row r="332" spans="1:23" x14ac:dyDescent="0.2">
      <c r="A332">
        <v>6962181067</v>
      </c>
      <c r="B332" s="31">
        <v>42496</v>
      </c>
      <c r="C332" t="s">
        <v>41</v>
      </c>
      <c r="D332">
        <v>5908</v>
      </c>
      <c r="E332">
        <v>3.9100000858306898</v>
      </c>
      <c r="F332">
        <v>3.9100000858306898</v>
      </c>
      <c r="G332">
        <v>0</v>
      </c>
      <c r="H332">
        <v>0</v>
      </c>
      <c r="I332">
        <v>0</v>
      </c>
      <c r="J332">
        <v>3.9100000858306898</v>
      </c>
      <c r="K332">
        <v>0</v>
      </c>
      <c r="L332">
        <v>0</v>
      </c>
      <c r="M332">
        <v>0</v>
      </c>
      <c r="N332">
        <v>299</v>
      </c>
      <c r="O332">
        <v>717</v>
      </c>
      <c r="P332">
        <v>1850</v>
      </c>
      <c r="Q332">
        <v>1</v>
      </c>
      <c r="R332">
        <v>443</v>
      </c>
      <c r="S332">
        <v>462</v>
      </c>
      <c r="T332">
        <f t="shared" si="12"/>
        <v>1016</v>
      </c>
      <c r="U332" s="11">
        <v>0.7055555555555556</v>
      </c>
      <c r="V332" t="str">
        <f t="shared" si="13"/>
        <v>More than half a day</v>
      </c>
      <c r="W332" t="str">
        <f>VLOOKUP(Time_Worn[[#This Row],[id]],Days_Frequency[],3,FALSE)</f>
        <v>High Use</v>
      </c>
    </row>
    <row r="333" spans="1:23" x14ac:dyDescent="0.2">
      <c r="A333">
        <v>6962181067</v>
      </c>
      <c r="B333" s="31">
        <v>42497</v>
      </c>
      <c r="C333" t="s">
        <v>44</v>
      </c>
      <c r="D333">
        <v>6815</v>
      </c>
      <c r="E333">
        <v>4.5</v>
      </c>
      <c r="F333">
        <v>4.5</v>
      </c>
      <c r="G333">
        <v>0</v>
      </c>
      <c r="H333">
        <v>0</v>
      </c>
      <c r="I333">
        <v>0</v>
      </c>
      <c r="J333">
        <v>4.5</v>
      </c>
      <c r="K333">
        <v>0</v>
      </c>
      <c r="L333">
        <v>0</v>
      </c>
      <c r="M333">
        <v>0</v>
      </c>
      <c r="N333">
        <v>328</v>
      </c>
      <c r="O333">
        <v>745</v>
      </c>
      <c r="P333">
        <v>1947</v>
      </c>
      <c r="Q333">
        <v>1</v>
      </c>
      <c r="R333">
        <v>298</v>
      </c>
      <c r="S333">
        <v>334</v>
      </c>
      <c r="T333">
        <f t="shared" si="12"/>
        <v>1073</v>
      </c>
      <c r="U333" s="11">
        <v>0.74513888888888891</v>
      </c>
      <c r="V333" t="str">
        <f t="shared" si="13"/>
        <v>More than half a day</v>
      </c>
      <c r="W333" t="str">
        <f>VLOOKUP(Time_Worn[[#This Row],[id]],Days_Frequency[],3,FALSE)</f>
        <v>High Use</v>
      </c>
    </row>
    <row r="334" spans="1:23" x14ac:dyDescent="0.2">
      <c r="A334">
        <v>6962181067</v>
      </c>
      <c r="B334" s="31">
        <v>42498</v>
      </c>
      <c r="C334" t="s">
        <v>45</v>
      </c>
      <c r="D334">
        <v>4188</v>
      </c>
      <c r="E334">
        <v>2.7699999809265101</v>
      </c>
      <c r="F334">
        <v>2.7699999809265101</v>
      </c>
      <c r="G334">
        <v>0</v>
      </c>
      <c r="H334">
        <v>0</v>
      </c>
      <c r="I334">
        <v>0.519999980926514</v>
      </c>
      <c r="J334">
        <v>2.25</v>
      </c>
      <c r="K334">
        <v>0</v>
      </c>
      <c r="L334">
        <v>0</v>
      </c>
      <c r="M334">
        <v>14</v>
      </c>
      <c r="N334">
        <v>151</v>
      </c>
      <c r="O334">
        <v>709</v>
      </c>
      <c r="P334">
        <v>1659</v>
      </c>
      <c r="Q334">
        <v>1</v>
      </c>
      <c r="R334">
        <v>541</v>
      </c>
      <c r="S334">
        <v>569</v>
      </c>
      <c r="T334">
        <f t="shared" si="12"/>
        <v>874</v>
      </c>
      <c r="U334" s="11">
        <v>0.6069444444444444</v>
      </c>
      <c r="V334" t="str">
        <f t="shared" si="13"/>
        <v>More than half a day</v>
      </c>
      <c r="W334" t="str">
        <f>VLOOKUP(Time_Worn[[#This Row],[id]],Days_Frequency[],3,FALSE)</f>
        <v>High Use</v>
      </c>
    </row>
    <row r="335" spans="1:23" x14ac:dyDescent="0.2">
      <c r="A335">
        <v>6962181067</v>
      </c>
      <c r="B335" s="31">
        <v>42499</v>
      </c>
      <c r="C335" t="s">
        <v>42</v>
      </c>
      <c r="D335">
        <v>12342</v>
      </c>
      <c r="E335">
        <v>8.7200002670288104</v>
      </c>
      <c r="F335">
        <v>8.6800003051757795</v>
      </c>
      <c r="G335">
        <v>3.1678218841552699</v>
      </c>
      <c r="H335">
        <v>3.9000000953674299</v>
      </c>
      <c r="I335">
        <v>1.1799999475479099</v>
      </c>
      <c r="J335">
        <v>3.6500000953674299</v>
      </c>
      <c r="K335">
        <v>0</v>
      </c>
      <c r="L335">
        <v>43</v>
      </c>
      <c r="M335">
        <v>21</v>
      </c>
      <c r="N335">
        <v>231</v>
      </c>
      <c r="O335">
        <v>607</v>
      </c>
      <c r="P335">
        <v>2105</v>
      </c>
      <c r="Q335">
        <v>1</v>
      </c>
      <c r="R335">
        <v>489</v>
      </c>
      <c r="S335">
        <v>497</v>
      </c>
      <c r="T335">
        <f t="shared" si="12"/>
        <v>902</v>
      </c>
      <c r="U335" s="11">
        <v>0.62638888888888888</v>
      </c>
      <c r="V335" t="str">
        <f t="shared" si="13"/>
        <v>More than half a day</v>
      </c>
      <c r="W335" t="str">
        <f>VLOOKUP(Time_Worn[[#This Row],[id]],Days_Frequency[],3,FALSE)</f>
        <v>High Use</v>
      </c>
    </row>
    <row r="336" spans="1:23" x14ac:dyDescent="0.2">
      <c r="A336">
        <v>6962181067</v>
      </c>
      <c r="B336" s="31">
        <v>42500</v>
      </c>
      <c r="C336" t="s">
        <v>46</v>
      </c>
      <c r="D336">
        <v>15448</v>
      </c>
      <c r="E336">
        <v>10.210000038146999</v>
      </c>
      <c r="F336">
        <v>10.210000038146999</v>
      </c>
      <c r="G336">
        <v>0</v>
      </c>
      <c r="H336">
        <v>3.4700000286102299</v>
      </c>
      <c r="I336">
        <v>1.75</v>
      </c>
      <c r="J336">
        <v>4.9899997711181596</v>
      </c>
      <c r="K336">
        <v>0</v>
      </c>
      <c r="L336">
        <v>62</v>
      </c>
      <c r="M336">
        <v>34</v>
      </c>
      <c r="N336">
        <v>275</v>
      </c>
      <c r="O336">
        <v>626</v>
      </c>
      <c r="P336">
        <v>2361</v>
      </c>
      <c r="Q336">
        <v>1</v>
      </c>
      <c r="R336">
        <v>469</v>
      </c>
      <c r="S336">
        <v>481</v>
      </c>
      <c r="T336">
        <f t="shared" si="12"/>
        <v>997</v>
      </c>
      <c r="U336" s="11">
        <v>0.69236111111111109</v>
      </c>
      <c r="V336" t="str">
        <f t="shared" si="13"/>
        <v>More than half a day</v>
      </c>
      <c r="W336" t="str">
        <f>VLOOKUP(Time_Worn[[#This Row],[id]],Days_Frequency[],3,FALSE)</f>
        <v>High Use</v>
      </c>
    </row>
    <row r="337" spans="1:23" x14ac:dyDescent="0.2">
      <c r="A337">
        <v>6962181067</v>
      </c>
      <c r="B337" s="31">
        <v>42501</v>
      </c>
      <c r="C337" t="s">
        <v>43</v>
      </c>
      <c r="D337">
        <v>6722</v>
      </c>
      <c r="E337">
        <v>4.4400000572204599</v>
      </c>
      <c r="F337">
        <v>4.4400000572204599</v>
      </c>
      <c r="G337">
        <v>0</v>
      </c>
      <c r="H337">
        <v>1.4900000095367401</v>
      </c>
      <c r="I337">
        <v>0.31000000238418601</v>
      </c>
      <c r="J337">
        <v>2.6500000953674299</v>
      </c>
      <c r="K337">
        <v>0</v>
      </c>
      <c r="L337">
        <v>24</v>
      </c>
      <c r="M337">
        <v>7</v>
      </c>
      <c r="N337">
        <v>199</v>
      </c>
      <c r="O337">
        <v>709</v>
      </c>
      <c r="P337">
        <v>1855</v>
      </c>
      <c r="Q337">
        <v>1</v>
      </c>
      <c r="R337">
        <v>452</v>
      </c>
      <c r="S337">
        <v>480</v>
      </c>
      <c r="T337">
        <f t="shared" si="12"/>
        <v>939</v>
      </c>
      <c r="U337" s="11">
        <v>0.65208333333333335</v>
      </c>
      <c r="V337" t="str">
        <f t="shared" si="13"/>
        <v>More than half a day</v>
      </c>
      <c r="W337" t="str">
        <f>VLOOKUP(Time_Worn[[#This Row],[id]],Days_Frequency[],3,FALSE)</f>
        <v>High Use</v>
      </c>
    </row>
    <row r="338" spans="1:23" x14ac:dyDescent="0.2">
      <c r="A338">
        <v>6962181067</v>
      </c>
      <c r="B338" s="31">
        <v>42502</v>
      </c>
      <c r="C338" t="s">
        <v>47</v>
      </c>
      <c r="D338">
        <v>3587</v>
      </c>
      <c r="E338">
        <v>2.3699998855590798</v>
      </c>
      <c r="F338">
        <v>2.3699998855590798</v>
      </c>
      <c r="G338">
        <v>0</v>
      </c>
      <c r="H338">
        <v>0</v>
      </c>
      <c r="I338">
        <v>0.25</v>
      </c>
      <c r="J338">
        <v>2.1099998950958301</v>
      </c>
      <c r="K338">
        <v>0</v>
      </c>
      <c r="L338">
        <v>0</v>
      </c>
      <c r="M338">
        <v>8</v>
      </c>
      <c r="N338">
        <v>105</v>
      </c>
      <c r="O338">
        <v>127</v>
      </c>
      <c r="P338">
        <v>928</v>
      </c>
      <c r="Q338">
        <v>1</v>
      </c>
      <c r="R338">
        <v>516</v>
      </c>
      <c r="S338">
        <v>535</v>
      </c>
      <c r="T338">
        <f t="shared" si="12"/>
        <v>240</v>
      </c>
      <c r="U338" s="11">
        <v>0.16666666666666666</v>
      </c>
      <c r="V338" t="str">
        <f t="shared" si="13"/>
        <v>Less than half a day</v>
      </c>
      <c r="W338" t="str">
        <f>VLOOKUP(Time_Worn[[#This Row],[id]],Days_Frequency[],3,FALSE)</f>
        <v>High Use</v>
      </c>
    </row>
    <row r="339" spans="1:23" x14ac:dyDescent="0.2">
      <c r="A339">
        <v>7007744171</v>
      </c>
      <c r="B339" s="31">
        <v>42476</v>
      </c>
      <c r="C339" t="s">
        <v>41</v>
      </c>
      <c r="D339">
        <v>4631</v>
      </c>
      <c r="E339">
        <v>3.0999999046325701</v>
      </c>
      <c r="F339">
        <v>3.0999999046325701</v>
      </c>
      <c r="G339">
        <v>0</v>
      </c>
      <c r="H339">
        <v>0</v>
      </c>
      <c r="I339">
        <v>0</v>
      </c>
      <c r="J339">
        <v>3.0999999046325701</v>
      </c>
      <c r="K339">
        <v>0</v>
      </c>
      <c r="L339">
        <v>0</v>
      </c>
      <c r="M339">
        <v>0</v>
      </c>
      <c r="N339">
        <v>203</v>
      </c>
      <c r="O339">
        <v>1155</v>
      </c>
      <c r="P339">
        <v>2076</v>
      </c>
      <c r="Q339">
        <v>1</v>
      </c>
      <c r="R339">
        <v>79</v>
      </c>
      <c r="S339">
        <v>82</v>
      </c>
      <c r="T339">
        <f t="shared" si="12"/>
        <v>1358</v>
      </c>
      <c r="U339" s="11">
        <v>0.94305555555555554</v>
      </c>
      <c r="V339" t="str">
        <f t="shared" si="13"/>
        <v>More than half a day</v>
      </c>
      <c r="W339" t="str">
        <f>VLOOKUP(Time_Worn[[#This Row],[id]],Days_Frequency[],3,FALSE)</f>
        <v>Low Use</v>
      </c>
    </row>
    <row r="340" spans="1:23" x14ac:dyDescent="0.2">
      <c r="A340">
        <v>7007744171</v>
      </c>
      <c r="B340" s="31">
        <v>42491</v>
      </c>
      <c r="C340" t="s">
        <v>44</v>
      </c>
      <c r="D340">
        <v>5600</v>
      </c>
      <c r="E340">
        <v>3.75</v>
      </c>
      <c r="F340">
        <v>3.75</v>
      </c>
      <c r="G340">
        <v>0</v>
      </c>
      <c r="H340">
        <v>0</v>
      </c>
      <c r="I340">
        <v>0</v>
      </c>
      <c r="J340">
        <v>3.75</v>
      </c>
      <c r="K340">
        <v>0</v>
      </c>
      <c r="L340">
        <v>0</v>
      </c>
      <c r="M340">
        <v>0</v>
      </c>
      <c r="N340">
        <v>237</v>
      </c>
      <c r="O340">
        <v>1142</v>
      </c>
      <c r="P340">
        <v>2225</v>
      </c>
      <c r="Q340">
        <v>1</v>
      </c>
      <c r="R340">
        <v>58</v>
      </c>
      <c r="S340">
        <v>61</v>
      </c>
      <c r="T340">
        <f t="shared" si="12"/>
        <v>1379</v>
      </c>
      <c r="U340" s="11">
        <v>0.95763888888888893</v>
      </c>
      <c r="V340" t="str">
        <f t="shared" si="13"/>
        <v>More than half a day</v>
      </c>
      <c r="W340" t="str">
        <f>VLOOKUP(Time_Worn[[#This Row],[id]],Days_Frequency[],3,FALSE)</f>
        <v>Low Use</v>
      </c>
    </row>
    <row r="341" spans="1:23" x14ac:dyDescent="0.2">
      <c r="A341">
        <v>7086361926</v>
      </c>
      <c r="B341" s="31">
        <v>42472</v>
      </c>
      <c r="C341" t="s">
        <v>45</v>
      </c>
      <c r="D341">
        <v>11317</v>
      </c>
      <c r="E341">
        <v>8.4099998474121094</v>
      </c>
      <c r="F341">
        <v>8.4099998474121094</v>
      </c>
      <c r="G341">
        <v>0</v>
      </c>
      <c r="H341">
        <v>5.2699999809265101</v>
      </c>
      <c r="I341">
        <v>0.15000000596046401</v>
      </c>
      <c r="J341">
        <v>2.9700000286102299</v>
      </c>
      <c r="K341">
        <v>0</v>
      </c>
      <c r="L341">
        <v>59</v>
      </c>
      <c r="M341">
        <v>6</v>
      </c>
      <c r="N341">
        <v>153</v>
      </c>
      <c r="O341">
        <v>745</v>
      </c>
      <c r="P341">
        <v>2772</v>
      </c>
      <c r="Q341">
        <v>1</v>
      </c>
      <c r="R341">
        <v>514</v>
      </c>
      <c r="S341">
        <v>525</v>
      </c>
      <c r="T341">
        <f t="shared" si="12"/>
        <v>963</v>
      </c>
      <c r="U341" s="11">
        <v>0.66874999999999996</v>
      </c>
      <c r="V341" t="str">
        <f t="shared" si="13"/>
        <v>More than half a day</v>
      </c>
      <c r="W341" t="str">
        <f>VLOOKUP(Time_Worn[[#This Row],[id]],Days_Frequency[],3,FALSE)</f>
        <v>High Use</v>
      </c>
    </row>
    <row r="342" spans="1:23" x14ac:dyDescent="0.2">
      <c r="A342">
        <v>7086361926</v>
      </c>
      <c r="B342" s="31">
        <v>42473</v>
      </c>
      <c r="C342" t="s">
        <v>42</v>
      </c>
      <c r="D342">
        <v>5813</v>
      </c>
      <c r="E342">
        <v>3.6199998855590798</v>
      </c>
      <c r="F342">
        <v>3.6199998855590798</v>
      </c>
      <c r="G342">
        <v>0</v>
      </c>
      <c r="H342">
        <v>0.56000000238418601</v>
      </c>
      <c r="I342">
        <v>0.20999999344348899</v>
      </c>
      <c r="J342">
        <v>2.8399999141693102</v>
      </c>
      <c r="K342">
        <v>0</v>
      </c>
      <c r="L342">
        <v>31</v>
      </c>
      <c r="M342">
        <v>26</v>
      </c>
      <c r="N342">
        <v>155</v>
      </c>
      <c r="O342">
        <v>744</v>
      </c>
      <c r="P342">
        <v>2516</v>
      </c>
      <c r="Q342">
        <v>1</v>
      </c>
      <c r="R342">
        <v>451</v>
      </c>
      <c r="S342">
        <v>465</v>
      </c>
      <c r="T342">
        <f t="shared" si="12"/>
        <v>956</v>
      </c>
      <c r="U342" s="11">
        <v>0.66388888888888886</v>
      </c>
      <c r="V342" t="str">
        <f t="shared" si="13"/>
        <v>More than half a day</v>
      </c>
      <c r="W342" t="str">
        <f>VLOOKUP(Time_Worn[[#This Row],[id]],Days_Frequency[],3,FALSE)</f>
        <v>High Use</v>
      </c>
    </row>
    <row r="343" spans="1:23" x14ac:dyDescent="0.2">
      <c r="A343">
        <v>7086361926</v>
      </c>
      <c r="B343" s="31">
        <v>42474</v>
      </c>
      <c r="C343" t="s">
        <v>46</v>
      </c>
      <c r="D343">
        <v>9123</v>
      </c>
      <c r="E343">
        <v>6.1199998855590803</v>
      </c>
      <c r="F343">
        <v>6.1199998855590803</v>
      </c>
      <c r="G343">
        <v>0</v>
      </c>
      <c r="H343">
        <v>2.0299999713897701</v>
      </c>
      <c r="I343">
        <v>0.33000001311302202</v>
      </c>
      <c r="J343">
        <v>3.6600000858306898</v>
      </c>
      <c r="K343">
        <v>0</v>
      </c>
      <c r="L343">
        <v>35</v>
      </c>
      <c r="M343">
        <v>32</v>
      </c>
      <c r="N343">
        <v>189</v>
      </c>
      <c r="O343">
        <v>787</v>
      </c>
      <c r="P343">
        <v>2734</v>
      </c>
      <c r="Q343">
        <v>1</v>
      </c>
      <c r="R343">
        <v>472</v>
      </c>
      <c r="S343">
        <v>476</v>
      </c>
      <c r="T343">
        <f t="shared" si="12"/>
        <v>1043</v>
      </c>
      <c r="U343" s="11">
        <v>0.72430555555555554</v>
      </c>
      <c r="V343" t="str">
        <f t="shared" si="13"/>
        <v>More than half a day</v>
      </c>
      <c r="W343" t="str">
        <f>VLOOKUP(Time_Worn[[#This Row],[id]],Days_Frequency[],3,FALSE)</f>
        <v>High Use</v>
      </c>
    </row>
    <row r="344" spans="1:23" x14ac:dyDescent="0.2">
      <c r="A344">
        <v>7086361926</v>
      </c>
      <c r="B344" s="31">
        <v>42475</v>
      </c>
      <c r="C344" t="s">
        <v>43</v>
      </c>
      <c r="D344">
        <v>8585</v>
      </c>
      <c r="E344">
        <v>5.6700000762939498</v>
      </c>
      <c r="F344">
        <v>5.6700000762939498</v>
      </c>
      <c r="G344">
        <v>0</v>
      </c>
      <c r="H344">
        <v>2.03999996185303</v>
      </c>
      <c r="I344">
        <v>1.1100000143051101</v>
      </c>
      <c r="J344">
        <v>2.5299999713897701</v>
      </c>
      <c r="K344">
        <v>0</v>
      </c>
      <c r="L344">
        <v>30</v>
      </c>
      <c r="M344">
        <v>21</v>
      </c>
      <c r="N344">
        <v>139</v>
      </c>
      <c r="O344">
        <v>864</v>
      </c>
      <c r="P344">
        <v>2395</v>
      </c>
      <c r="Q344">
        <v>1</v>
      </c>
      <c r="R344">
        <v>377</v>
      </c>
      <c r="S344">
        <v>386</v>
      </c>
      <c r="T344">
        <f t="shared" si="12"/>
        <v>1054</v>
      </c>
      <c r="U344" s="11">
        <v>0.7319444444444444</v>
      </c>
      <c r="V344" t="str">
        <f t="shared" si="13"/>
        <v>More than half a day</v>
      </c>
      <c r="W344" t="str">
        <f>VLOOKUP(Time_Worn[[#This Row],[id]],Days_Frequency[],3,FALSE)</f>
        <v>High Use</v>
      </c>
    </row>
    <row r="345" spans="1:23" x14ac:dyDescent="0.2">
      <c r="A345">
        <v>7086361926</v>
      </c>
      <c r="B345" s="31">
        <v>42479</v>
      </c>
      <c r="C345" t="s">
        <v>47</v>
      </c>
      <c r="D345">
        <v>10688</v>
      </c>
      <c r="E345">
        <v>7.28999996185303</v>
      </c>
      <c r="F345">
        <v>7.28999996185303</v>
      </c>
      <c r="G345">
        <v>0</v>
      </c>
      <c r="H345">
        <v>3.5299999713897701</v>
      </c>
      <c r="I345">
        <v>1.2300000190734901</v>
      </c>
      <c r="J345">
        <v>2.5099999904632599</v>
      </c>
      <c r="K345">
        <v>0</v>
      </c>
      <c r="L345">
        <v>67</v>
      </c>
      <c r="M345">
        <v>69</v>
      </c>
      <c r="N345">
        <v>124</v>
      </c>
      <c r="O345">
        <v>671</v>
      </c>
      <c r="P345">
        <v>2944</v>
      </c>
      <c r="Q345">
        <v>1</v>
      </c>
      <c r="R345">
        <v>472</v>
      </c>
      <c r="S345">
        <v>483</v>
      </c>
      <c r="T345">
        <f t="shared" si="12"/>
        <v>931</v>
      </c>
      <c r="U345" s="11">
        <v>0.64652777777777781</v>
      </c>
      <c r="V345" t="str">
        <f t="shared" si="13"/>
        <v>More than half a day</v>
      </c>
      <c r="W345" t="str">
        <f>VLOOKUP(Time_Worn[[#This Row],[id]],Days_Frequency[],3,FALSE)</f>
        <v>High Use</v>
      </c>
    </row>
    <row r="346" spans="1:23" x14ac:dyDescent="0.2">
      <c r="A346">
        <v>7086361926</v>
      </c>
      <c r="B346" s="31">
        <v>42480</v>
      </c>
      <c r="C346" t="s">
        <v>41</v>
      </c>
      <c r="D346">
        <v>14365</v>
      </c>
      <c r="E346">
        <v>10.6400003433228</v>
      </c>
      <c r="F346">
        <v>10.6400003433228</v>
      </c>
      <c r="G346">
        <v>0</v>
      </c>
      <c r="H346">
        <v>7.6399998664856001</v>
      </c>
      <c r="I346">
        <v>0.44999998807907099</v>
      </c>
      <c r="J346">
        <v>2.53999996185303</v>
      </c>
      <c r="K346">
        <v>0</v>
      </c>
      <c r="L346">
        <v>87</v>
      </c>
      <c r="M346">
        <v>13</v>
      </c>
      <c r="N346">
        <v>145</v>
      </c>
      <c r="O346">
        <v>797</v>
      </c>
      <c r="P346">
        <v>2997</v>
      </c>
      <c r="Q346">
        <v>1</v>
      </c>
      <c r="R346">
        <v>492</v>
      </c>
      <c r="S346">
        <v>502</v>
      </c>
      <c r="T346">
        <f t="shared" si="12"/>
        <v>1042</v>
      </c>
      <c r="U346" s="11">
        <v>0.72361111111111109</v>
      </c>
      <c r="V346" t="str">
        <f t="shared" si="13"/>
        <v>More than half a day</v>
      </c>
      <c r="W346" t="str">
        <f>VLOOKUP(Time_Worn[[#This Row],[id]],Days_Frequency[],3,FALSE)</f>
        <v>High Use</v>
      </c>
    </row>
    <row r="347" spans="1:23" x14ac:dyDescent="0.2">
      <c r="A347">
        <v>7086361926</v>
      </c>
      <c r="B347" s="31">
        <v>42481</v>
      </c>
      <c r="C347" t="s">
        <v>44</v>
      </c>
      <c r="D347">
        <v>9469</v>
      </c>
      <c r="E347">
        <v>6.1799998283386204</v>
      </c>
      <c r="F347">
        <v>6.1799998283386204</v>
      </c>
      <c r="G347">
        <v>0</v>
      </c>
      <c r="H347">
        <v>1.3600000143051101</v>
      </c>
      <c r="I347">
        <v>0.30000001192092901</v>
      </c>
      <c r="J347">
        <v>4.5100002288818404</v>
      </c>
      <c r="K347">
        <v>0</v>
      </c>
      <c r="L347">
        <v>19</v>
      </c>
      <c r="M347">
        <v>6</v>
      </c>
      <c r="N347">
        <v>206</v>
      </c>
      <c r="O347">
        <v>758</v>
      </c>
      <c r="P347">
        <v>2463</v>
      </c>
      <c r="Q347">
        <v>1</v>
      </c>
      <c r="R347">
        <v>390</v>
      </c>
      <c r="S347">
        <v>411</v>
      </c>
      <c r="T347">
        <f t="shared" si="12"/>
        <v>989</v>
      </c>
      <c r="U347" s="11">
        <v>0.68680555555555556</v>
      </c>
      <c r="V347" t="str">
        <f t="shared" si="13"/>
        <v>More than half a day</v>
      </c>
      <c r="W347" t="str">
        <f>VLOOKUP(Time_Worn[[#This Row],[id]],Days_Frequency[],3,FALSE)</f>
        <v>High Use</v>
      </c>
    </row>
    <row r="348" spans="1:23" x14ac:dyDescent="0.2">
      <c r="A348">
        <v>7086361926</v>
      </c>
      <c r="B348" s="31">
        <v>42482</v>
      </c>
      <c r="C348" t="s">
        <v>45</v>
      </c>
      <c r="D348">
        <v>9753</v>
      </c>
      <c r="E348">
        <v>6.5300002098083496</v>
      </c>
      <c r="F348">
        <v>6.5300002098083496</v>
      </c>
      <c r="G348">
        <v>0</v>
      </c>
      <c r="H348">
        <v>2.8699998855590798</v>
      </c>
      <c r="I348">
        <v>0.97000002861022905</v>
      </c>
      <c r="J348">
        <v>2.6700000762939502</v>
      </c>
      <c r="K348">
        <v>0</v>
      </c>
      <c r="L348">
        <v>58</v>
      </c>
      <c r="M348">
        <v>59</v>
      </c>
      <c r="N348">
        <v>153</v>
      </c>
      <c r="O348">
        <v>762</v>
      </c>
      <c r="P348">
        <v>2846</v>
      </c>
      <c r="Q348">
        <v>1</v>
      </c>
      <c r="R348">
        <v>428</v>
      </c>
      <c r="S348">
        <v>448</v>
      </c>
      <c r="T348">
        <f t="shared" si="12"/>
        <v>1032</v>
      </c>
      <c r="U348" s="11">
        <v>0.71666666666666667</v>
      </c>
      <c r="V348" t="str">
        <f t="shared" si="13"/>
        <v>More than half a day</v>
      </c>
      <c r="W348" t="str">
        <f>VLOOKUP(Time_Worn[[#This Row],[id]],Days_Frequency[],3,FALSE)</f>
        <v>High Use</v>
      </c>
    </row>
    <row r="349" spans="1:23" x14ac:dyDescent="0.2">
      <c r="A349">
        <v>7086361926</v>
      </c>
      <c r="B349" s="31">
        <v>42484</v>
      </c>
      <c r="C349" t="s">
        <v>42</v>
      </c>
      <c r="D349">
        <v>3520</v>
      </c>
      <c r="E349">
        <v>2.1600000858306898</v>
      </c>
      <c r="F349">
        <v>2.1600000858306898</v>
      </c>
      <c r="G349">
        <v>0</v>
      </c>
      <c r="H349">
        <v>0</v>
      </c>
      <c r="I349">
        <v>0</v>
      </c>
      <c r="J349">
        <v>2.1500000953674299</v>
      </c>
      <c r="K349">
        <v>0</v>
      </c>
      <c r="L349">
        <v>0</v>
      </c>
      <c r="M349">
        <v>0</v>
      </c>
      <c r="N349">
        <v>125</v>
      </c>
      <c r="O349">
        <v>566</v>
      </c>
      <c r="P349">
        <v>2049</v>
      </c>
      <c r="Q349">
        <v>1</v>
      </c>
      <c r="R349">
        <v>681</v>
      </c>
      <c r="S349">
        <v>704</v>
      </c>
      <c r="T349">
        <f t="shared" si="12"/>
        <v>691</v>
      </c>
      <c r="U349" s="11">
        <v>0.47986111111111113</v>
      </c>
      <c r="V349" t="str">
        <f t="shared" si="13"/>
        <v>Less than half a day</v>
      </c>
      <c r="W349" t="str">
        <f>VLOOKUP(Time_Worn[[#This Row],[id]],Days_Frequency[],3,FALSE)</f>
        <v>High Use</v>
      </c>
    </row>
    <row r="350" spans="1:23" x14ac:dyDescent="0.2">
      <c r="A350">
        <v>7086361926</v>
      </c>
      <c r="B350" s="31">
        <v>42485</v>
      </c>
      <c r="C350" t="s">
        <v>46</v>
      </c>
      <c r="D350">
        <v>10091</v>
      </c>
      <c r="E350">
        <v>6.8200001716613796</v>
      </c>
      <c r="F350">
        <v>6.8200001716613796</v>
      </c>
      <c r="G350">
        <v>0</v>
      </c>
      <c r="H350">
        <v>3.75</v>
      </c>
      <c r="I350">
        <v>0.69999998807907104</v>
      </c>
      <c r="J350">
        <v>2.3699998855590798</v>
      </c>
      <c r="K350">
        <v>0</v>
      </c>
      <c r="L350">
        <v>69</v>
      </c>
      <c r="M350">
        <v>39</v>
      </c>
      <c r="N350">
        <v>129</v>
      </c>
      <c r="O350">
        <v>706</v>
      </c>
      <c r="P350">
        <v>2752</v>
      </c>
      <c r="Q350">
        <v>1</v>
      </c>
      <c r="R350">
        <v>446</v>
      </c>
      <c r="S350">
        <v>447</v>
      </c>
      <c r="T350">
        <f t="shared" si="12"/>
        <v>943</v>
      </c>
      <c r="U350" s="11">
        <v>0.65486111111111112</v>
      </c>
      <c r="V350" t="str">
        <f t="shared" si="13"/>
        <v>More than half a day</v>
      </c>
      <c r="W350" t="str">
        <f>VLOOKUP(Time_Worn[[#This Row],[id]],Days_Frequency[],3,FALSE)</f>
        <v>High Use</v>
      </c>
    </row>
    <row r="351" spans="1:23" x14ac:dyDescent="0.2">
      <c r="A351">
        <v>7086361926</v>
      </c>
      <c r="B351" s="31">
        <v>42486</v>
      </c>
      <c r="C351" t="s">
        <v>43</v>
      </c>
      <c r="D351">
        <v>10387</v>
      </c>
      <c r="E351">
        <v>7.0700001716613796</v>
      </c>
      <c r="F351">
        <v>7.0700001716613796</v>
      </c>
      <c r="G351">
        <v>0</v>
      </c>
      <c r="H351">
        <v>4.1599998474121103</v>
      </c>
      <c r="I351">
        <v>0.769999980926514</v>
      </c>
      <c r="J351">
        <v>2.1199998855590798</v>
      </c>
      <c r="K351">
        <v>0</v>
      </c>
      <c r="L351">
        <v>70</v>
      </c>
      <c r="M351">
        <v>33</v>
      </c>
      <c r="N351">
        <v>132</v>
      </c>
      <c r="O351">
        <v>726</v>
      </c>
      <c r="P351">
        <v>2781</v>
      </c>
      <c r="Q351">
        <v>1</v>
      </c>
      <c r="R351">
        <v>485</v>
      </c>
      <c r="S351">
        <v>500</v>
      </c>
      <c r="T351">
        <f t="shared" si="12"/>
        <v>961</v>
      </c>
      <c r="U351" s="11">
        <v>0.66736111111111107</v>
      </c>
      <c r="V351" t="str">
        <f t="shared" si="13"/>
        <v>More than half a day</v>
      </c>
      <c r="W351" t="str">
        <f>VLOOKUP(Time_Worn[[#This Row],[id]],Days_Frequency[],3,FALSE)</f>
        <v>High Use</v>
      </c>
    </row>
    <row r="352" spans="1:23" x14ac:dyDescent="0.2">
      <c r="A352">
        <v>7086361926</v>
      </c>
      <c r="B352" s="31">
        <v>42487</v>
      </c>
      <c r="C352" t="s">
        <v>47</v>
      </c>
      <c r="D352">
        <v>11107</v>
      </c>
      <c r="E352">
        <v>8.3400001525878906</v>
      </c>
      <c r="F352">
        <v>8.3400001525878906</v>
      </c>
      <c r="G352">
        <v>0</v>
      </c>
      <c r="H352">
        <v>5.6300001144409197</v>
      </c>
      <c r="I352">
        <v>0.18000000715255701</v>
      </c>
      <c r="J352">
        <v>2.5299999713897701</v>
      </c>
      <c r="K352">
        <v>0</v>
      </c>
      <c r="L352">
        <v>55</v>
      </c>
      <c r="M352">
        <v>6</v>
      </c>
      <c r="N352">
        <v>145</v>
      </c>
      <c r="O352">
        <v>829</v>
      </c>
      <c r="P352">
        <v>2693</v>
      </c>
      <c r="Q352">
        <v>1</v>
      </c>
      <c r="R352">
        <v>469</v>
      </c>
      <c r="S352">
        <v>479</v>
      </c>
      <c r="T352">
        <f t="shared" si="12"/>
        <v>1035</v>
      </c>
      <c r="U352" s="11">
        <v>0.71875</v>
      </c>
      <c r="V352" t="str">
        <f t="shared" si="13"/>
        <v>More than half a day</v>
      </c>
      <c r="W352" t="str">
        <f>VLOOKUP(Time_Worn[[#This Row],[id]],Days_Frequency[],3,FALSE)</f>
        <v>High Use</v>
      </c>
    </row>
    <row r="353" spans="1:23" x14ac:dyDescent="0.2">
      <c r="A353">
        <v>7086361926</v>
      </c>
      <c r="B353" s="31">
        <v>42488</v>
      </c>
      <c r="C353" t="s">
        <v>41</v>
      </c>
      <c r="D353">
        <v>11584</v>
      </c>
      <c r="E353">
        <v>7.8000001907348597</v>
      </c>
      <c r="F353">
        <v>7.8000001907348597</v>
      </c>
      <c r="G353">
        <v>0</v>
      </c>
      <c r="H353">
        <v>2.78999996185303</v>
      </c>
      <c r="I353">
        <v>1.6399999856948899</v>
      </c>
      <c r="J353">
        <v>3.3599998950958301</v>
      </c>
      <c r="K353">
        <v>0</v>
      </c>
      <c r="L353">
        <v>54</v>
      </c>
      <c r="M353">
        <v>48</v>
      </c>
      <c r="N353">
        <v>161</v>
      </c>
      <c r="O353">
        <v>810</v>
      </c>
      <c r="P353">
        <v>2862</v>
      </c>
      <c r="Q353">
        <v>1</v>
      </c>
      <c r="R353">
        <v>354</v>
      </c>
      <c r="S353">
        <v>367</v>
      </c>
      <c r="T353">
        <f t="shared" si="12"/>
        <v>1073</v>
      </c>
      <c r="U353" s="11">
        <v>0.74513888888888891</v>
      </c>
      <c r="V353" t="str">
        <f t="shared" si="13"/>
        <v>More than half a day</v>
      </c>
      <c r="W353" t="str">
        <f>VLOOKUP(Time_Worn[[#This Row],[id]],Days_Frequency[],3,FALSE)</f>
        <v>High Use</v>
      </c>
    </row>
    <row r="354" spans="1:23" x14ac:dyDescent="0.2">
      <c r="A354">
        <v>7086361926</v>
      </c>
      <c r="B354" s="31">
        <v>42490</v>
      </c>
      <c r="C354" t="s">
        <v>44</v>
      </c>
      <c r="D354">
        <v>14560</v>
      </c>
      <c r="E354">
        <v>9.4099998474121094</v>
      </c>
      <c r="F354">
        <v>9.4099998474121094</v>
      </c>
      <c r="G354">
        <v>0</v>
      </c>
      <c r="H354">
        <v>3.1199998855590798</v>
      </c>
      <c r="I354">
        <v>1.03999996185303</v>
      </c>
      <c r="J354">
        <v>5.2399997711181596</v>
      </c>
      <c r="K354">
        <v>0</v>
      </c>
      <c r="L354">
        <v>42</v>
      </c>
      <c r="M354">
        <v>17</v>
      </c>
      <c r="N354">
        <v>308</v>
      </c>
      <c r="O354">
        <v>584</v>
      </c>
      <c r="P354">
        <v>2995</v>
      </c>
      <c r="Q354">
        <v>1</v>
      </c>
      <c r="R354">
        <v>485</v>
      </c>
      <c r="S354">
        <v>489</v>
      </c>
      <c r="T354">
        <f t="shared" si="12"/>
        <v>951</v>
      </c>
      <c r="U354" s="11">
        <v>0.66041666666666665</v>
      </c>
      <c r="V354" t="str">
        <f t="shared" si="13"/>
        <v>More than half a day</v>
      </c>
      <c r="W354" t="str">
        <f>VLOOKUP(Time_Worn[[#This Row],[id]],Days_Frequency[],3,FALSE)</f>
        <v>High Use</v>
      </c>
    </row>
    <row r="355" spans="1:23" x14ac:dyDescent="0.2">
      <c r="A355">
        <v>7086361926</v>
      </c>
      <c r="B355" s="31">
        <v>42491</v>
      </c>
      <c r="C355" t="s">
        <v>45</v>
      </c>
      <c r="D355">
        <v>12390</v>
      </c>
      <c r="E355">
        <v>8.0699996948242205</v>
      </c>
      <c r="F355">
        <v>8.0699996948242205</v>
      </c>
      <c r="G355">
        <v>0</v>
      </c>
      <c r="H355">
        <v>2.2999999523162802</v>
      </c>
      <c r="I355">
        <v>0.89999997615814198</v>
      </c>
      <c r="J355">
        <v>4.8499999046325701</v>
      </c>
      <c r="K355">
        <v>0</v>
      </c>
      <c r="L355">
        <v>30</v>
      </c>
      <c r="M355">
        <v>15</v>
      </c>
      <c r="N355">
        <v>258</v>
      </c>
      <c r="O355">
        <v>685</v>
      </c>
      <c r="P355">
        <v>2730</v>
      </c>
      <c r="Q355">
        <v>1</v>
      </c>
      <c r="R355">
        <v>388</v>
      </c>
      <c r="S355">
        <v>407</v>
      </c>
      <c r="T355">
        <f t="shared" si="12"/>
        <v>988</v>
      </c>
      <c r="U355" s="11">
        <v>0.68611111111111112</v>
      </c>
      <c r="V355" t="str">
        <f t="shared" si="13"/>
        <v>More than half a day</v>
      </c>
      <c r="W355" t="str">
        <f>VLOOKUP(Time_Worn[[#This Row],[id]],Days_Frequency[],3,FALSE)</f>
        <v>High Use</v>
      </c>
    </row>
    <row r="356" spans="1:23" x14ac:dyDescent="0.2">
      <c r="A356">
        <v>7086361926</v>
      </c>
      <c r="B356" s="31">
        <v>42492</v>
      </c>
      <c r="C356" t="s">
        <v>42</v>
      </c>
      <c r="D356">
        <v>10052</v>
      </c>
      <c r="E356">
        <v>6.8099999427795401</v>
      </c>
      <c r="F356">
        <v>6.8099999427795401</v>
      </c>
      <c r="G356">
        <v>0</v>
      </c>
      <c r="H356">
        <v>3.4800000190734899</v>
      </c>
      <c r="I356">
        <v>0.66000002622604403</v>
      </c>
      <c r="J356">
        <v>2.6600000858306898</v>
      </c>
      <c r="K356">
        <v>0</v>
      </c>
      <c r="L356">
        <v>66</v>
      </c>
      <c r="M356">
        <v>26</v>
      </c>
      <c r="N356">
        <v>139</v>
      </c>
      <c r="O356">
        <v>737</v>
      </c>
      <c r="P356">
        <v>2754</v>
      </c>
      <c r="Q356">
        <v>1</v>
      </c>
      <c r="R356">
        <v>440</v>
      </c>
      <c r="S356">
        <v>459</v>
      </c>
      <c r="T356">
        <f t="shared" si="12"/>
        <v>968</v>
      </c>
      <c r="U356" s="11">
        <v>0.67222222222222228</v>
      </c>
      <c r="V356" t="str">
        <f t="shared" si="13"/>
        <v>More than half a day</v>
      </c>
      <c r="W356" t="str">
        <f>VLOOKUP(Time_Worn[[#This Row],[id]],Days_Frequency[],3,FALSE)</f>
        <v>High Use</v>
      </c>
    </row>
    <row r="357" spans="1:23" x14ac:dyDescent="0.2">
      <c r="A357">
        <v>7086361926</v>
      </c>
      <c r="B357" s="31">
        <v>42493</v>
      </c>
      <c r="C357" t="s">
        <v>46</v>
      </c>
      <c r="D357">
        <v>10288</v>
      </c>
      <c r="E357">
        <v>6.7600002288818404</v>
      </c>
      <c r="F357">
        <v>6.7600002288818404</v>
      </c>
      <c r="G357">
        <v>0</v>
      </c>
      <c r="H357">
        <v>2.7400000095367401</v>
      </c>
      <c r="I357">
        <v>0.85000002384185802</v>
      </c>
      <c r="J357">
        <v>3.1600000858306898</v>
      </c>
      <c r="K357">
        <v>0</v>
      </c>
      <c r="L357">
        <v>57</v>
      </c>
      <c r="M357">
        <v>36</v>
      </c>
      <c r="N357">
        <v>152</v>
      </c>
      <c r="O357">
        <v>761</v>
      </c>
      <c r="P357">
        <v>2754</v>
      </c>
      <c r="Q357">
        <v>1</v>
      </c>
      <c r="R357">
        <v>456</v>
      </c>
      <c r="S357">
        <v>461</v>
      </c>
      <c r="T357">
        <f t="shared" si="12"/>
        <v>1006</v>
      </c>
      <c r="U357" s="11">
        <v>0.69861111111111107</v>
      </c>
      <c r="V357" t="str">
        <f t="shared" si="13"/>
        <v>More than half a day</v>
      </c>
      <c r="W357" t="str">
        <f>VLOOKUP(Time_Worn[[#This Row],[id]],Days_Frequency[],3,FALSE)</f>
        <v>High Use</v>
      </c>
    </row>
    <row r="358" spans="1:23" x14ac:dyDescent="0.2">
      <c r="A358">
        <v>7086361926</v>
      </c>
      <c r="B358" s="31">
        <v>42494</v>
      </c>
      <c r="C358" t="s">
        <v>43</v>
      </c>
      <c r="D358">
        <v>10988</v>
      </c>
      <c r="E358">
        <v>8.3100004196166992</v>
      </c>
      <c r="F358">
        <v>8.3100004196166992</v>
      </c>
      <c r="G358">
        <v>0</v>
      </c>
      <c r="H358">
        <v>5.2800002098083496</v>
      </c>
      <c r="I358">
        <v>0.119999997317791</v>
      </c>
      <c r="J358">
        <v>2.9000000953674299</v>
      </c>
      <c r="K358">
        <v>0</v>
      </c>
      <c r="L358">
        <v>45</v>
      </c>
      <c r="M358">
        <v>12</v>
      </c>
      <c r="N358">
        <v>135</v>
      </c>
      <c r="O358">
        <v>843</v>
      </c>
      <c r="P358">
        <v>2655</v>
      </c>
      <c r="Q358">
        <v>1</v>
      </c>
      <c r="R358">
        <v>420</v>
      </c>
      <c r="S358">
        <v>436</v>
      </c>
      <c r="T358">
        <f t="shared" si="12"/>
        <v>1035</v>
      </c>
      <c r="U358" s="11">
        <v>0.71875</v>
      </c>
      <c r="V358" t="str">
        <f t="shared" si="13"/>
        <v>More than half a day</v>
      </c>
      <c r="W358" t="str">
        <f>VLOOKUP(Time_Worn[[#This Row],[id]],Days_Frequency[],3,FALSE)</f>
        <v>High Use</v>
      </c>
    </row>
    <row r="359" spans="1:23" x14ac:dyDescent="0.2">
      <c r="A359">
        <v>7086361926</v>
      </c>
      <c r="B359" s="31">
        <v>42496</v>
      </c>
      <c r="C359" t="s">
        <v>47</v>
      </c>
      <c r="D359">
        <v>12461</v>
      </c>
      <c r="E359">
        <v>8.3800001144409197</v>
      </c>
      <c r="F359">
        <v>8.3800001144409197</v>
      </c>
      <c r="G359">
        <v>0</v>
      </c>
      <c r="H359">
        <v>3.8199999332428001</v>
      </c>
      <c r="I359">
        <v>1.4299999475479099</v>
      </c>
      <c r="J359">
        <v>3.1199998855590798</v>
      </c>
      <c r="K359">
        <v>0</v>
      </c>
      <c r="L359">
        <v>84</v>
      </c>
      <c r="M359">
        <v>35</v>
      </c>
      <c r="N359">
        <v>154</v>
      </c>
      <c r="O359">
        <v>834</v>
      </c>
      <c r="P359">
        <v>2924</v>
      </c>
      <c r="Q359">
        <v>1</v>
      </c>
      <c r="R359">
        <v>322</v>
      </c>
      <c r="S359">
        <v>333</v>
      </c>
      <c r="T359">
        <f t="shared" si="12"/>
        <v>1107</v>
      </c>
      <c r="U359" s="11">
        <v>0.76875000000000004</v>
      </c>
      <c r="V359" t="str">
        <f t="shared" si="13"/>
        <v>More than half a day</v>
      </c>
      <c r="W359" t="str">
        <f>VLOOKUP(Time_Worn[[#This Row],[id]],Days_Frequency[],3,FALSE)</f>
        <v>High Use</v>
      </c>
    </row>
    <row r="360" spans="1:23" x14ac:dyDescent="0.2">
      <c r="A360">
        <v>7086361926</v>
      </c>
      <c r="B360" s="31">
        <v>42497</v>
      </c>
      <c r="C360" t="s">
        <v>41</v>
      </c>
      <c r="D360">
        <v>12827</v>
      </c>
      <c r="E360">
        <v>8.4799995422363299</v>
      </c>
      <c r="F360">
        <v>8.4799995422363299</v>
      </c>
      <c r="G360">
        <v>0</v>
      </c>
      <c r="H360">
        <v>1.46000003814697</v>
      </c>
      <c r="I360">
        <v>2.3299999237060498</v>
      </c>
      <c r="J360">
        <v>4.6799998283386204</v>
      </c>
      <c r="K360">
        <v>0</v>
      </c>
      <c r="L360">
        <v>20</v>
      </c>
      <c r="M360">
        <v>42</v>
      </c>
      <c r="N360">
        <v>209</v>
      </c>
      <c r="O360">
        <v>621</v>
      </c>
      <c r="P360">
        <v>2739</v>
      </c>
      <c r="Q360">
        <v>1</v>
      </c>
      <c r="R360">
        <v>530</v>
      </c>
      <c r="S360">
        <v>548</v>
      </c>
      <c r="T360">
        <f t="shared" si="12"/>
        <v>892</v>
      </c>
      <c r="U360" s="11">
        <v>0.61944444444444446</v>
      </c>
      <c r="V360" t="str">
        <f t="shared" si="13"/>
        <v>More than half a day</v>
      </c>
      <c r="W360" t="str">
        <f>VLOOKUP(Time_Worn[[#This Row],[id]],Days_Frequency[],3,FALSE)</f>
        <v>High Use</v>
      </c>
    </row>
    <row r="361" spans="1:23" x14ac:dyDescent="0.2">
      <c r="A361">
        <v>7086361926</v>
      </c>
      <c r="B361" s="31">
        <v>42498</v>
      </c>
      <c r="C361" t="s">
        <v>44</v>
      </c>
      <c r="D361">
        <v>10677</v>
      </c>
      <c r="E361">
        <v>7.0999999046325701</v>
      </c>
      <c r="F361">
        <v>7.0999999046325701</v>
      </c>
      <c r="G361">
        <v>0</v>
      </c>
      <c r="H361">
        <v>2.3099999427795401</v>
      </c>
      <c r="I361">
        <v>1.5299999713897701</v>
      </c>
      <c r="J361">
        <v>3.25</v>
      </c>
      <c r="K361">
        <v>0</v>
      </c>
      <c r="L361">
        <v>32</v>
      </c>
      <c r="M361">
        <v>27</v>
      </c>
      <c r="N361">
        <v>147</v>
      </c>
      <c r="O361">
        <v>695</v>
      </c>
      <c r="P361">
        <v>2534</v>
      </c>
      <c r="Q361">
        <v>1</v>
      </c>
      <c r="R361">
        <v>481</v>
      </c>
      <c r="S361">
        <v>510</v>
      </c>
      <c r="T361">
        <f t="shared" si="12"/>
        <v>901</v>
      </c>
      <c r="U361" s="11">
        <v>0.62569444444444444</v>
      </c>
      <c r="V361" t="str">
        <f t="shared" si="13"/>
        <v>More than half a day</v>
      </c>
      <c r="W361" t="str">
        <f>VLOOKUP(Time_Worn[[#This Row],[id]],Days_Frequency[],3,FALSE)</f>
        <v>High Use</v>
      </c>
    </row>
    <row r="362" spans="1:23" x14ac:dyDescent="0.2">
      <c r="A362">
        <v>7086361926</v>
      </c>
      <c r="B362" s="31">
        <v>42499</v>
      </c>
      <c r="C362" t="s">
        <v>45</v>
      </c>
      <c r="D362">
        <v>13566</v>
      </c>
      <c r="E362">
        <v>9.1099996566772496</v>
      </c>
      <c r="F362">
        <v>9.1099996566772496</v>
      </c>
      <c r="G362">
        <v>0</v>
      </c>
      <c r="H362">
        <v>4.2600002288818404</v>
      </c>
      <c r="I362">
        <v>1.71000003814697</v>
      </c>
      <c r="J362">
        <v>3.1199998855590798</v>
      </c>
      <c r="K362">
        <v>0</v>
      </c>
      <c r="L362">
        <v>67</v>
      </c>
      <c r="M362">
        <v>50</v>
      </c>
      <c r="N362">
        <v>171</v>
      </c>
      <c r="O362">
        <v>743</v>
      </c>
      <c r="P362">
        <v>2960</v>
      </c>
      <c r="Q362">
        <v>1</v>
      </c>
      <c r="R362">
        <v>427</v>
      </c>
      <c r="S362">
        <v>438</v>
      </c>
      <c r="T362">
        <f t="shared" si="12"/>
        <v>1031</v>
      </c>
      <c r="U362" s="11">
        <v>0.71597222222222223</v>
      </c>
      <c r="V362" t="str">
        <f t="shared" si="13"/>
        <v>More than half a day</v>
      </c>
      <c r="W362" t="str">
        <f>VLOOKUP(Time_Worn[[#This Row],[id]],Days_Frequency[],3,FALSE)</f>
        <v>High Use</v>
      </c>
    </row>
    <row r="363" spans="1:23" x14ac:dyDescent="0.2">
      <c r="A363">
        <v>7086361926</v>
      </c>
      <c r="B363" s="31">
        <v>42501</v>
      </c>
      <c r="C363" t="s">
        <v>42</v>
      </c>
      <c r="D363">
        <v>9572</v>
      </c>
      <c r="E363">
        <v>6.5199999809265101</v>
      </c>
      <c r="F363">
        <v>6.5199999809265101</v>
      </c>
      <c r="G363">
        <v>0</v>
      </c>
      <c r="H363">
        <v>2.8900001049041699</v>
      </c>
      <c r="I363">
        <v>1.3899999856948899</v>
      </c>
      <c r="J363">
        <v>2.2300000190734899</v>
      </c>
      <c r="K363">
        <v>0</v>
      </c>
      <c r="L363">
        <v>57</v>
      </c>
      <c r="M363">
        <v>40</v>
      </c>
      <c r="N363">
        <v>128</v>
      </c>
      <c r="O363">
        <v>757</v>
      </c>
      <c r="P363">
        <v>2735</v>
      </c>
      <c r="Q363">
        <v>1</v>
      </c>
      <c r="R363">
        <v>451</v>
      </c>
      <c r="S363">
        <v>463</v>
      </c>
      <c r="T363">
        <f t="shared" si="12"/>
        <v>982</v>
      </c>
      <c r="U363" s="11">
        <v>0.68194444444444446</v>
      </c>
      <c r="V363" t="str">
        <f t="shared" si="13"/>
        <v>More than half a day</v>
      </c>
      <c r="W363" t="str">
        <f>VLOOKUP(Time_Worn[[#This Row],[id]],Days_Frequency[],3,FALSE)</f>
        <v>High Use</v>
      </c>
    </row>
    <row r="364" spans="1:23" x14ac:dyDescent="0.2">
      <c r="A364">
        <v>7086361926</v>
      </c>
      <c r="B364" s="31">
        <v>42502</v>
      </c>
      <c r="C364" t="s">
        <v>46</v>
      </c>
      <c r="D364">
        <v>3789</v>
      </c>
      <c r="E364">
        <v>2.5599999427795401</v>
      </c>
      <c r="F364">
        <v>2.5599999427795401</v>
      </c>
      <c r="G364">
        <v>0</v>
      </c>
      <c r="H364">
        <v>0.37999999523162797</v>
      </c>
      <c r="I364">
        <v>0.270000010728836</v>
      </c>
      <c r="J364">
        <v>1.8899999856948899</v>
      </c>
      <c r="K364">
        <v>0</v>
      </c>
      <c r="L364">
        <v>5</v>
      </c>
      <c r="M364">
        <v>4</v>
      </c>
      <c r="N364">
        <v>58</v>
      </c>
      <c r="O364">
        <v>343</v>
      </c>
      <c r="P364">
        <v>1199</v>
      </c>
      <c r="Q364">
        <v>1</v>
      </c>
      <c r="R364">
        <v>444</v>
      </c>
      <c r="S364">
        <v>457</v>
      </c>
      <c r="T364">
        <f t="shared" si="12"/>
        <v>410</v>
      </c>
      <c r="U364" s="11">
        <v>0.28472222222222221</v>
      </c>
      <c r="V364" t="str">
        <f t="shared" si="13"/>
        <v>Less than half a day</v>
      </c>
      <c r="W364" t="str">
        <f>VLOOKUP(Time_Worn[[#This Row],[id]],Days_Frequency[],3,FALSE)</f>
        <v>High Use</v>
      </c>
    </row>
    <row r="365" spans="1:23" x14ac:dyDescent="0.2">
      <c r="A365">
        <v>8053475328</v>
      </c>
      <c r="B365" s="31">
        <v>42480</v>
      </c>
      <c r="C365" t="s">
        <v>43</v>
      </c>
      <c r="D365">
        <v>15108</v>
      </c>
      <c r="E365">
        <v>12.189999580383301</v>
      </c>
      <c r="F365">
        <v>12.189999580383301</v>
      </c>
      <c r="G365">
        <v>0</v>
      </c>
      <c r="H365">
        <v>9.5799999237060494</v>
      </c>
      <c r="I365">
        <v>0.230000004172325</v>
      </c>
      <c r="J365">
        <v>2.3800001144409202</v>
      </c>
      <c r="K365">
        <v>0</v>
      </c>
      <c r="L365">
        <v>89</v>
      </c>
      <c r="M365">
        <v>5</v>
      </c>
      <c r="N365">
        <v>158</v>
      </c>
      <c r="O365">
        <v>695</v>
      </c>
      <c r="P365">
        <v>3043</v>
      </c>
      <c r="Q365">
        <v>1</v>
      </c>
      <c r="R365">
        <v>486</v>
      </c>
      <c r="S365">
        <v>493</v>
      </c>
      <c r="T365">
        <f t="shared" si="12"/>
        <v>947</v>
      </c>
      <c r="U365" s="11">
        <v>0.65763888888888888</v>
      </c>
      <c r="V365" t="str">
        <f t="shared" si="13"/>
        <v>More than half a day</v>
      </c>
      <c r="W365" t="str">
        <f>VLOOKUP(Time_Worn[[#This Row],[id]],Days_Frequency[],3,FALSE)</f>
        <v>Low Use</v>
      </c>
    </row>
    <row r="366" spans="1:23" x14ac:dyDescent="0.2">
      <c r="A366">
        <v>8053475328</v>
      </c>
      <c r="B366" s="31">
        <v>42483</v>
      </c>
      <c r="C366" t="s">
        <v>47</v>
      </c>
      <c r="D366">
        <v>22359</v>
      </c>
      <c r="E366">
        <v>17.190000534057599</v>
      </c>
      <c r="F366">
        <v>17.190000534057599</v>
      </c>
      <c r="G366">
        <v>0</v>
      </c>
      <c r="H366">
        <v>12.539999961853001</v>
      </c>
      <c r="I366">
        <v>0.62999999523162797</v>
      </c>
      <c r="J366">
        <v>4.0199999809265101</v>
      </c>
      <c r="K366">
        <v>0</v>
      </c>
      <c r="L366">
        <v>125</v>
      </c>
      <c r="M366">
        <v>14</v>
      </c>
      <c r="N366">
        <v>223</v>
      </c>
      <c r="O366">
        <v>741</v>
      </c>
      <c r="P366">
        <v>3554</v>
      </c>
      <c r="Q366">
        <v>1</v>
      </c>
      <c r="R366">
        <v>331</v>
      </c>
      <c r="S366">
        <v>337</v>
      </c>
      <c r="T366">
        <f t="shared" si="12"/>
        <v>1103</v>
      </c>
      <c r="U366" s="11">
        <v>0.76597222222222228</v>
      </c>
      <c r="V366" t="str">
        <f t="shared" si="13"/>
        <v>More than half a day</v>
      </c>
      <c r="W366" t="str">
        <f>VLOOKUP(Time_Worn[[#This Row],[id]],Days_Frequency[],3,FALSE)</f>
        <v>Low Use</v>
      </c>
    </row>
    <row r="367" spans="1:23" x14ac:dyDescent="0.2">
      <c r="A367">
        <v>8053475328</v>
      </c>
      <c r="B367" s="31">
        <v>42497</v>
      </c>
      <c r="C367" t="s">
        <v>41</v>
      </c>
      <c r="D367">
        <v>19769</v>
      </c>
      <c r="E367">
        <v>15.670000076293899</v>
      </c>
      <c r="F367">
        <v>15.670000076293899</v>
      </c>
      <c r="G367">
        <v>0</v>
      </c>
      <c r="H367">
        <v>12.439999580383301</v>
      </c>
      <c r="I367">
        <v>0.87999999523162797</v>
      </c>
      <c r="J367">
        <v>2.3499999046325701</v>
      </c>
      <c r="K367">
        <v>0</v>
      </c>
      <c r="L367">
        <v>121</v>
      </c>
      <c r="M367">
        <v>20</v>
      </c>
      <c r="N367">
        <v>148</v>
      </c>
      <c r="O367">
        <v>1076</v>
      </c>
      <c r="P367">
        <v>3331</v>
      </c>
      <c r="Q367">
        <v>1</v>
      </c>
      <c r="R367">
        <v>74</v>
      </c>
      <c r="S367">
        <v>75</v>
      </c>
      <c r="T367">
        <f t="shared" si="12"/>
        <v>1365</v>
      </c>
      <c r="U367" s="11">
        <v>0.94791666666666663</v>
      </c>
      <c r="V367" t="str">
        <f t="shared" si="13"/>
        <v>More than half a day</v>
      </c>
      <c r="W367" t="str">
        <f>VLOOKUP(Time_Worn[[#This Row],[id]],Days_Frequency[],3,FALSE)</f>
        <v>Low Use</v>
      </c>
    </row>
    <row r="368" spans="1:23" x14ac:dyDescent="0.2">
      <c r="A368">
        <v>8378563200</v>
      </c>
      <c r="B368" s="31">
        <v>42472</v>
      </c>
      <c r="C368" t="s">
        <v>44</v>
      </c>
      <c r="D368">
        <v>7626</v>
      </c>
      <c r="E368">
        <v>6.0500001907348597</v>
      </c>
      <c r="F368">
        <v>6.0500001907348597</v>
      </c>
      <c r="G368">
        <v>2.2530810832977299</v>
      </c>
      <c r="H368">
        <v>0.82999998331069902</v>
      </c>
      <c r="I368">
        <v>0.70999997854232799</v>
      </c>
      <c r="J368">
        <v>4.5</v>
      </c>
      <c r="K368">
        <v>0</v>
      </c>
      <c r="L368">
        <v>65</v>
      </c>
      <c r="M368">
        <v>15</v>
      </c>
      <c r="N368">
        <v>156</v>
      </c>
      <c r="O368">
        <v>723</v>
      </c>
      <c r="P368">
        <v>3635</v>
      </c>
      <c r="Q368">
        <v>1</v>
      </c>
      <c r="R368">
        <v>338</v>
      </c>
      <c r="S368">
        <v>356</v>
      </c>
      <c r="T368">
        <f t="shared" si="12"/>
        <v>959</v>
      </c>
      <c r="U368" s="11">
        <v>0.66597222222222219</v>
      </c>
      <c r="V368" t="str">
        <f t="shared" si="13"/>
        <v>More than half a day</v>
      </c>
      <c r="W368" t="str">
        <f>VLOOKUP(Time_Worn[[#This Row],[id]],Days_Frequency[],3,FALSE)</f>
        <v>High Use</v>
      </c>
    </row>
    <row r="369" spans="1:23" x14ac:dyDescent="0.2">
      <c r="A369">
        <v>8378563200</v>
      </c>
      <c r="B369" s="31">
        <v>42473</v>
      </c>
      <c r="C369" t="s">
        <v>45</v>
      </c>
      <c r="D369">
        <v>12386</v>
      </c>
      <c r="E369">
        <v>9.8199996948242205</v>
      </c>
      <c r="F369">
        <v>9.8199996948242205</v>
      </c>
      <c r="G369">
        <v>2.0921471118927002</v>
      </c>
      <c r="H369">
        <v>4.96000003814697</v>
      </c>
      <c r="I369">
        <v>0.64999997615814198</v>
      </c>
      <c r="J369">
        <v>4.21000003814697</v>
      </c>
      <c r="K369">
        <v>0</v>
      </c>
      <c r="L369">
        <v>116</v>
      </c>
      <c r="M369">
        <v>14</v>
      </c>
      <c r="N369">
        <v>169</v>
      </c>
      <c r="O369">
        <v>680</v>
      </c>
      <c r="P369">
        <v>4079</v>
      </c>
      <c r="Q369">
        <v>2</v>
      </c>
      <c r="R369">
        <v>447</v>
      </c>
      <c r="S369">
        <v>487</v>
      </c>
      <c r="T369">
        <f t="shared" si="12"/>
        <v>979</v>
      </c>
      <c r="U369" s="11">
        <v>0.67986111111111114</v>
      </c>
      <c r="V369" t="str">
        <f t="shared" si="13"/>
        <v>More than half a day</v>
      </c>
      <c r="W369" t="str">
        <f>VLOOKUP(Time_Worn[[#This Row],[id]],Days_Frequency[],3,FALSE)</f>
        <v>High Use</v>
      </c>
    </row>
    <row r="370" spans="1:23" x14ac:dyDescent="0.2">
      <c r="A370">
        <v>8378563200</v>
      </c>
      <c r="B370" s="31">
        <v>42474</v>
      </c>
      <c r="C370" t="s">
        <v>42</v>
      </c>
      <c r="D370">
        <v>13318</v>
      </c>
      <c r="E370">
        <v>10.560000419616699</v>
      </c>
      <c r="F370">
        <v>10.560000419616699</v>
      </c>
      <c r="G370">
        <v>2.2530810832977299</v>
      </c>
      <c r="H370">
        <v>5.6199998855590803</v>
      </c>
      <c r="I370">
        <v>1.0299999713897701</v>
      </c>
      <c r="J370">
        <v>3.9100000858306898</v>
      </c>
      <c r="K370">
        <v>0</v>
      </c>
      <c r="L370">
        <v>123</v>
      </c>
      <c r="M370">
        <v>21</v>
      </c>
      <c r="N370">
        <v>174</v>
      </c>
      <c r="O370">
        <v>699</v>
      </c>
      <c r="P370">
        <v>4163</v>
      </c>
      <c r="Q370">
        <v>1</v>
      </c>
      <c r="R370">
        <v>424</v>
      </c>
      <c r="S370">
        <v>455</v>
      </c>
      <c r="T370">
        <f t="shared" si="12"/>
        <v>1017</v>
      </c>
      <c r="U370" s="11">
        <v>0.70625000000000004</v>
      </c>
      <c r="V370" t="str">
        <f t="shared" si="13"/>
        <v>More than half a day</v>
      </c>
      <c r="W370" t="str">
        <f>VLOOKUP(Time_Worn[[#This Row],[id]],Days_Frequency[],3,FALSE)</f>
        <v>High Use</v>
      </c>
    </row>
    <row r="371" spans="1:23" x14ac:dyDescent="0.2">
      <c r="A371">
        <v>8378563200</v>
      </c>
      <c r="B371" s="31">
        <v>42475</v>
      </c>
      <c r="C371" t="s">
        <v>46</v>
      </c>
      <c r="D371">
        <v>14461</v>
      </c>
      <c r="E371">
        <v>11.4700002670288</v>
      </c>
      <c r="F371">
        <v>11.4700002670288</v>
      </c>
      <c r="G371">
        <v>0</v>
      </c>
      <c r="H371">
        <v>4.9099998474121103</v>
      </c>
      <c r="I371">
        <v>1.1499999761581401</v>
      </c>
      <c r="J371">
        <v>5.4099998474121103</v>
      </c>
      <c r="K371">
        <v>0</v>
      </c>
      <c r="L371">
        <v>60</v>
      </c>
      <c r="M371">
        <v>23</v>
      </c>
      <c r="N371">
        <v>190</v>
      </c>
      <c r="O371">
        <v>729</v>
      </c>
      <c r="P371">
        <v>3666</v>
      </c>
      <c r="Q371">
        <v>1</v>
      </c>
      <c r="R371">
        <v>513</v>
      </c>
      <c r="S371">
        <v>533</v>
      </c>
      <c r="T371">
        <f t="shared" si="12"/>
        <v>1002</v>
      </c>
      <c r="U371" s="11">
        <v>0.6958333333333333</v>
      </c>
      <c r="V371" t="str">
        <f t="shared" si="13"/>
        <v>More than half a day</v>
      </c>
      <c r="W371" t="str">
        <f>VLOOKUP(Time_Worn[[#This Row],[id]],Days_Frequency[],3,FALSE)</f>
        <v>High Use</v>
      </c>
    </row>
    <row r="372" spans="1:23" x14ac:dyDescent="0.2">
      <c r="A372">
        <v>8378563200</v>
      </c>
      <c r="B372" s="31">
        <v>42476</v>
      </c>
      <c r="C372" t="s">
        <v>43</v>
      </c>
      <c r="D372">
        <v>11207</v>
      </c>
      <c r="E372">
        <v>8.8900003433227504</v>
      </c>
      <c r="F372">
        <v>8.8900003433227504</v>
      </c>
      <c r="G372">
        <v>0</v>
      </c>
      <c r="H372">
        <v>5.3699998855590803</v>
      </c>
      <c r="I372">
        <v>1.0700000524520901</v>
      </c>
      <c r="J372">
        <v>2.4400000572204599</v>
      </c>
      <c r="K372">
        <v>0</v>
      </c>
      <c r="L372">
        <v>64</v>
      </c>
      <c r="M372">
        <v>21</v>
      </c>
      <c r="N372">
        <v>142</v>
      </c>
      <c r="O372">
        <v>563</v>
      </c>
      <c r="P372">
        <v>3363</v>
      </c>
      <c r="Q372">
        <v>2</v>
      </c>
      <c r="R372">
        <v>611</v>
      </c>
      <c r="S372">
        <v>689</v>
      </c>
      <c r="T372">
        <f t="shared" si="12"/>
        <v>790</v>
      </c>
      <c r="U372" s="11">
        <v>0.54861111111111116</v>
      </c>
      <c r="V372" t="str">
        <f t="shared" si="13"/>
        <v>More than half a day</v>
      </c>
      <c r="W372" t="str">
        <f>VLOOKUP(Time_Worn[[#This Row],[id]],Days_Frequency[],3,FALSE)</f>
        <v>High Use</v>
      </c>
    </row>
    <row r="373" spans="1:23" x14ac:dyDescent="0.2">
      <c r="A373">
        <v>8378563200</v>
      </c>
      <c r="B373" s="31">
        <v>42477</v>
      </c>
      <c r="C373" t="s">
        <v>47</v>
      </c>
      <c r="D373">
        <v>2132</v>
      </c>
      <c r="E373">
        <v>1.6900000572204601</v>
      </c>
      <c r="F373">
        <v>1.6900000572204601</v>
      </c>
      <c r="G373">
        <v>0</v>
      </c>
      <c r="H373">
        <v>0</v>
      </c>
      <c r="I373">
        <v>0</v>
      </c>
      <c r="J373">
        <v>1.6900000572204601</v>
      </c>
      <c r="K373">
        <v>0</v>
      </c>
      <c r="L373">
        <v>0</v>
      </c>
      <c r="M373">
        <v>0</v>
      </c>
      <c r="N373">
        <v>93</v>
      </c>
      <c r="O373">
        <v>599</v>
      </c>
      <c r="P373">
        <v>2572</v>
      </c>
      <c r="Q373">
        <v>2</v>
      </c>
      <c r="R373">
        <v>525</v>
      </c>
      <c r="S373">
        <v>591</v>
      </c>
      <c r="T373">
        <f t="shared" si="12"/>
        <v>692</v>
      </c>
      <c r="U373" s="11">
        <v>0.48055555555555557</v>
      </c>
      <c r="V373" t="str">
        <f t="shared" si="13"/>
        <v>Less than half a day</v>
      </c>
      <c r="W373" t="str">
        <f>VLOOKUP(Time_Worn[[#This Row],[id]],Days_Frequency[],3,FALSE)</f>
        <v>High Use</v>
      </c>
    </row>
    <row r="374" spans="1:23" x14ac:dyDescent="0.2">
      <c r="A374">
        <v>8378563200</v>
      </c>
      <c r="B374" s="31">
        <v>42478</v>
      </c>
      <c r="C374" t="s">
        <v>41</v>
      </c>
      <c r="D374">
        <v>13630</v>
      </c>
      <c r="E374">
        <v>10.810000419616699</v>
      </c>
      <c r="F374">
        <v>10.810000419616699</v>
      </c>
      <c r="G374">
        <v>2.0921471118927002</v>
      </c>
      <c r="H374">
        <v>5.0500001907348597</v>
      </c>
      <c r="I374">
        <v>0.56000000238418601</v>
      </c>
      <c r="J374">
        <v>5.1999998092651403</v>
      </c>
      <c r="K374">
        <v>0</v>
      </c>
      <c r="L374">
        <v>117</v>
      </c>
      <c r="M374">
        <v>10</v>
      </c>
      <c r="N374">
        <v>174</v>
      </c>
      <c r="O374">
        <v>720</v>
      </c>
      <c r="P374">
        <v>4157</v>
      </c>
      <c r="Q374">
        <v>1</v>
      </c>
      <c r="R374">
        <v>398</v>
      </c>
      <c r="S374">
        <v>451</v>
      </c>
      <c r="T374">
        <f t="shared" si="12"/>
        <v>1021</v>
      </c>
      <c r="U374" s="11">
        <v>0.70902777777777781</v>
      </c>
      <c r="V374" t="str">
        <f t="shared" si="13"/>
        <v>More than half a day</v>
      </c>
      <c r="W374" t="str">
        <f>VLOOKUP(Time_Worn[[#This Row],[id]],Days_Frequency[],3,FALSE)</f>
        <v>High Use</v>
      </c>
    </row>
    <row r="375" spans="1:23" x14ac:dyDescent="0.2">
      <c r="A375">
        <v>8378563200</v>
      </c>
      <c r="B375" s="31">
        <v>42479</v>
      </c>
      <c r="C375" t="s">
        <v>44</v>
      </c>
      <c r="D375">
        <v>13070</v>
      </c>
      <c r="E375">
        <v>10.3599996566772</v>
      </c>
      <c r="F375">
        <v>10.3599996566772</v>
      </c>
      <c r="G375">
        <v>2.2530810832977299</v>
      </c>
      <c r="H375">
        <v>5.3000001907348597</v>
      </c>
      <c r="I375">
        <v>0.87999999523162797</v>
      </c>
      <c r="J375">
        <v>4.1799998283386204</v>
      </c>
      <c r="K375">
        <v>0</v>
      </c>
      <c r="L375">
        <v>120</v>
      </c>
      <c r="M375">
        <v>19</v>
      </c>
      <c r="N375">
        <v>154</v>
      </c>
      <c r="O375">
        <v>737</v>
      </c>
      <c r="P375">
        <v>4092</v>
      </c>
      <c r="Q375">
        <v>1</v>
      </c>
      <c r="R375">
        <v>387</v>
      </c>
      <c r="S375">
        <v>421</v>
      </c>
      <c r="T375">
        <f t="shared" si="12"/>
        <v>1030</v>
      </c>
      <c r="U375" s="11">
        <v>0.71527777777777779</v>
      </c>
      <c r="V375" t="str">
        <f t="shared" si="13"/>
        <v>More than half a day</v>
      </c>
      <c r="W375" t="str">
        <f>VLOOKUP(Time_Worn[[#This Row],[id]],Days_Frequency[],3,FALSE)</f>
        <v>High Use</v>
      </c>
    </row>
    <row r="376" spans="1:23" x14ac:dyDescent="0.2">
      <c r="A376">
        <v>8378563200</v>
      </c>
      <c r="B376" s="31">
        <v>42480</v>
      </c>
      <c r="C376" t="s">
        <v>45</v>
      </c>
      <c r="D376">
        <v>9388</v>
      </c>
      <c r="E376">
        <v>7.4400000572204599</v>
      </c>
      <c r="F376">
        <v>7.4400000572204599</v>
      </c>
      <c r="G376">
        <v>2.0921471118927002</v>
      </c>
      <c r="H376">
        <v>2.2300000190734899</v>
      </c>
      <c r="I376">
        <v>0.43999999761581399</v>
      </c>
      <c r="J376">
        <v>4.7800002098083496</v>
      </c>
      <c r="K376">
        <v>0</v>
      </c>
      <c r="L376">
        <v>82</v>
      </c>
      <c r="M376">
        <v>8</v>
      </c>
      <c r="N376">
        <v>169</v>
      </c>
      <c r="O376">
        <v>763</v>
      </c>
      <c r="P376">
        <v>3787</v>
      </c>
      <c r="Q376">
        <v>1</v>
      </c>
      <c r="R376">
        <v>381</v>
      </c>
      <c r="S376">
        <v>409</v>
      </c>
      <c r="T376">
        <f t="shared" si="12"/>
        <v>1022</v>
      </c>
      <c r="U376" s="11">
        <v>0.70972222222222225</v>
      </c>
      <c r="V376" t="str">
        <f t="shared" si="13"/>
        <v>More than half a day</v>
      </c>
      <c r="W376" t="str">
        <f>VLOOKUP(Time_Worn[[#This Row],[id]],Days_Frequency[],3,FALSE)</f>
        <v>High Use</v>
      </c>
    </row>
    <row r="377" spans="1:23" x14ac:dyDescent="0.2">
      <c r="A377">
        <v>8378563200</v>
      </c>
      <c r="B377" s="31">
        <v>42481</v>
      </c>
      <c r="C377" t="s">
        <v>42</v>
      </c>
      <c r="D377">
        <v>15148</v>
      </c>
      <c r="E377">
        <v>12.0100002288818</v>
      </c>
      <c r="F377">
        <v>12.0100002288818</v>
      </c>
      <c r="G377">
        <v>2.2530810832977299</v>
      </c>
      <c r="H377">
        <v>6.9000000953674299</v>
      </c>
      <c r="I377">
        <v>0.81999999284744296</v>
      </c>
      <c r="J377">
        <v>4.28999996185303</v>
      </c>
      <c r="K377">
        <v>0</v>
      </c>
      <c r="L377">
        <v>137</v>
      </c>
      <c r="M377">
        <v>16</v>
      </c>
      <c r="N377">
        <v>145</v>
      </c>
      <c r="O377">
        <v>677</v>
      </c>
      <c r="P377">
        <v>4236</v>
      </c>
      <c r="Q377">
        <v>1</v>
      </c>
      <c r="R377">
        <v>396</v>
      </c>
      <c r="S377">
        <v>417</v>
      </c>
      <c r="T377">
        <f t="shared" si="12"/>
        <v>975</v>
      </c>
      <c r="U377" s="11">
        <v>0.67708333333333337</v>
      </c>
      <c r="V377" t="str">
        <f t="shared" si="13"/>
        <v>More than half a day</v>
      </c>
      <c r="W377" t="str">
        <f>VLOOKUP(Time_Worn[[#This Row],[id]],Days_Frequency[],3,FALSE)</f>
        <v>High Use</v>
      </c>
    </row>
    <row r="378" spans="1:23" x14ac:dyDescent="0.2">
      <c r="A378">
        <v>8378563200</v>
      </c>
      <c r="B378" s="31">
        <v>42482</v>
      </c>
      <c r="C378" t="s">
        <v>46</v>
      </c>
      <c r="D378">
        <v>12200</v>
      </c>
      <c r="E378">
        <v>9.6700000762939506</v>
      </c>
      <c r="F378">
        <v>9.6700000762939506</v>
      </c>
      <c r="G378">
        <v>2.0921471118927002</v>
      </c>
      <c r="H378">
        <v>4.9099998474121103</v>
      </c>
      <c r="I378">
        <v>0.58999997377395597</v>
      </c>
      <c r="J378">
        <v>4.1799998283386204</v>
      </c>
      <c r="K378">
        <v>0</v>
      </c>
      <c r="L378">
        <v>113</v>
      </c>
      <c r="M378">
        <v>12</v>
      </c>
      <c r="N378">
        <v>159</v>
      </c>
      <c r="O378">
        <v>769</v>
      </c>
      <c r="P378">
        <v>4044</v>
      </c>
      <c r="Q378">
        <v>1</v>
      </c>
      <c r="R378">
        <v>441</v>
      </c>
      <c r="S378">
        <v>469</v>
      </c>
      <c r="T378">
        <f t="shared" si="12"/>
        <v>1053</v>
      </c>
      <c r="U378" s="11">
        <v>0.73124999999999996</v>
      </c>
      <c r="V378" t="str">
        <f t="shared" si="13"/>
        <v>More than half a day</v>
      </c>
      <c r="W378" t="str">
        <f>VLOOKUP(Time_Worn[[#This Row],[id]],Days_Frequency[],3,FALSE)</f>
        <v>High Use</v>
      </c>
    </row>
    <row r="379" spans="1:23" x14ac:dyDescent="0.2">
      <c r="A379">
        <v>8378563200</v>
      </c>
      <c r="B379" s="31">
        <v>42483</v>
      </c>
      <c r="C379" t="s">
        <v>43</v>
      </c>
      <c r="D379">
        <v>5709</v>
      </c>
      <c r="E379">
        <v>4.5300002098083496</v>
      </c>
      <c r="F379">
        <v>4.5300002098083496</v>
      </c>
      <c r="G379">
        <v>0</v>
      </c>
      <c r="H379">
        <v>1.5199999809265099</v>
      </c>
      <c r="I379">
        <v>0.519999980926514</v>
      </c>
      <c r="J379">
        <v>2.4800000190734899</v>
      </c>
      <c r="K379">
        <v>0</v>
      </c>
      <c r="L379">
        <v>19</v>
      </c>
      <c r="M379">
        <v>10</v>
      </c>
      <c r="N379">
        <v>136</v>
      </c>
      <c r="O379">
        <v>740</v>
      </c>
      <c r="P379">
        <v>2908</v>
      </c>
      <c r="Q379">
        <v>1</v>
      </c>
      <c r="R379">
        <v>565</v>
      </c>
      <c r="S379">
        <v>591</v>
      </c>
      <c r="T379">
        <f t="shared" si="12"/>
        <v>905</v>
      </c>
      <c r="U379" s="11">
        <v>0.62847222222222221</v>
      </c>
      <c r="V379" t="str">
        <f t="shared" si="13"/>
        <v>More than half a day</v>
      </c>
      <c r="W379" t="str">
        <f>VLOOKUP(Time_Worn[[#This Row],[id]],Days_Frequency[],3,FALSE)</f>
        <v>High Use</v>
      </c>
    </row>
    <row r="380" spans="1:23" x14ac:dyDescent="0.2">
      <c r="A380">
        <v>8378563200</v>
      </c>
      <c r="B380" s="31">
        <v>42484</v>
      </c>
      <c r="C380" t="s">
        <v>47</v>
      </c>
      <c r="D380">
        <v>3703</v>
      </c>
      <c r="E380">
        <v>2.9400000572204599</v>
      </c>
      <c r="F380">
        <v>2.9400000572204599</v>
      </c>
      <c r="G380">
        <v>0</v>
      </c>
      <c r="H380">
        <v>0</v>
      </c>
      <c r="I380">
        <v>0</v>
      </c>
      <c r="J380">
        <v>2.9400000572204599</v>
      </c>
      <c r="K380">
        <v>0</v>
      </c>
      <c r="L380">
        <v>0</v>
      </c>
      <c r="M380">
        <v>0</v>
      </c>
      <c r="N380">
        <v>135</v>
      </c>
      <c r="O380">
        <v>734</v>
      </c>
      <c r="P380">
        <v>2741</v>
      </c>
      <c r="Q380">
        <v>1</v>
      </c>
      <c r="R380">
        <v>458</v>
      </c>
      <c r="S380">
        <v>492</v>
      </c>
      <c r="T380">
        <f t="shared" si="12"/>
        <v>869</v>
      </c>
      <c r="U380" s="11">
        <v>0.60347222222222219</v>
      </c>
      <c r="V380" t="str">
        <f t="shared" si="13"/>
        <v>More than half a day</v>
      </c>
      <c r="W380" t="str">
        <f>VLOOKUP(Time_Worn[[#This Row],[id]],Days_Frequency[],3,FALSE)</f>
        <v>High Use</v>
      </c>
    </row>
    <row r="381" spans="1:23" x14ac:dyDescent="0.2">
      <c r="A381">
        <v>8378563200</v>
      </c>
      <c r="B381" s="31">
        <v>42485</v>
      </c>
      <c r="C381" t="s">
        <v>41</v>
      </c>
      <c r="D381">
        <v>12405</v>
      </c>
      <c r="E381">
        <v>9.8400001525878906</v>
      </c>
      <c r="F381">
        <v>9.8400001525878906</v>
      </c>
      <c r="G381">
        <v>2.0921471118927002</v>
      </c>
      <c r="H381">
        <v>5.0500001907348597</v>
      </c>
      <c r="I381">
        <v>0.87000000476837203</v>
      </c>
      <c r="J381">
        <v>3.9200000762939502</v>
      </c>
      <c r="K381">
        <v>0</v>
      </c>
      <c r="L381">
        <v>117</v>
      </c>
      <c r="M381">
        <v>16</v>
      </c>
      <c r="N381">
        <v>141</v>
      </c>
      <c r="O381">
        <v>692</v>
      </c>
      <c r="P381">
        <v>4005</v>
      </c>
      <c r="Q381">
        <v>1</v>
      </c>
      <c r="R381">
        <v>388</v>
      </c>
      <c r="S381">
        <v>402</v>
      </c>
      <c r="T381">
        <f t="shared" si="12"/>
        <v>966</v>
      </c>
      <c r="U381" s="11">
        <v>0.67083333333333328</v>
      </c>
      <c r="V381" t="str">
        <f t="shared" si="13"/>
        <v>More than half a day</v>
      </c>
      <c r="W381" t="str">
        <f>VLOOKUP(Time_Worn[[#This Row],[id]],Days_Frequency[],3,FALSE)</f>
        <v>High Use</v>
      </c>
    </row>
    <row r="382" spans="1:23" x14ac:dyDescent="0.2">
      <c r="A382">
        <v>8378563200</v>
      </c>
      <c r="B382" s="31">
        <v>42486</v>
      </c>
      <c r="C382" t="s">
        <v>44</v>
      </c>
      <c r="D382">
        <v>16208</v>
      </c>
      <c r="E382">
        <v>12.8500003814697</v>
      </c>
      <c r="F382">
        <v>12.8500003814697</v>
      </c>
      <c r="G382">
        <v>0</v>
      </c>
      <c r="H382">
        <v>7.5100002288818404</v>
      </c>
      <c r="I382">
        <v>0.92000001668930098</v>
      </c>
      <c r="J382">
        <v>4.4200000762939498</v>
      </c>
      <c r="K382">
        <v>0</v>
      </c>
      <c r="L382">
        <v>90</v>
      </c>
      <c r="M382">
        <v>18</v>
      </c>
      <c r="N382">
        <v>161</v>
      </c>
      <c r="O382">
        <v>593</v>
      </c>
      <c r="P382">
        <v>3763</v>
      </c>
      <c r="Q382">
        <v>1</v>
      </c>
      <c r="R382">
        <v>550</v>
      </c>
      <c r="S382">
        <v>584</v>
      </c>
      <c r="T382">
        <f t="shared" si="12"/>
        <v>862</v>
      </c>
      <c r="U382" s="11">
        <v>0.59861111111111109</v>
      </c>
      <c r="V382" t="str">
        <f t="shared" si="13"/>
        <v>More than half a day</v>
      </c>
      <c r="W382" t="str">
        <f>VLOOKUP(Time_Worn[[#This Row],[id]],Days_Frequency[],3,FALSE)</f>
        <v>High Use</v>
      </c>
    </row>
    <row r="383" spans="1:23" x14ac:dyDescent="0.2">
      <c r="A383">
        <v>8378563200</v>
      </c>
      <c r="B383" s="31">
        <v>42487</v>
      </c>
      <c r="C383" t="s">
        <v>45</v>
      </c>
      <c r="D383">
        <v>7359</v>
      </c>
      <c r="E383">
        <v>5.8400001525878897</v>
      </c>
      <c r="F383">
        <v>5.8400001525878897</v>
      </c>
      <c r="G383">
        <v>0</v>
      </c>
      <c r="H383">
        <v>0.33000001311302202</v>
      </c>
      <c r="I383">
        <v>0.18000000715255701</v>
      </c>
      <c r="J383">
        <v>5.3299999237060502</v>
      </c>
      <c r="K383">
        <v>0</v>
      </c>
      <c r="L383">
        <v>4</v>
      </c>
      <c r="M383">
        <v>4</v>
      </c>
      <c r="N383">
        <v>192</v>
      </c>
      <c r="O383">
        <v>676</v>
      </c>
      <c r="P383">
        <v>3061</v>
      </c>
      <c r="Q383">
        <v>1</v>
      </c>
      <c r="R383">
        <v>531</v>
      </c>
      <c r="S383">
        <v>600</v>
      </c>
      <c r="T383">
        <f t="shared" si="12"/>
        <v>876</v>
      </c>
      <c r="U383" s="11">
        <v>0.60833333333333328</v>
      </c>
      <c r="V383" t="str">
        <f t="shared" si="13"/>
        <v>More than half a day</v>
      </c>
      <c r="W383" t="str">
        <f>VLOOKUP(Time_Worn[[#This Row],[id]],Days_Frequency[],3,FALSE)</f>
        <v>High Use</v>
      </c>
    </row>
    <row r="384" spans="1:23" x14ac:dyDescent="0.2">
      <c r="A384">
        <v>8378563200</v>
      </c>
      <c r="B384" s="31">
        <v>42488</v>
      </c>
      <c r="C384" t="s">
        <v>42</v>
      </c>
      <c r="D384">
        <v>5417</v>
      </c>
      <c r="E384">
        <v>4.3000001907348597</v>
      </c>
      <c r="F384">
        <v>4.3000001907348597</v>
      </c>
      <c r="G384">
        <v>0</v>
      </c>
      <c r="H384">
        <v>0.89999997615814198</v>
      </c>
      <c r="I384">
        <v>0.490000009536743</v>
      </c>
      <c r="J384">
        <v>2.9100000858306898</v>
      </c>
      <c r="K384">
        <v>0</v>
      </c>
      <c r="L384">
        <v>11</v>
      </c>
      <c r="M384">
        <v>10</v>
      </c>
      <c r="N384">
        <v>139</v>
      </c>
      <c r="O384">
        <v>711</v>
      </c>
      <c r="P384">
        <v>2884</v>
      </c>
      <c r="Q384">
        <v>1</v>
      </c>
      <c r="R384">
        <v>506</v>
      </c>
      <c r="S384">
        <v>556</v>
      </c>
      <c r="T384">
        <f t="shared" si="12"/>
        <v>871</v>
      </c>
      <c r="U384" s="11">
        <v>0.60486111111111107</v>
      </c>
      <c r="V384" t="str">
        <f t="shared" si="13"/>
        <v>More than half a day</v>
      </c>
      <c r="W384" t="str">
        <f>VLOOKUP(Time_Worn[[#This Row],[id]],Days_Frequency[],3,FALSE)</f>
        <v>High Use</v>
      </c>
    </row>
    <row r="385" spans="1:23" x14ac:dyDescent="0.2">
      <c r="A385">
        <v>8378563200</v>
      </c>
      <c r="B385" s="31">
        <v>42489</v>
      </c>
      <c r="C385" t="s">
        <v>46</v>
      </c>
      <c r="D385">
        <v>6175</v>
      </c>
      <c r="E385">
        <v>4.9000000953674299</v>
      </c>
      <c r="F385">
        <v>4.9000000953674299</v>
      </c>
      <c r="G385">
        <v>0</v>
      </c>
      <c r="H385">
        <v>0.25</v>
      </c>
      <c r="I385">
        <v>0.36000001430511502</v>
      </c>
      <c r="J385">
        <v>4.2699999809265101</v>
      </c>
      <c r="K385">
        <v>0</v>
      </c>
      <c r="L385">
        <v>3</v>
      </c>
      <c r="M385">
        <v>7</v>
      </c>
      <c r="N385">
        <v>172</v>
      </c>
      <c r="O385">
        <v>767</v>
      </c>
      <c r="P385">
        <v>2982</v>
      </c>
      <c r="Q385">
        <v>1</v>
      </c>
      <c r="R385">
        <v>527</v>
      </c>
      <c r="S385">
        <v>562</v>
      </c>
      <c r="T385">
        <f t="shared" si="12"/>
        <v>949</v>
      </c>
      <c r="U385" s="11">
        <v>0.65902777777777777</v>
      </c>
      <c r="V385" t="str">
        <f t="shared" si="13"/>
        <v>More than half a day</v>
      </c>
      <c r="W385" t="str">
        <f>VLOOKUP(Time_Worn[[#This Row],[id]],Days_Frequency[],3,FALSE)</f>
        <v>High Use</v>
      </c>
    </row>
    <row r="386" spans="1:23" x14ac:dyDescent="0.2">
      <c r="A386">
        <v>8378563200</v>
      </c>
      <c r="B386" s="31">
        <v>42490</v>
      </c>
      <c r="C386" t="s">
        <v>43</v>
      </c>
      <c r="D386">
        <v>2946</v>
      </c>
      <c r="E386">
        <v>2.3399999141693102</v>
      </c>
      <c r="F386">
        <v>2.3399999141693102</v>
      </c>
      <c r="G386">
        <v>0</v>
      </c>
      <c r="H386">
        <v>0</v>
      </c>
      <c r="I386">
        <v>0</v>
      </c>
      <c r="J386">
        <v>2.3399999141693102</v>
      </c>
      <c r="K386">
        <v>0</v>
      </c>
      <c r="L386">
        <v>0</v>
      </c>
      <c r="M386">
        <v>0</v>
      </c>
      <c r="N386">
        <v>121</v>
      </c>
      <c r="O386">
        <v>780</v>
      </c>
      <c r="P386">
        <v>2660</v>
      </c>
      <c r="Q386">
        <v>1</v>
      </c>
      <c r="R386">
        <v>468</v>
      </c>
      <c r="S386">
        <v>555</v>
      </c>
      <c r="T386">
        <f t="shared" si="12"/>
        <v>901</v>
      </c>
      <c r="U386" s="11">
        <v>0.62569444444444444</v>
      </c>
      <c r="V386" t="str">
        <f t="shared" si="13"/>
        <v>More than half a day</v>
      </c>
      <c r="W386" t="str">
        <f>VLOOKUP(Time_Worn[[#This Row],[id]],Days_Frequency[],3,FALSE)</f>
        <v>High Use</v>
      </c>
    </row>
    <row r="387" spans="1:23" x14ac:dyDescent="0.2">
      <c r="A387">
        <v>8378563200</v>
      </c>
      <c r="B387" s="31">
        <v>42491</v>
      </c>
      <c r="C387" t="s">
        <v>47</v>
      </c>
      <c r="D387">
        <v>11419</v>
      </c>
      <c r="E387">
        <v>9.0600004196166992</v>
      </c>
      <c r="F387">
        <v>9.0600004196166992</v>
      </c>
      <c r="G387">
        <v>0</v>
      </c>
      <c r="H387">
        <v>6.0300002098083496</v>
      </c>
      <c r="I387">
        <v>0.56000000238418601</v>
      </c>
      <c r="J387">
        <v>2.4700000286102299</v>
      </c>
      <c r="K387">
        <v>0</v>
      </c>
      <c r="L387">
        <v>71</v>
      </c>
      <c r="M387">
        <v>10</v>
      </c>
      <c r="N387">
        <v>127</v>
      </c>
      <c r="O387">
        <v>669</v>
      </c>
      <c r="P387">
        <v>3369</v>
      </c>
      <c r="Q387">
        <v>1</v>
      </c>
      <c r="R387">
        <v>475</v>
      </c>
      <c r="S387">
        <v>539</v>
      </c>
      <c r="T387">
        <f t="shared" si="12"/>
        <v>877</v>
      </c>
      <c r="U387" s="11">
        <v>0.60902777777777772</v>
      </c>
      <c r="V387" t="str">
        <f t="shared" si="13"/>
        <v>More than half a day</v>
      </c>
      <c r="W387" t="str">
        <f>VLOOKUP(Time_Worn[[#This Row],[id]],Days_Frequency[],3,FALSE)</f>
        <v>High Use</v>
      </c>
    </row>
    <row r="388" spans="1:23" x14ac:dyDescent="0.2">
      <c r="A388">
        <v>8378563200</v>
      </c>
      <c r="B388" s="31">
        <v>42492</v>
      </c>
      <c r="C388" t="s">
        <v>41</v>
      </c>
      <c r="D388">
        <v>6064</v>
      </c>
      <c r="E388">
        <v>4.8099999427795401</v>
      </c>
      <c r="F388">
        <v>4.8099999427795401</v>
      </c>
      <c r="G388">
        <v>2.0921471118927002</v>
      </c>
      <c r="H388">
        <v>0.62999999523162797</v>
      </c>
      <c r="I388">
        <v>0.17000000178813901</v>
      </c>
      <c r="J388">
        <v>4.0100002288818404</v>
      </c>
      <c r="K388">
        <v>0</v>
      </c>
      <c r="L388">
        <v>63</v>
      </c>
      <c r="M388">
        <v>4</v>
      </c>
      <c r="N388">
        <v>142</v>
      </c>
      <c r="O388">
        <v>802</v>
      </c>
      <c r="P388">
        <v>3491</v>
      </c>
      <c r="Q388">
        <v>1</v>
      </c>
      <c r="R388">
        <v>351</v>
      </c>
      <c r="S388">
        <v>385</v>
      </c>
      <c r="T388">
        <f t="shared" si="12"/>
        <v>1011</v>
      </c>
      <c r="U388" s="11">
        <v>0.70208333333333328</v>
      </c>
      <c r="V388" t="str">
        <f t="shared" si="13"/>
        <v>More than half a day</v>
      </c>
      <c r="W388" t="str">
        <f>VLOOKUP(Time_Worn[[#This Row],[id]],Days_Frequency[],3,FALSE)</f>
        <v>High Use</v>
      </c>
    </row>
    <row r="389" spans="1:23" x14ac:dyDescent="0.2">
      <c r="A389">
        <v>8378563200</v>
      </c>
      <c r="B389" s="31">
        <v>42493</v>
      </c>
      <c r="C389" t="s">
        <v>44</v>
      </c>
      <c r="D389">
        <v>8712</v>
      </c>
      <c r="E389">
        <v>6.9099998474121103</v>
      </c>
      <c r="F389">
        <v>6.9099998474121103</v>
      </c>
      <c r="G389">
        <v>2.2530810832977299</v>
      </c>
      <c r="H389">
        <v>1.3400000333786</v>
      </c>
      <c r="I389">
        <v>1.0599999427795399</v>
      </c>
      <c r="J389">
        <v>4.5</v>
      </c>
      <c r="K389">
        <v>0</v>
      </c>
      <c r="L389">
        <v>71</v>
      </c>
      <c r="M389">
        <v>20</v>
      </c>
      <c r="N389">
        <v>195</v>
      </c>
      <c r="O389">
        <v>822</v>
      </c>
      <c r="P389">
        <v>3784</v>
      </c>
      <c r="Q389">
        <v>1</v>
      </c>
      <c r="R389">
        <v>405</v>
      </c>
      <c r="S389">
        <v>429</v>
      </c>
      <c r="T389">
        <f t="shared" ref="T389:T413" si="14">L389+M389+N389+O389</f>
        <v>1108</v>
      </c>
      <c r="U389" s="11">
        <v>0.76944444444444449</v>
      </c>
      <c r="V389" t="str">
        <f t="shared" ref="V389:V413" si="15">IF(AND(U389=100%),"All Day",IF(AND(U389&lt;100%,U389&gt;=50%),"More than half a day",IF(AND(U389&lt;50%,U389&gt;0),"Less than half a day")))</f>
        <v>More than half a day</v>
      </c>
      <c r="W389" t="str">
        <f>VLOOKUP(Time_Worn[[#This Row],[id]],Days_Frequency[],3,FALSE)</f>
        <v>High Use</v>
      </c>
    </row>
    <row r="390" spans="1:23" x14ac:dyDescent="0.2">
      <c r="A390">
        <v>8378563200</v>
      </c>
      <c r="B390" s="31">
        <v>42494</v>
      </c>
      <c r="C390" t="s">
        <v>45</v>
      </c>
      <c r="D390">
        <v>7875</v>
      </c>
      <c r="E390">
        <v>6.2399997711181596</v>
      </c>
      <c r="F390">
        <v>6.2399997711181596</v>
      </c>
      <c r="G390">
        <v>0</v>
      </c>
      <c r="H390">
        <v>1.5599999427795399</v>
      </c>
      <c r="I390">
        <v>0.490000009536743</v>
      </c>
      <c r="J390">
        <v>4.1999998092651403</v>
      </c>
      <c r="K390">
        <v>0</v>
      </c>
      <c r="L390">
        <v>19</v>
      </c>
      <c r="M390">
        <v>10</v>
      </c>
      <c r="N390">
        <v>167</v>
      </c>
      <c r="O390">
        <v>680</v>
      </c>
      <c r="P390">
        <v>3110</v>
      </c>
      <c r="Q390">
        <v>1</v>
      </c>
      <c r="R390">
        <v>441</v>
      </c>
      <c r="S390">
        <v>477</v>
      </c>
      <c r="T390">
        <f t="shared" si="14"/>
        <v>876</v>
      </c>
      <c r="U390" s="11">
        <v>0.60833333333333328</v>
      </c>
      <c r="V390" t="str">
        <f t="shared" si="15"/>
        <v>More than half a day</v>
      </c>
      <c r="W390" t="str">
        <f>VLOOKUP(Time_Worn[[#This Row],[id]],Days_Frequency[],3,FALSE)</f>
        <v>High Use</v>
      </c>
    </row>
    <row r="391" spans="1:23" x14ac:dyDescent="0.2">
      <c r="A391">
        <v>8378563200</v>
      </c>
      <c r="B391" s="31">
        <v>42495</v>
      </c>
      <c r="C391" t="s">
        <v>42</v>
      </c>
      <c r="D391">
        <v>8567</v>
      </c>
      <c r="E391">
        <v>6.78999996185303</v>
      </c>
      <c r="F391">
        <v>6.78999996185303</v>
      </c>
      <c r="G391">
        <v>2.2530810832977299</v>
      </c>
      <c r="H391">
        <v>0.88999998569488503</v>
      </c>
      <c r="I391">
        <v>0.15999999642372101</v>
      </c>
      <c r="J391">
        <v>5.7399997711181596</v>
      </c>
      <c r="K391">
        <v>0</v>
      </c>
      <c r="L391">
        <v>66</v>
      </c>
      <c r="M391">
        <v>3</v>
      </c>
      <c r="N391">
        <v>214</v>
      </c>
      <c r="O391">
        <v>764</v>
      </c>
      <c r="P391">
        <v>3783</v>
      </c>
      <c r="Q391">
        <v>1</v>
      </c>
      <c r="R391">
        <v>381</v>
      </c>
      <c r="S391">
        <v>417</v>
      </c>
      <c r="T391">
        <f t="shared" si="14"/>
        <v>1047</v>
      </c>
      <c r="U391" s="11">
        <v>0.7270833333333333</v>
      </c>
      <c r="V391" t="str">
        <f t="shared" si="15"/>
        <v>More than half a day</v>
      </c>
      <c r="W391" t="str">
        <f>VLOOKUP(Time_Worn[[#This Row],[id]],Days_Frequency[],3,FALSE)</f>
        <v>High Use</v>
      </c>
    </row>
    <row r="392" spans="1:23" x14ac:dyDescent="0.2">
      <c r="A392">
        <v>8378563200</v>
      </c>
      <c r="B392" s="31">
        <v>42496</v>
      </c>
      <c r="C392" t="s">
        <v>46</v>
      </c>
      <c r="D392">
        <v>7045</v>
      </c>
      <c r="E392">
        <v>5.5900001525878897</v>
      </c>
      <c r="F392">
        <v>5.5900001525878897</v>
      </c>
      <c r="G392">
        <v>2.0921471118927002</v>
      </c>
      <c r="H392">
        <v>1.54999995231628</v>
      </c>
      <c r="I392">
        <v>0.25</v>
      </c>
      <c r="J392">
        <v>3.7799999713897701</v>
      </c>
      <c r="K392">
        <v>0</v>
      </c>
      <c r="L392">
        <v>74</v>
      </c>
      <c r="M392">
        <v>5</v>
      </c>
      <c r="N392">
        <v>166</v>
      </c>
      <c r="O392">
        <v>831</v>
      </c>
      <c r="P392">
        <v>3644</v>
      </c>
      <c r="Q392">
        <v>1</v>
      </c>
      <c r="R392">
        <v>323</v>
      </c>
      <c r="S392">
        <v>355</v>
      </c>
      <c r="T392">
        <f t="shared" si="14"/>
        <v>1076</v>
      </c>
      <c r="U392" s="11">
        <v>0.74722222222222223</v>
      </c>
      <c r="V392" t="str">
        <f t="shared" si="15"/>
        <v>More than half a day</v>
      </c>
      <c r="W392" t="str">
        <f>VLOOKUP(Time_Worn[[#This Row],[id]],Days_Frequency[],3,FALSE)</f>
        <v>High Use</v>
      </c>
    </row>
    <row r="393" spans="1:23" x14ac:dyDescent="0.2">
      <c r="A393">
        <v>8378563200</v>
      </c>
      <c r="B393" s="31">
        <v>42497</v>
      </c>
      <c r="C393" t="s">
        <v>43</v>
      </c>
      <c r="D393">
        <v>4468</v>
      </c>
      <c r="E393">
        <v>3.53999996185303</v>
      </c>
      <c r="F393">
        <v>3.53999996185303</v>
      </c>
      <c r="G393">
        <v>0</v>
      </c>
      <c r="H393">
        <v>0</v>
      </c>
      <c r="I393">
        <v>0</v>
      </c>
      <c r="J393">
        <v>3.53999996185303</v>
      </c>
      <c r="K393">
        <v>0</v>
      </c>
      <c r="L393">
        <v>0</v>
      </c>
      <c r="M393">
        <v>0</v>
      </c>
      <c r="N393">
        <v>158</v>
      </c>
      <c r="O393">
        <v>851</v>
      </c>
      <c r="P393">
        <v>2799</v>
      </c>
      <c r="Q393">
        <v>2</v>
      </c>
      <c r="R393">
        <v>459</v>
      </c>
      <c r="S393">
        <v>513</v>
      </c>
      <c r="T393">
        <f t="shared" si="14"/>
        <v>1009</v>
      </c>
      <c r="U393" s="11">
        <v>0.7006944444444444</v>
      </c>
      <c r="V393" t="str">
        <f t="shared" si="15"/>
        <v>More than half a day</v>
      </c>
      <c r="W393" t="str">
        <f>VLOOKUP(Time_Worn[[#This Row],[id]],Days_Frequency[],3,FALSE)</f>
        <v>High Use</v>
      </c>
    </row>
    <row r="394" spans="1:23" x14ac:dyDescent="0.2">
      <c r="A394">
        <v>8378563200</v>
      </c>
      <c r="B394" s="31">
        <v>42498</v>
      </c>
      <c r="C394" t="s">
        <v>47</v>
      </c>
      <c r="D394">
        <v>2943</v>
      </c>
      <c r="E394">
        <v>2.3299999237060498</v>
      </c>
      <c r="F394">
        <v>2.3299999237060498</v>
      </c>
      <c r="G394">
        <v>0</v>
      </c>
      <c r="H394">
        <v>0</v>
      </c>
      <c r="I394">
        <v>0</v>
      </c>
      <c r="J394">
        <v>2.3299999237060498</v>
      </c>
      <c r="K394">
        <v>0</v>
      </c>
      <c r="L394">
        <v>0</v>
      </c>
      <c r="M394">
        <v>0</v>
      </c>
      <c r="N394">
        <v>139</v>
      </c>
      <c r="O394">
        <v>621</v>
      </c>
      <c r="P394">
        <v>2685</v>
      </c>
      <c r="Q394">
        <v>1</v>
      </c>
      <c r="R394">
        <v>545</v>
      </c>
      <c r="S394">
        <v>606</v>
      </c>
      <c r="T394">
        <f t="shared" si="14"/>
        <v>760</v>
      </c>
      <c r="U394" s="11">
        <v>0.52777777777777779</v>
      </c>
      <c r="V394" t="str">
        <f t="shared" si="15"/>
        <v>More than half a day</v>
      </c>
      <c r="W394" t="str">
        <f>VLOOKUP(Time_Worn[[#This Row],[id]],Days_Frequency[],3,FALSE)</f>
        <v>High Use</v>
      </c>
    </row>
    <row r="395" spans="1:23" x14ac:dyDescent="0.2">
      <c r="A395">
        <v>8378563200</v>
      </c>
      <c r="B395" s="31">
        <v>42499</v>
      </c>
      <c r="C395" t="s">
        <v>41</v>
      </c>
      <c r="D395">
        <v>8382</v>
      </c>
      <c r="E395">
        <v>6.6500000953674299</v>
      </c>
      <c r="F395">
        <v>6.6500000953674299</v>
      </c>
      <c r="G395">
        <v>2.0921471118927002</v>
      </c>
      <c r="H395">
        <v>1.2699999809265099</v>
      </c>
      <c r="I395">
        <v>0.66000002622604403</v>
      </c>
      <c r="J395">
        <v>4.7199997901916504</v>
      </c>
      <c r="K395">
        <v>0</v>
      </c>
      <c r="L395">
        <v>71</v>
      </c>
      <c r="M395">
        <v>13</v>
      </c>
      <c r="N395">
        <v>171</v>
      </c>
      <c r="O395">
        <v>772</v>
      </c>
      <c r="P395">
        <v>3721</v>
      </c>
      <c r="Q395">
        <v>1</v>
      </c>
      <c r="R395">
        <v>359</v>
      </c>
      <c r="S395">
        <v>399</v>
      </c>
      <c r="T395">
        <f t="shared" si="14"/>
        <v>1027</v>
      </c>
      <c r="U395" s="11">
        <v>0.71319444444444446</v>
      </c>
      <c r="V395" t="str">
        <f t="shared" si="15"/>
        <v>More than half a day</v>
      </c>
      <c r="W395" t="str">
        <f>VLOOKUP(Time_Worn[[#This Row],[id]],Days_Frequency[],3,FALSE)</f>
        <v>High Use</v>
      </c>
    </row>
    <row r="396" spans="1:23" x14ac:dyDescent="0.2">
      <c r="A396">
        <v>8378563200</v>
      </c>
      <c r="B396" s="31">
        <v>42500</v>
      </c>
      <c r="C396" t="s">
        <v>44</v>
      </c>
      <c r="D396">
        <v>6582</v>
      </c>
      <c r="E396">
        <v>5.2199997901916504</v>
      </c>
      <c r="F396">
        <v>5.2199997901916504</v>
      </c>
      <c r="G396">
        <v>2.2530810832977299</v>
      </c>
      <c r="H396">
        <v>0.66000002622604403</v>
      </c>
      <c r="I396">
        <v>0.63999998569488503</v>
      </c>
      <c r="J396">
        <v>3.9200000762939502</v>
      </c>
      <c r="K396">
        <v>0</v>
      </c>
      <c r="L396">
        <v>63</v>
      </c>
      <c r="M396">
        <v>13</v>
      </c>
      <c r="N396">
        <v>152</v>
      </c>
      <c r="O396">
        <v>840</v>
      </c>
      <c r="P396">
        <v>3586</v>
      </c>
      <c r="Q396">
        <v>1</v>
      </c>
      <c r="R396">
        <v>342</v>
      </c>
      <c r="S396">
        <v>391</v>
      </c>
      <c r="T396">
        <f t="shared" si="14"/>
        <v>1068</v>
      </c>
      <c r="U396" s="11">
        <v>0.7416666666666667</v>
      </c>
      <c r="V396" t="str">
        <f t="shared" si="15"/>
        <v>More than half a day</v>
      </c>
      <c r="W396" t="str">
        <f>VLOOKUP(Time_Worn[[#This Row],[id]],Days_Frequency[],3,FALSE)</f>
        <v>High Use</v>
      </c>
    </row>
    <row r="397" spans="1:23" x14ac:dyDescent="0.2">
      <c r="A397">
        <v>8378563200</v>
      </c>
      <c r="B397" s="31">
        <v>42501</v>
      </c>
      <c r="C397" t="s">
        <v>45</v>
      </c>
      <c r="D397">
        <v>9143</v>
      </c>
      <c r="E397">
        <v>7.25</v>
      </c>
      <c r="F397">
        <v>7.25</v>
      </c>
      <c r="G397">
        <v>2.0921471118927002</v>
      </c>
      <c r="H397">
        <v>1.3899999856948899</v>
      </c>
      <c r="I397">
        <v>0.58999997377395597</v>
      </c>
      <c r="J397">
        <v>5.2699999809265101</v>
      </c>
      <c r="K397">
        <v>0</v>
      </c>
      <c r="L397">
        <v>72</v>
      </c>
      <c r="M397">
        <v>10</v>
      </c>
      <c r="N397">
        <v>184</v>
      </c>
      <c r="O397">
        <v>763</v>
      </c>
      <c r="P397">
        <v>3788</v>
      </c>
      <c r="Q397">
        <v>1</v>
      </c>
      <c r="R397">
        <v>368</v>
      </c>
      <c r="S397">
        <v>387</v>
      </c>
      <c r="T397">
        <f t="shared" si="14"/>
        <v>1029</v>
      </c>
      <c r="U397" s="11">
        <v>0.71458333333333335</v>
      </c>
      <c r="V397" t="str">
        <f t="shared" si="15"/>
        <v>More than half a day</v>
      </c>
      <c r="W397" t="str">
        <f>VLOOKUP(Time_Worn[[#This Row],[id]],Days_Frequency[],3,FALSE)</f>
        <v>High Use</v>
      </c>
    </row>
    <row r="398" spans="1:23" x14ac:dyDescent="0.2">
      <c r="A398">
        <v>8378563200</v>
      </c>
      <c r="B398" s="31">
        <v>42502</v>
      </c>
      <c r="C398" t="s">
        <v>42</v>
      </c>
      <c r="D398">
        <v>4561</v>
      </c>
      <c r="E398">
        <v>3.6199998855590798</v>
      </c>
      <c r="F398">
        <v>3.6199998855590798</v>
      </c>
      <c r="G398">
        <v>0</v>
      </c>
      <c r="H398">
        <v>0.64999997615814198</v>
      </c>
      <c r="I398">
        <v>0.270000010728836</v>
      </c>
      <c r="J398">
        <v>2.6900000572204599</v>
      </c>
      <c r="K398">
        <v>0</v>
      </c>
      <c r="L398">
        <v>8</v>
      </c>
      <c r="M398">
        <v>6</v>
      </c>
      <c r="N398">
        <v>102</v>
      </c>
      <c r="O398">
        <v>433</v>
      </c>
      <c r="P398">
        <v>1976</v>
      </c>
      <c r="Q398">
        <v>1</v>
      </c>
      <c r="R398">
        <v>496</v>
      </c>
      <c r="S398">
        <v>546</v>
      </c>
      <c r="T398">
        <f t="shared" si="14"/>
        <v>549</v>
      </c>
      <c r="U398" s="11">
        <v>0.38124999999999998</v>
      </c>
      <c r="V398" t="str">
        <f t="shared" si="15"/>
        <v>Less than half a day</v>
      </c>
      <c r="W398" t="str">
        <f>VLOOKUP(Time_Worn[[#This Row],[id]],Days_Frequency[],3,FALSE)</f>
        <v>High Use</v>
      </c>
    </row>
    <row r="399" spans="1:23" x14ac:dyDescent="0.2">
      <c r="A399">
        <v>8792009665</v>
      </c>
      <c r="B399" s="31">
        <v>42472</v>
      </c>
      <c r="C399" t="s">
        <v>46</v>
      </c>
      <c r="D399">
        <v>2564</v>
      </c>
      <c r="E399">
        <v>1.6399999856948899</v>
      </c>
      <c r="F399">
        <v>1.6399999856948899</v>
      </c>
      <c r="G399">
        <v>0</v>
      </c>
      <c r="H399">
        <v>0</v>
      </c>
      <c r="I399">
        <v>0</v>
      </c>
      <c r="J399">
        <v>1.6399999856948899</v>
      </c>
      <c r="K399">
        <v>0</v>
      </c>
      <c r="L399">
        <v>0</v>
      </c>
      <c r="M399">
        <v>0</v>
      </c>
      <c r="N399">
        <v>116</v>
      </c>
      <c r="O399">
        <v>831</v>
      </c>
      <c r="P399">
        <v>2044</v>
      </c>
      <c r="Q399">
        <v>1</v>
      </c>
      <c r="R399">
        <v>458</v>
      </c>
      <c r="S399">
        <v>493</v>
      </c>
      <c r="T399">
        <f t="shared" si="14"/>
        <v>947</v>
      </c>
      <c r="U399" s="11">
        <v>0.65763888888888888</v>
      </c>
      <c r="V399" t="str">
        <f t="shared" si="15"/>
        <v>More than half a day</v>
      </c>
      <c r="W399" t="str">
        <f>VLOOKUP(Time_Worn[[#This Row],[id]],Days_Frequency[],3,FALSE)</f>
        <v xml:space="preserve">Moderate Usage </v>
      </c>
    </row>
    <row r="400" spans="1:23" x14ac:dyDescent="0.2">
      <c r="A400">
        <v>8792009665</v>
      </c>
      <c r="B400" s="31">
        <v>42473</v>
      </c>
      <c r="C400" t="s">
        <v>43</v>
      </c>
      <c r="D400">
        <v>1320</v>
      </c>
      <c r="E400">
        <v>0.83999997377395597</v>
      </c>
      <c r="F400">
        <v>0.83999997377395597</v>
      </c>
      <c r="G400">
        <v>0</v>
      </c>
      <c r="H400">
        <v>0</v>
      </c>
      <c r="I400">
        <v>0</v>
      </c>
      <c r="J400">
        <v>0.83999997377395597</v>
      </c>
      <c r="K400">
        <v>0</v>
      </c>
      <c r="L400">
        <v>0</v>
      </c>
      <c r="M400">
        <v>0</v>
      </c>
      <c r="N400">
        <v>82</v>
      </c>
      <c r="O400">
        <v>806</v>
      </c>
      <c r="P400">
        <v>1934</v>
      </c>
      <c r="Q400">
        <v>1</v>
      </c>
      <c r="R400">
        <v>531</v>
      </c>
      <c r="S400">
        <v>552</v>
      </c>
      <c r="T400">
        <f t="shared" si="14"/>
        <v>888</v>
      </c>
      <c r="U400" s="11">
        <v>0.6166666666666667</v>
      </c>
      <c r="V400" t="str">
        <f t="shared" si="15"/>
        <v>More than half a day</v>
      </c>
      <c r="W400" t="str">
        <f>VLOOKUP(Time_Worn[[#This Row],[id]],Days_Frequency[],3,FALSE)</f>
        <v xml:space="preserve">Moderate Usage </v>
      </c>
    </row>
    <row r="401" spans="1:23" x14ac:dyDescent="0.2">
      <c r="A401">
        <v>8792009665</v>
      </c>
      <c r="B401" s="31">
        <v>42474</v>
      </c>
      <c r="C401" t="s">
        <v>47</v>
      </c>
      <c r="D401">
        <v>1219</v>
      </c>
      <c r="E401">
        <v>0.77999997138977095</v>
      </c>
      <c r="F401">
        <v>0.77999997138977095</v>
      </c>
      <c r="G401">
        <v>0</v>
      </c>
      <c r="H401">
        <v>0</v>
      </c>
      <c r="I401">
        <v>0</v>
      </c>
      <c r="J401">
        <v>0.77999997138977095</v>
      </c>
      <c r="K401">
        <v>0</v>
      </c>
      <c r="L401">
        <v>0</v>
      </c>
      <c r="M401">
        <v>0</v>
      </c>
      <c r="N401">
        <v>84</v>
      </c>
      <c r="O401">
        <v>853</v>
      </c>
      <c r="P401">
        <v>1963</v>
      </c>
      <c r="Q401">
        <v>1</v>
      </c>
      <c r="R401">
        <v>486</v>
      </c>
      <c r="S401">
        <v>503</v>
      </c>
      <c r="T401">
        <f t="shared" si="14"/>
        <v>937</v>
      </c>
      <c r="U401" s="11">
        <v>0.65069444444444446</v>
      </c>
      <c r="V401" t="str">
        <f t="shared" si="15"/>
        <v>More than half a day</v>
      </c>
      <c r="W401" t="str">
        <f>VLOOKUP(Time_Worn[[#This Row],[id]],Days_Frequency[],3,FALSE)</f>
        <v xml:space="preserve">Moderate Usage </v>
      </c>
    </row>
    <row r="402" spans="1:23" x14ac:dyDescent="0.2">
      <c r="A402">
        <v>8792009665</v>
      </c>
      <c r="B402" s="31">
        <v>42475</v>
      </c>
      <c r="C402" t="s">
        <v>41</v>
      </c>
      <c r="D402">
        <v>2483</v>
      </c>
      <c r="E402">
        <v>1.5900000333786</v>
      </c>
      <c r="F402">
        <v>1.5900000333786</v>
      </c>
      <c r="G402">
        <v>0</v>
      </c>
      <c r="H402">
        <v>0</v>
      </c>
      <c r="I402">
        <v>0</v>
      </c>
      <c r="J402">
        <v>1.5900000333786</v>
      </c>
      <c r="K402">
        <v>0</v>
      </c>
      <c r="L402">
        <v>0</v>
      </c>
      <c r="M402">
        <v>0</v>
      </c>
      <c r="N402">
        <v>126</v>
      </c>
      <c r="O402">
        <v>937</v>
      </c>
      <c r="P402">
        <v>2009</v>
      </c>
      <c r="Q402">
        <v>1</v>
      </c>
      <c r="R402">
        <v>363</v>
      </c>
      <c r="S402">
        <v>377</v>
      </c>
      <c r="T402">
        <f t="shared" si="14"/>
        <v>1063</v>
      </c>
      <c r="U402" s="11">
        <v>0.73819444444444449</v>
      </c>
      <c r="V402" t="str">
        <f t="shared" si="15"/>
        <v>More than half a day</v>
      </c>
      <c r="W402" t="str">
        <f>VLOOKUP(Time_Worn[[#This Row],[id]],Days_Frequency[],3,FALSE)</f>
        <v xml:space="preserve">Moderate Usage </v>
      </c>
    </row>
    <row r="403" spans="1:23" x14ac:dyDescent="0.2">
      <c r="A403">
        <v>8792009665</v>
      </c>
      <c r="B403" s="31">
        <v>42480</v>
      </c>
      <c r="C403" t="s">
        <v>44</v>
      </c>
      <c r="D403">
        <v>3147</v>
      </c>
      <c r="E403">
        <v>2.0099999904632599</v>
      </c>
      <c r="F403">
        <v>2.0099999904632599</v>
      </c>
      <c r="G403">
        <v>0</v>
      </c>
      <c r="H403">
        <v>0</v>
      </c>
      <c r="I403">
        <v>0.28000000119209301</v>
      </c>
      <c r="J403">
        <v>1.7400000095367401</v>
      </c>
      <c r="K403">
        <v>0</v>
      </c>
      <c r="L403">
        <v>0</v>
      </c>
      <c r="M403">
        <v>10</v>
      </c>
      <c r="N403">
        <v>139</v>
      </c>
      <c r="O403">
        <v>744</v>
      </c>
      <c r="P403">
        <v>2188</v>
      </c>
      <c r="Q403">
        <v>1</v>
      </c>
      <c r="R403">
        <v>528</v>
      </c>
      <c r="S403">
        <v>547</v>
      </c>
      <c r="T403">
        <f t="shared" si="14"/>
        <v>893</v>
      </c>
      <c r="U403" s="11">
        <v>0.62013888888888891</v>
      </c>
      <c r="V403" t="str">
        <f t="shared" si="15"/>
        <v>More than half a day</v>
      </c>
      <c r="W403" t="str">
        <f>VLOOKUP(Time_Worn[[#This Row],[id]],Days_Frequency[],3,FALSE)</f>
        <v xml:space="preserve">Moderate Usage </v>
      </c>
    </row>
    <row r="404" spans="1:23" x14ac:dyDescent="0.2">
      <c r="A404">
        <v>8792009665</v>
      </c>
      <c r="B404" s="31">
        <v>42482</v>
      </c>
      <c r="C404" t="s">
        <v>45</v>
      </c>
      <c r="D404">
        <v>4068</v>
      </c>
      <c r="E404">
        <v>2.5999999046325701</v>
      </c>
      <c r="F404">
        <v>2.5999999046325701</v>
      </c>
      <c r="G404">
        <v>0</v>
      </c>
      <c r="H404">
        <v>5.0000000745058101E-2</v>
      </c>
      <c r="I404">
        <v>0.28000000119209301</v>
      </c>
      <c r="J404">
        <v>2.2699999809265101</v>
      </c>
      <c r="K404">
        <v>0</v>
      </c>
      <c r="L404">
        <v>1</v>
      </c>
      <c r="M404">
        <v>20</v>
      </c>
      <c r="N404">
        <v>195</v>
      </c>
      <c r="O404">
        <v>817</v>
      </c>
      <c r="P404">
        <v>2419</v>
      </c>
      <c r="Q404">
        <v>1</v>
      </c>
      <c r="R404">
        <v>391</v>
      </c>
      <c r="S404">
        <v>407</v>
      </c>
      <c r="T404">
        <f t="shared" si="14"/>
        <v>1033</v>
      </c>
      <c r="U404" s="11">
        <v>0.71736111111111112</v>
      </c>
      <c r="V404" t="str">
        <f t="shared" si="15"/>
        <v>More than half a day</v>
      </c>
      <c r="W404" t="str">
        <f>VLOOKUP(Time_Worn[[#This Row],[id]],Days_Frequency[],3,FALSE)</f>
        <v xml:space="preserve">Moderate Usage </v>
      </c>
    </row>
    <row r="405" spans="1:23" x14ac:dyDescent="0.2">
      <c r="A405">
        <v>8792009665</v>
      </c>
      <c r="B405" s="31">
        <v>42483</v>
      </c>
      <c r="C405" t="s">
        <v>42</v>
      </c>
      <c r="D405">
        <v>5245</v>
      </c>
      <c r="E405">
        <v>3.3599998950958301</v>
      </c>
      <c r="F405">
        <v>3.3599998950958301</v>
      </c>
      <c r="G405">
        <v>0</v>
      </c>
      <c r="H405">
        <v>0.15999999642372101</v>
      </c>
      <c r="I405">
        <v>0.43999999761581399</v>
      </c>
      <c r="J405">
        <v>2.75</v>
      </c>
      <c r="K405">
        <v>0</v>
      </c>
      <c r="L405">
        <v>8</v>
      </c>
      <c r="M405">
        <v>45</v>
      </c>
      <c r="N405">
        <v>232</v>
      </c>
      <c r="O405">
        <v>795</v>
      </c>
      <c r="P405">
        <v>2748</v>
      </c>
      <c r="Q405">
        <v>1</v>
      </c>
      <c r="R405">
        <v>339</v>
      </c>
      <c r="S405">
        <v>360</v>
      </c>
      <c r="T405">
        <f t="shared" si="14"/>
        <v>1080</v>
      </c>
      <c r="U405" s="11">
        <v>0.75</v>
      </c>
      <c r="V405" t="str">
        <f t="shared" si="15"/>
        <v>More than half a day</v>
      </c>
      <c r="W405" t="str">
        <f>VLOOKUP(Time_Worn[[#This Row],[id]],Days_Frequency[],3,FALSE)</f>
        <v xml:space="preserve">Moderate Usage </v>
      </c>
    </row>
    <row r="406" spans="1:23" x14ac:dyDescent="0.2">
      <c r="A406">
        <v>8792009665</v>
      </c>
      <c r="B406" s="31">
        <v>42487</v>
      </c>
      <c r="C406" t="s">
        <v>46</v>
      </c>
      <c r="D406">
        <v>1758</v>
      </c>
      <c r="E406">
        <v>1.12999999523163</v>
      </c>
      <c r="F406">
        <v>1.12999999523163</v>
      </c>
      <c r="G406">
        <v>0</v>
      </c>
      <c r="H406">
        <v>0</v>
      </c>
      <c r="I406">
        <v>0</v>
      </c>
      <c r="J406">
        <v>1.12999999523163</v>
      </c>
      <c r="K406">
        <v>0</v>
      </c>
      <c r="L406">
        <v>0</v>
      </c>
      <c r="M406">
        <v>0</v>
      </c>
      <c r="N406">
        <v>112</v>
      </c>
      <c r="O406">
        <v>900</v>
      </c>
      <c r="P406">
        <v>2067</v>
      </c>
      <c r="Q406">
        <v>1</v>
      </c>
      <c r="R406">
        <v>423</v>
      </c>
      <c r="S406">
        <v>428</v>
      </c>
      <c r="T406">
        <f t="shared" si="14"/>
        <v>1012</v>
      </c>
      <c r="U406" s="11">
        <v>0.70277777777777772</v>
      </c>
      <c r="V406" t="str">
        <f t="shared" si="15"/>
        <v>More than half a day</v>
      </c>
      <c r="W406" t="str">
        <f>VLOOKUP(Time_Worn[[#This Row],[id]],Days_Frequency[],3,FALSE)</f>
        <v xml:space="preserve">Moderate Usage </v>
      </c>
    </row>
    <row r="407" spans="1:23" x14ac:dyDescent="0.2">
      <c r="A407">
        <v>8792009665</v>
      </c>
      <c r="B407" s="31">
        <v>42488</v>
      </c>
      <c r="C407" t="s">
        <v>43</v>
      </c>
      <c r="D407">
        <v>6157</v>
      </c>
      <c r="E407">
        <v>3.9400000572204599</v>
      </c>
      <c r="F407">
        <v>3.9400000572204599</v>
      </c>
      <c r="G407">
        <v>0</v>
      </c>
      <c r="H407">
        <v>0</v>
      </c>
      <c r="I407">
        <v>0</v>
      </c>
      <c r="J407">
        <v>3.9400000572204599</v>
      </c>
      <c r="K407">
        <v>0</v>
      </c>
      <c r="L407">
        <v>0</v>
      </c>
      <c r="M407">
        <v>0</v>
      </c>
      <c r="N407">
        <v>310</v>
      </c>
      <c r="O407">
        <v>714</v>
      </c>
      <c r="P407">
        <v>2780</v>
      </c>
      <c r="Q407">
        <v>1</v>
      </c>
      <c r="R407">
        <v>402</v>
      </c>
      <c r="S407">
        <v>416</v>
      </c>
      <c r="T407">
        <f t="shared" si="14"/>
        <v>1024</v>
      </c>
      <c r="U407" s="11">
        <v>0.71111111111111114</v>
      </c>
      <c r="V407" t="str">
        <f t="shared" si="15"/>
        <v>More than half a day</v>
      </c>
      <c r="W407" t="str">
        <f>VLOOKUP(Time_Worn[[#This Row],[id]],Days_Frequency[],3,FALSE)</f>
        <v xml:space="preserve">Moderate Usage </v>
      </c>
    </row>
    <row r="408" spans="1:23" x14ac:dyDescent="0.2">
      <c r="A408">
        <v>8792009665</v>
      </c>
      <c r="B408" s="31">
        <v>42489</v>
      </c>
      <c r="C408" t="s">
        <v>47</v>
      </c>
      <c r="D408">
        <v>8360</v>
      </c>
      <c r="E408">
        <v>5.3499999046325701</v>
      </c>
      <c r="F408">
        <v>5.3499999046325701</v>
      </c>
      <c r="G408">
        <v>0</v>
      </c>
      <c r="H408">
        <v>0.140000000596046</v>
      </c>
      <c r="I408">
        <v>0.28000000119209301</v>
      </c>
      <c r="J408">
        <v>4.9299998283386204</v>
      </c>
      <c r="K408">
        <v>0</v>
      </c>
      <c r="L408">
        <v>6</v>
      </c>
      <c r="M408">
        <v>14</v>
      </c>
      <c r="N408">
        <v>380</v>
      </c>
      <c r="O408">
        <v>634</v>
      </c>
      <c r="P408">
        <v>3101</v>
      </c>
      <c r="Q408">
        <v>1</v>
      </c>
      <c r="R408">
        <v>398</v>
      </c>
      <c r="S408">
        <v>406</v>
      </c>
      <c r="T408">
        <f t="shared" si="14"/>
        <v>1034</v>
      </c>
      <c r="U408" s="11">
        <v>0.71805555555555556</v>
      </c>
      <c r="V408" t="str">
        <f t="shared" si="15"/>
        <v>More than half a day</v>
      </c>
      <c r="W408" t="str">
        <f>VLOOKUP(Time_Worn[[#This Row],[id]],Days_Frequency[],3,FALSE)</f>
        <v xml:space="preserve">Moderate Usage </v>
      </c>
    </row>
    <row r="409" spans="1:23" x14ac:dyDescent="0.2">
      <c r="A409">
        <v>8792009665</v>
      </c>
      <c r="B409" s="31">
        <v>42490</v>
      </c>
      <c r="C409" t="s">
        <v>41</v>
      </c>
      <c r="D409">
        <v>7174</v>
      </c>
      <c r="E409">
        <v>4.5900001525878897</v>
      </c>
      <c r="F409">
        <v>4.5900001525878897</v>
      </c>
      <c r="G409">
        <v>0</v>
      </c>
      <c r="H409">
        <v>0.33000001311302202</v>
      </c>
      <c r="I409">
        <v>0.36000001430511502</v>
      </c>
      <c r="J409">
        <v>3.9100000858306898</v>
      </c>
      <c r="K409">
        <v>0</v>
      </c>
      <c r="L409">
        <v>10</v>
      </c>
      <c r="M409">
        <v>20</v>
      </c>
      <c r="N409">
        <v>301</v>
      </c>
      <c r="O409">
        <v>749</v>
      </c>
      <c r="P409">
        <v>2896</v>
      </c>
      <c r="Q409">
        <v>1</v>
      </c>
      <c r="R409">
        <v>343</v>
      </c>
      <c r="S409">
        <v>360</v>
      </c>
      <c r="T409">
        <f t="shared" si="14"/>
        <v>1080</v>
      </c>
      <c r="U409" s="11">
        <v>0.75</v>
      </c>
      <c r="V409" t="str">
        <f t="shared" si="15"/>
        <v>More than half a day</v>
      </c>
      <c r="W409" t="str">
        <f>VLOOKUP(Time_Worn[[#This Row],[id]],Days_Frequency[],3,FALSE)</f>
        <v xml:space="preserve">Moderate Usage </v>
      </c>
    </row>
    <row r="410" spans="1:23" x14ac:dyDescent="0.2">
      <c r="A410">
        <v>8792009665</v>
      </c>
      <c r="B410" s="31">
        <v>42491</v>
      </c>
      <c r="C410" t="s">
        <v>44</v>
      </c>
      <c r="D410">
        <v>1619</v>
      </c>
      <c r="E410">
        <v>1.03999996185303</v>
      </c>
      <c r="F410">
        <v>1.03999996185303</v>
      </c>
      <c r="G410">
        <v>0</v>
      </c>
      <c r="H410">
        <v>0</v>
      </c>
      <c r="I410">
        <v>0</v>
      </c>
      <c r="J410">
        <v>1.03999996185303</v>
      </c>
      <c r="K410">
        <v>0</v>
      </c>
      <c r="L410">
        <v>0</v>
      </c>
      <c r="M410">
        <v>0</v>
      </c>
      <c r="N410">
        <v>79</v>
      </c>
      <c r="O410">
        <v>834</v>
      </c>
      <c r="P410">
        <v>1962</v>
      </c>
      <c r="Q410">
        <v>1</v>
      </c>
      <c r="R410">
        <v>503</v>
      </c>
      <c r="S410">
        <v>527</v>
      </c>
      <c r="T410">
        <f t="shared" si="14"/>
        <v>913</v>
      </c>
      <c r="U410" s="11">
        <v>0.63402777777777775</v>
      </c>
      <c r="V410" t="str">
        <f t="shared" si="15"/>
        <v>More than half a day</v>
      </c>
      <c r="W410" t="str">
        <f>VLOOKUP(Time_Worn[[#This Row],[id]],Days_Frequency[],3,FALSE)</f>
        <v xml:space="preserve">Moderate Usage </v>
      </c>
    </row>
    <row r="411" spans="1:23" x14ac:dyDescent="0.2">
      <c r="A411">
        <v>8792009665</v>
      </c>
      <c r="B411" s="31">
        <v>42492</v>
      </c>
      <c r="C411" t="s">
        <v>45</v>
      </c>
      <c r="D411">
        <v>1831</v>
      </c>
      <c r="E411">
        <v>1.16999995708466</v>
      </c>
      <c r="F411">
        <v>1.16999995708466</v>
      </c>
      <c r="G411">
        <v>0</v>
      </c>
      <c r="H411">
        <v>0</v>
      </c>
      <c r="I411">
        <v>0</v>
      </c>
      <c r="J411">
        <v>1.16999995708466</v>
      </c>
      <c r="K411">
        <v>0</v>
      </c>
      <c r="L411">
        <v>0</v>
      </c>
      <c r="M411">
        <v>0</v>
      </c>
      <c r="N411">
        <v>101</v>
      </c>
      <c r="O411">
        <v>916</v>
      </c>
      <c r="P411">
        <v>2015</v>
      </c>
      <c r="Q411">
        <v>1</v>
      </c>
      <c r="R411">
        <v>415</v>
      </c>
      <c r="S411">
        <v>423</v>
      </c>
      <c r="T411">
        <f t="shared" si="14"/>
        <v>1017</v>
      </c>
      <c r="U411" s="11">
        <v>0.70625000000000004</v>
      </c>
      <c r="V411" t="str">
        <f t="shared" si="15"/>
        <v>More than half a day</v>
      </c>
      <c r="W411" t="str">
        <f>VLOOKUP(Time_Worn[[#This Row],[id]],Days_Frequency[],3,FALSE)</f>
        <v xml:space="preserve">Moderate Usage </v>
      </c>
    </row>
    <row r="412" spans="1:23" x14ac:dyDescent="0.2">
      <c r="A412">
        <v>8792009665</v>
      </c>
      <c r="B412" s="31">
        <v>42493</v>
      </c>
      <c r="C412" t="s">
        <v>42</v>
      </c>
      <c r="D412">
        <v>2421</v>
      </c>
      <c r="E412">
        <v>1.54999995231628</v>
      </c>
      <c r="F412">
        <v>1.54999995231628</v>
      </c>
      <c r="G412">
        <v>0</v>
      </c>
      <c r="H412">
        <v>0</v>
      </c>
      <c r="I412">
        <v>0</v>
      </c>
      <c r="J412">
        <v>1.54999995231628</v>
      </c>
      <c r="K412">
        <v>0</v>
      </c>
      <c r="L412">
        <v>0</v>
      </c>
      <c r="M412">
        <v>0</v>
      </c>
      <c r="N412">
        <v>156</v>
      </c>
      <c r="O412">
        <v>739</v>
      </c>
      <c r="P412">
        <v>2297</v>
      </c>
      <c r="Q412">
        <v>1</v>
      </c>
      <c r="R412">
        <v>516</v>
      </c>
      <c r="S412">
        <v>545</v>
      </c>
      <c r="T412">
        <f t="shared" si="14"/>
        <v>895</v>
      </c>
      <c r="U412" s="11">
        <v>0.62152777777777779</v>
      </c>
      <c r="V412" t="str">
        <f t="shared" si="15"/>
        <v>More than half a day</v>
      </c>
      <c r="W412" t="str">
        <f>VLOOKUP(Time_Worn[[#This Row],[id]],Days_Frequency[],3,FALSE)</f>
        <v xml:space="preserve">Moderate Usage </v>
      </c>
    </row>
    <row r="413" spans="1:23" x14ac:dyDescent="0.2">
      <c r="A413">
        <v>8792009665</v>
      </c>
      <c r="B413" s="31">
        <v>42494</v>
      </c>
      <c r="C413" t="s">
        <v>46</v>
      </c>
      <c r="D413">
        <v>2283</v>
      </c>
      <c r="E413">
        <v>1.46000003814697</v>
      </c>
      <c r="F413">
        <v>1.46000003814697</v>
      </c>
      <c r="G413">
        <v>0</v>
      </c>
      <c r="H413">
        <v>0</v>
      </c>
      <c r="I413">
        <v>0</v>
      </c>
      <c r="J413">
        <v>1.46000003814697</v>
      </c>
      <c r="K413">
        <v>0</v>
      </c>
      <c r="L413">
        <v>0</v>
      </c>
      <c r="M413">
        <v>0</v>
      </c>
      <c r="N413">
        <v>129</v>
      </c>
      <c r="O413">
        <v>848</v>
      </c>
      <c r="P413">
        <v>2067</v>
      </c>
      <c r="Q413">
        <v>1</v>
      </c>
      <c r="R413">
        <v>439</v>
      </c>
      <c r="S413">
        <v>463</v>
      </c>
      <c r="T413">
        <f t="shared" si="14"/>
        <v>977</v>
      </c>
      <c r="U413" s="11">
        <v>0.67847222222222225</v>
      </c>
      <c r="V413" t="str">
        <f t="shared" si="15"/>
        <v>More than half a day</v>
      </c>
      <c r="W413" t="str">
        <f>VLOOKUP(Time_Worn[[#This Row],[id]],Days_Frequency[],3,FALSE)</f>
        <v xml:space="preserve">Moderate Usage </v>
      </c>
    </row>
  </sheetData>
  <pageMargins left="0.7" right="0.7" top="0.75" bottom="0.75" header="0.3" footer="0.3"/>
  <pageSetup paperSize="9" firstPageNumber="4294967295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1"/>
  <sheetViews>
    <sheetView zoomScale="113" workbookViewId="0">
      <selection activeCell="E8" sqref="E8"/>
    </sheetView>
  </sheetViews>
  <sheetFormatPr baseColWidth="10" defaultRowHeight="15" x14ac:dyDescent="0.2"/>
  <cols>
    <col min="1" max="1" width="20.83203125" bestFit="1" customWidth="1"/>
    <col min="2" max="2" width="22.83203125" bestFit="1" customWidth="1"/>
    <col min="5" max="5" width="17.83203125" customWidth="1"/>
    <col min="6" max="6" width="51.5" customWidth="1"/>
    <col min="7" max="7" width="17.83203125" style="11" customWidth="1"/>
  </cols>
  <sheetData>
    <row r="1" spans="1:7" s="14" customFormat="1" ht="29" customHeight="1" x14ac:dyDescent="0.3">
      <c r="A1" s="26"/>
      <c r="B1" s="33" t="s">
        <v>66</v>
      </c>
      <c r="G1" s="34"/>
    </row>
    <row r="4" spans="1:7" ht="64" x14ac:dyDescent="0.2">
      <c r="A4" s="35" t="s">
        <v>67</v>
      </c>
      <c r="B4" s="36" t="s">
        <v>68</v>
      </c>
      <c r="E4" s="30" t="s">
        <v>20</v>
      </c>
      <c r="F4" s="37" t="s">
        <v>84</v>
      </c>
      <c r="G4" s="38" t="s">
        <v>69</v>
      </c>
    </row>
    <row r="5" spans="1:7" x14ac:dyDescent="0.2">
      <c r="A5" s="8" t="s">
        <v>58</v>
      </c>
      <c r="B5" s="9">
        <v>328</v>
      </c>
      <c r="E5" t="s">
        <v>70</v>
      </c>
      <c r="F5">
        <v>20</v>
      </c>
      <c r="G5" s="11">
        <f>20/410</f>
        <v>4.878048780487805E-2</v>
      </c>
    </row>
    <row r="6" spans="1:7" x14ac:dyDescent="0.2">
      <c r="A6" s="39" t="s">
        <v>70</v>
      </c>
      <c r="B6" s="9">
        <v>15</v>
      </c>
      <c r="E6" t="s">
        <v>71</v>
      </c>
      <c r="F6">
        <v>390</v>
      </c>
      <c r="G6" s="11">
        <f>390/410</f>
        <v>0.95121951219512191</v>
      </c>
    </row>
    <row r="7" spans="1:7" x14ac:dyDescent="0.2">
      <c r="A7" s="39" t="s">
        <v>71</v>
      </c>
      <c r="B7" s="9">
        <v>313</v>
      </c>
    </row>
    <row r="8" spans="1:7" x14ac:dyDescent="0.2">
      <c r="A8" s="8" t="s">
        <v>59</v>
      </c>
      <c r="B8" s="9">
        <v>34</v>
      </c>
    </row>
    <row r="9" spans="1:7" x14ac:dyDescent="0.2">
      <c r="A9" s="39" t="s">
        <v>70</v>
      </c>
      <c r="B9" s="9">
        <v>3</v>
      </c>
    </row>
    <row r="10" spans="1:7" x14ac:dyDescent="0.2">
      <c r="A10" s="39" t="s">
        <v>71</v>
      </c>
      <c r="B10" s="9">
        <v>31</v>
      </c>
    </row>
    <row r="11" spans="1:7" x14ac:dyDescent="0.2">
      <c r="A11" s="8" t="s">
        <v>60</v>
      </c>
      <c r="B11" s="9">
        <v>48</v>
      </c>
    </row>
    <row r="12" spans="1:7" x14ac:dyDescent="0.2">
      <c r="A12" s="39" t="s">
        <v>70</v>
      </c>
      <c r="B12" s="9">
        <v>2</v>
      </c>
    </row>
    <row r="13" spans="1:7" x14ac:dyDescent="0.2">
      <c r="A13" s="39" t="s">
        <v>71</v>
      </c>
      <c r="B13" s="9">
        <v>46</v>
      </c>
    </row>
    <row r="19" spans="1:3" ht="96" x14ac:dyDescent="0.2">
      <c r="A19" s="40" t="s">
        <v>72</v>
      </c>
      <c r="B19" s="41" t="s">
        <v>73</v>
      </c>
      <c r="C19" s="41" t="s">
        <v>74</v>
      </c>
    </row>
    <row r="20" spans="1:3" x14ac:dyDescent="0.2">
      <c r="A20" s="39" t="s">
        <v>70</v>
      </c>
      <c r="B20" s="9">
        <v>15</v>
      </c>
      <c r="C20" s="11">
        <f>15/328</f>
        <v>4.573170731707317E-2</v>
      </c>
    </row>
    <row r="21" spans="1:3" x14ac:dyDescent="0.2">
      <c r="A21" s="39" t="s">
        <v>71</v>
      </c>
      <c r="B21" s="9">
        <v>313</v>
      </c>
      <c r="C21" s="11">
        <f>313/328</f>
        <v>0.95426829268292679</v>
      </c>
    </row>
    <row r="23" spans="1:3" x14ac:dyDescent="0.2">
      <c r="A23" s="42"/>
    </row>
    <row r="24" spans="1:3" ht="96" x14ac:dyDescent="0.2">
      <c r="A24" s="40" t="s">
        <v>75</v>
      </c>
      <c r="B24" s="41" t="s">
        <v>76</v>
      </c>
      <c r="C24" s="41" t="s">
        <v>77</v>
      </c>
    </row>
    <row r="25" spans="1:3" x14ac:dyDescent="0.2">
      <c r="A25" t="s">
        <v>70</v>
      </c>
      <c r="B25">
        <v>3</v>
      </c>
      <c r="C25" s="11">
        <f>3/34</f>
        <v>8.8235294117647065E-2</v>
      </c>
    </row>
    <row r="26" spans="1:3" x14ac:dyDescent="0.2">
      <c r="A26" t="s">
        <v>71</v>
      </c>
      <c r="B26">
        <v>31</v>
      </c>
      <c r="C26" s="11">
        <f>31/34</f>
        <v>0.91176470588235292</v>
      </c>
    </row>
    <row r="29" spans="1:3" ht="96" x14ac:dyDescent="0.2">
      <c r="A29" s="40" t="s">
        <v>78</v>
      </c>
      <c r="B29" s="41" t="s">
        <v>79</v>
      </c>
      <c r="C29" s="41" t="s">
        <v>80</v>
      </c>
    </row>
    <row r="30" spans="1:3" x14ac:dyDescent="0.2">
      <c r="A30" t="s">
        <v>70</v>
      </c>
      <c r="B30">
        <v>2</v>
      </c>
      <c r="C30" s="11">
        <f>2/48</f>
        <v>4.1666666666666664E-2</v>
      </c>
    </row>
    <row r="31" spans="1:3" x14ac:dyDescent="0.2">
      <c r="A31" t="s">
        <v>71</v>
      </c>
      <c r="B31">
        <v>46</v>
      </c>
      <c r="C31" s="11">
        <f>46/48</f>
        <v>0.95833333333333337</v>
      </c>
    </row>
  </sheetData>
  <pageMargins left="0.7" right="0.7" top="0.75" bottom="0.75" header="0.3" footer="0.3"/>
  <pageSetup paperSize="9" firstPageNumber="4294967295" orientation="portrait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table</vt:lpstr>
      <vt:lpstr>Activity Level</vt:lpstr>
      <vt:lpstr>Adding Weekday to Table</vt:lpstr>
      <vt:lpstr>Activity_by days of the week</vt:lpstr>
      <vt:lpstr>Correlation Between Values</vt:lpstr>
      <vt:lpstr>Calculating  Usage</vt:lpstr>
      <vt:lpstr>Amount of Time Worn in A Day</vt:lpstr>
      <vt:lpstr>Usage within a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revision>1</cp:revision>
  <dcterms:created xsi:type="dcterms:W3CDTF">2022-08-10T17:07:05Z</dcterms:created>
  <dcterms:modified xsi:type="dcterms:W3CDTF">2022-08-24T03:20:53Z</dcterms:modified>
</cp:coreProperties>
</file>