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27795" windowHeight="12840" activeTab="2"/>
  </bookViews>
  <sheets>
    <sheet name="Count Summary" sheetId="2" r:id="rId1"/>
    <sheet name="Result Summary" sheetId="3" r:id="rId2"/>
    <sheet name="Filter effects" sheetId="4" r:id="rId3"/>
  </sheets>
  <calcPr calcId="145621"/>
</workbook>
</file>

<file path=xl/calcChain.xml><?xml version="1.0" encoding="utf-8"?>
<calcChain xmlns="http://schemas.openxmlformats.org/spreadsheetml/2006/main">
  <c r="Z7" i="4" l="1"/>
  <c r="Z8" i="4"/>
  <c r="Z9" i="4"/>
  <c r="Z10" i="4"/>
  <c r="Z11" i="4"/>
  <c r="Z12" i="4"/>
  <c r="Z13" i="4"/>
  <c r="Z14" i="4"/>
  <c r="Z15" i="4"/>
  <c r="Z16" i="4"/>
  <c r="Z17" i="4"/>
  <c r="Z18" i="4"/>
  <c r="Z19" i="4"/>
  <c r="Z20" i="4"/>
  <c r="Z21" i="4"/>
  <c r="Z22" i="4"/>
  <c r="Z23" i="4"/>
  <c r="Z24" i="4"/>
  <c r="Z25" i="4"/>
  <c r="Z26" i="4"/>
  <c r="Z27" i="4"/>
  <c r="Z28" i="4"/>
  <c r="Z29" i="4"/>
  <c r="Z30" i="4"/>
  <c r="Z31" i="4"/>
  <c r="Z32" i="4"/>
  <c r="Z33" i="4"/>
  <c r="Z34" i="4"/>
  <c r="Z35" i="4"/>
  <c r="Z36" i="4"/>
  <c r="Z37" i="4"/>
  <c r="Z38" i="4"/>
  <c r="Z39" i="4"/>
  <c r="Z40" i="4"/>
  <c r="Z41" i="4"/>
  <c r="Z42" i="4"/>
  <c r="Z43" i="4"/>
  <c r="Z6" i="4"/>
  <c r="Y43" i="4"/>
  <c r="Y42" i="4"/>
  <c r="Y41" i="4"/>
  <c r="Y40" i="4"/>
  <c r="Y39" i="4"/>
  <c r="Y38" i="4"/>
  <c r="Y37" i="4"/>
  <c r="Y36" i="4"/>
  <c r="Y35" i="4"/>
  <c r="Y34" i="4"/>
  <c r="Y33" i="4"/>
  <c r="Y32" i="4"/>
  <c r="Y31" i="4"/>
  <c r="Y30" i="4"/>
  <c r="Y29" i="4"/>
  <c r="Y28" i="4"/>
  <c r="Y27" i="4"/>
  <c r="Y26" i="4"/>
  <c r="Y25" i="4"/>
  <c r="Y24" i="4"/>
  <c r="Y23" i="4"/>
  <c r="Y22" i="4"/>
  <c r="Y21" i="4"/>
  <c r="Y20" i="4"/>
  <c r="Y19" i="4"/>
  <c r="Y18" i="4"/>
  <c r="Y17" i="4"/>
  <c r="Y16" i="4"/>
  <c r="Y15" i="4"/>
  <c r="Y14" i="4"/>
  <c r="Y13" i="4"/>
  <c r="Y12" i="4"/>
  <c r="Y11" i="4"/>
  <c r="Y10" i="4"/>
  <c r="Y9" i="4"/>
  <c r="Y8" i="4"/>
  <c r="Y7" i="4"/>
  <c r="Y6" i="4"/>
  <c r="W7" i="4"/>
  <c r="X7" i="4"/>
  <c r="W8" i="4"/>
  <c r="X8" i="4"/>
  <c r="W9" i="4"/>
  <c r="X9" i="4"/>
  <c r="W10" i="4"/>
  <c r="X10" i="4"/>
  <c r="W11" i="4"/>
  <c r="X11" i="4"/>
  <c r="W12" i="4"/>
  <c r="X12" i="4"/>
  <c r="W13" i="4"/>
  <c r="X13" i="4"/>
  <c r="W14" i="4"/>
  <c r="X14" i="4"/>
  <c r="W15" i="4"/>
  <c r="X15" i="4"/>
  <c r="W16" i="4"/>
  <c r="X16" i="4"/>
  <c r="W17" i="4"/>
  <c r="X17" i="4"/>
  <c r="W18" i="4"/>
  <c r="X18" i="4"/>
  <c r="W19" i="4"/>
  <c r="X19" i="4"/>
  <c r="W20" i="4"/>
  <c r="X20" i="4"/>
  <c r="W21" i="4"/>
  <c r="X21" i="4"/>
  <c r="W22" i="4"/>
  <c r="X22" i="4"/>
  <c r="W23" i="4"/>
  <c r="X23" i="4"/>
  <c r="W24" i="4"/>
  <c r="X24" i="4"/>
  <c r="W25" i="4"/>
  <c r="X25" i="4"/>
  <c r="W26" i="4"/>
  <c r="X26" i="4"/>
  <c r="W27" i="4"/>
  <c r="X27" i="4"/>
  <c r="W28" i="4"/>
  <c r="X28" i="4"/>
  <c r="W29" i="4"/>
  <c r="X29" i="4"/>
  <c r="W30" i="4"/>
  <c r="X30" i="4"/>
  <c r="W31" i="4"/>
  <c r="X31" i="4"/>
  <c r="W32" i="4"/>
  <c r="X32" i="4"/>
  <c r="W33" i="4"/>
  <c r="X33" i="4"/>
  <c r="W34" i="4"/>
  <c r="X34" i="4"/>
  <c r="W35" i="4"/>
  <c r="X35" i="4"/>
  <c r="W36" i="4"/>
  <c r="X36" i="4"/>
  <c r="W37" i="4"/>
  <c r="X37" i="4"/>
  <c r="W38" i="4"/>
  <c r="X38" i="4"/>
  <c r="W39" i="4"/>
  <c r="X39" i="4"/>
  <c r="W40" i="4"/>
  <c r="X40" i="4"/>
  <c r="W41" i="4"/>
  <c r="X41" i="4"/>
  <c r="W42" i="4"/>
  <c r="X42" i="4"/>
  <c r="W43" i="4"/>
  <c r="X43" i="4"/>
  <c r="W44" i="4"/>
  <c r="X44" i="4"/>
  <c r="X6" i="4"/>
  <c r="W6" i="4"/>
  <c r="R22" i="3"/>
  <c r="R21" i="3"/>
  <c r="F22" i="3"/>
  <c r="F21" i="3"/>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42" i="2"/>
  <c r="L43"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42" i="2"/>
  <c r="K43" i="2"/>
  <c r="K6" i="2"/>
</calcChain>
</file>

<file path=xl/sharedStrings.xml><?xml version="1.0" encoding="utf-8"?>
<sst xmlns="http://schemas.openxmlformats.org/spreadsheetml/2006/main" count="70" uniqueCount="34">
  <si>
    <t>N</t>
  </si>
  <si>
    <t>Crit Found</t>
  </si>
  <si>
    <t>Diff N</t>
  </si>
  <si>
    <t>Previous "First refactor" version</t>
  </si>
  <si>
    <t>Current "Second refactor" version</t>
  </si>
  <si>
    <t>Diff Crit Found</t>
  </si>
  <si>
    <t>Date</t>
  </si>
  <si>
    <t>Difference</t>
  </si>
  <si>
    <t>&gt; datTest[, list(.N, Violations = sum(criticalFound)), keyby=list(period)]</t>
  </si>
  <si>
    <t xml:space="preserve">   period   N Violations</t>
  </si>
  <si>
    <t>1:      1 569        110</t>
  </si>
  <si>
    <t>2:      2 629         90</t>
  </si>
  <si>
    <t>&gt; datTest[, list(.N, Violations = sum(criticalFound)), keyby=list(period_modeled)]</t>
  </si>
  <si>
    <t xml:space="preserve">   period_modeled   N Violations</t>
  </si>
  <si>
    <t>1:              1 599        134</t>
  </si>
  <si>
    <t>2:              2 599         66</t>
  </si>
  <si>
    <t>How many violations did the inspectors actually find in month 1 compared to month 2?</t>
  </si>
  <si>
    <t>How many violations would our model have found (theoretically)</t>
  </si>
  <si>
    <t>Default effectiveness:</t>
  </si>
  <si>
    <t>Model Effectiveness:</t>
  </si>
  <si>
    <t>1:      1 810        141</t>
  </si>
  <si>
    <t>2:      2 827        117</t>
  </si>
  <si>
    <t>1:              1 818        175</t>
  </si>
  <si>
    <t>2:              2 819         83</t>
  </si>
  <si>
    <t>Model Data 
(No NA values)</t>
  </si>
  <si>
    <t>Food Insp 
(After addtl filters)</t>
  </si>
  <si>
    <t>Food Insp
 (Open / Canvass)</t>
  </si>
  <si>
    <t>Food Insp 
(ALL)</t>
  </si>
  <si>
    <t>COUNT OF CRITICAL VIOLATION FOUND</t>
  </si>
  <si>
    <t>COUNT</t>
  </si>
  <si>
    <t>CRIT FOUND</t>
  </si>
  <si>
    <t>Data as of 12/9/2014</t>
  </si>
  <si>
    <t>Data as of 11/10/2014</t>
  </si>
  <si>
    <t>Differences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</si>
</sst>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rgb="FF000000"/>
      <name val="Lucida Console"/>
      <family val="3"/>
    </font>
    <font>
      <sz val="10"/>
      <color rgb="FF0000FF"/>
      <name val="Lucida Console"/>
      <family val="3"/>
    </font>
  </fonts>
  <fills count="3">
    <fill>
      <patternFill patternType="none"/>
    </fill>
    <fill>
      <patternFill patternType="gray125"/>
    </fill>
    <fill>
      <patternFill patternType="solid">
        <fgColor theme="6"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6">
    <xf numFmtId="0" fontId="0" fillId="0" borderId="0" xfId="0"/>
    <xf numFmtId="14" fontId="0" fillId="0" borderId="0" xfId="0" applyNumberFormat="1"/>
    <xf numFmtId="0" fontId="0" fillId="0" borderId="0" xfId="0" applyAlignment="1">
      <alignment horizontal="centerContinuous"/>
    </xf>
    <xf numFmtId="0" fontId="1" fillId="0" borderId="0" xfId="0" applyFont="1"/>
    <xf numFmtId="0" fontId="1" fillId="0" borderId="1" xfId="0" applyFont="1" applyBorder="1"/>
    <xf numFmtId="14" fontId="0" fillId="0" borderId="2" xfId="0" applyNumberFormat="1" applyBorder="1"/>
    <xf numFmtId="0" fontId="0" fillId="0" borderId="0" xfId="0" applyBorder="1"/>
    <xf numFmtId="0" fontId="0" fillId="0" borderId="3" xfId="0" applyBorder="1"/>
    <xf numFmtId="14" fontId="0" fillId="0" borderId="4" xfId="0" applyNumberFormat="1" applyBorder="1"/>
    <xf numFmtId="0" fontId="0" fillId="0" borderId="5" xfId="0" applyBorder="1"/>
    <xf numFmtId="0" fontId="0" fillId="0" borderId="6" xfId="0" applyBorder="1"/>
    <xf numFmtId="0" fontId="1" fillId="0" borderId="0" xfId="0" applyFont="1" applyAlignment="1">
      <alignment horizontal="centerContinuous"/>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Font="1"/>
    <xf numFmtId="0" fontId="0" fillId="0" borderId="2" xfId="0" applyFont="1" applyBorder="1"/>
    <xf numFmtId="0" fontId="0" fillId="0" borderId="0" xfId="0" applyFont="1" applyBorder="1"/>
    <xf numFmtId="0" fontId="0" fillId="0" borderId="3" xfId="0" applyFont="1" applyBorder="1"/>
    <xf numFmtId="0" fontId="1" fillId="0" borderId="2" xfId="0" applyFont="1" applyBorder="1"/>
    <xf numFmtId="0" fontId="3" fillId="0" borderId="2" xfId="0" applyFont="1" applyBorder="1" applyAlignment="1">
      <alignment vertical="center"/>
    </xf>
    <xf numFmtId="0" fontId="2" fillId="0" borderId="2" xfId="0" applyFont="1" applyBorder="1" applyAlignment="1">
      <alignment vertical="center"/>
    </xf>
    <xf numFmtId="0" fontId="1" fillId="0" borderId="0" xfId="0" applyFont="1" applyBorder="1" applyAlignment="1">
      <alignment horizontal="right"/>
    </xf>
    <xf numFmtId="0" fontId="0" fillId="0" borderId="4" xfId="0" applyFont="1" applyBorder="1"/>
    <xf numFmtId="0" fontId="0" fillId="0" borderId="5" xfId="0" applyFont="1" applyBorder="1"/>
    <xf numFmtId="0" fontId="0" fillId="0" borderId="6" xfId="0" applyFont="1" applyBorder="1"/>
    <xf numFmtId="3" fontId="0" fillId="0" borderId="0" xfId="0" applyNumberFormat="1"/>
    <xf numFmtId="0" fontId="1" fillId="0" borderId="10" xfId="0" applyFont="1" applyBorder="1" applyAlignment="1">
      <alignment horizontal="centerContinuous"/>
    </xf>
    <xf numFmtId="0" fontId="1" fillId="0" borderId="11" xfId="0" applyFont="1" applyBorder="1" applyAlignment="1">
      <alignment horizontal="centerContinuous"/>
    </xf>
    <xf numFmtId="0" fontId="1" fillId="0" borderId="12" xfId="0" applyFont="1" applyBorder="1" applyAlignment="1">
      <alignment horizontal="centerContinuous"/>
    </xf>
    <xf numFmtId="3" fontId="0" fillId="0" borderId="7" xfId="0" applyNumberFormat="1" applyBorder="1" applyAlignment="1">
      <alignment horizontal="right"/>
    </xf>
    <xf numFmtId="3" fontId="0" fillId="0" borderId="8" xfId="0" applyNumberFormat="1" applyBorder="1" applyAlignment="1">
      <alignment horizontal="right"/>
    </xf>
    <xf numFmtId="3" fontId="0" fillId="0" borderId="9" xfId="0" applyNumberFormat="1" applyBorder="1" applyAlignment="1">
      <alignment horizontal="right"/>
    </xf>
    <xf numFmtId="3" fontId="0" fillId="0" borderId="2" xfId="0" applyNumberFormat="1" applyBorder="1" applyAlignment="1">
      <alignment horizontal="right"/>
    </xf>
    <xf numFmtId="3" fontId="0" fillId="0" borderId="0" xfId="0" applyNumberFormat="1" applyBorder="1" applyAlignment="1">
      <alignment horizontal="right"/>
    </xf>
    <xf numFmtId="3" fontId="0" fillId="0" borderId="3" xfId="0" applyNumberFormat="1" applyBorder="1" applyAlignment="1">
      <alignment horizontal="right"/>
    </xf>
    <xf numFmtId="3" fontId="0" fillId="0" borderId="4" xfId="0" applyNumberFormat="1" applyBorder="1" applyAlignment="1">
      <alignment horizontal="right"/>
    </xf>
    <xf numFmtId="3" fontId="0" fillId="0" borderId="5" xfId="0" applyNumberFormat="1" applyBorder="1" applyAlignment="1">
      <alignment horizontal="right"/>
    </xf>
    <xf numFmtId="3" fontId="0" fillId="0" borderId="6" xfId="0" applyNumberFormat="1" applyBorder="1" applyAlignment="1">
      <alignment horizontal="right"/>
    </xf>
    <xf numFmtId="0" fontId="0" fillId="2" borderId="0" xfId="0" applyFill="1"/>
    <xf numFmtId="0" fontId="1" fillId="2" borderId="0" xfId="0" applyFont="1" applyFill="1"/>
    <xf numFmtId="0" fontId="1" fillId="2" borderId="10" xfId="0" applyFont="1" applyFill="1" applyBorder="1" applyAlignment="1">
      <alignment horizontal="centerContinuous"/>
    </xf>
    <xf numFmtId="0" fontId="1" fillId="2" borderId="11" xfId="0" applyFont="1" applyFill="1" applyBorder="1" applyAlignment="1">
      <alignment horizontal="centerContinuous"/>
    </xf>
    <xf numFmtId="0" fontId="1" fillId="2" borderId="12" xfId="0" applyFont="1" applyFill="1" applyBorder="1" applyAlignment="1">
      <alignment horizontal="centerContinuous"/>
    </xf>
    <xf numFmtId="0" fontId="1" fillId="2" borderId="13" xfId="0" applyFont="1" applyFill="1" applyBorder="1"/>
    <xf numFmtId="0" fontId="1" fillId="2" borderId="1" xfId="0" applyFont="1" applyFill="1" applyBorder="1" applyAlignment="1">
      <alignment horizontal="center" wrapText="1"/>
    </xf>
    <xf numFmtId="14" fontId="0" fillId="2" borderId="0" xfId="0" applyNumberFormat="1" applyFill="1"/>
    <xf numFmtId="3" fontId="0" fillId="2" borderId="7" xfId="0" applyNumberFormat="1" applyFill="1" applyBorder="1" applyAlignment="1">
      <alignment horizontal="right"/>
    </xf>
    <xf numFmtId="3" fontId="0" fillId="2" borderId="8" xfId="0" applyNumberFormat="1" applyFill="1" applyBorder="1" applyAlignment="1">
      <alignment horizontal="right"/>
    </xf>
    <xf numFmtId="3" fontId="0" fillId="2" borderId="9" xfId="0" applyNumberFormat="1" applyFill="1" applyBorder="1" applyAlignment="1">
      <alignment horizontal="right"/>
    </xf>
    <xf numFmtId="0" fontId="0" fillId="2" borderId="14" xfId="0" applyFill="1" applyBorder="1"/>
    <xf numFmtId="3" fontId="0" fillId="2" borderId="2" xfId="0" applyNumberFormat="1" applyFill="1" applyBorder="1" applyAlignment="1">
      <alignment horizontal="right"/>
    </xf>
    <xf numFmtId="3" fontId="0" fillId="2" borderId="0" xfId="0" applyNumberFormat="1" applyFill="1" applyBorder="1" applyAlignment="1">
      <alignment horizontal="right"/>
    </xf>
    <xf numFmtId="3" fontId="0" fillId="2" borderId="3" xfId="0" applyNumberFormat="1" applyFill="1" applyBorder="1" applyAlignment="1">
      <alignment horizontal="right"/>
    </xf>
    <xf numFmtId="3" fontId="0" fillId="2" borderId="4" xfId="0" applyNumberFormat="1" applyFill="1" applyBorder="1" applyAlignment="1">
      <alignment horizontal="right"/>
    </xf>
    <xf numFmtId="3" fontId="0" fillId="2" borderId="5" xfId="0" applyNumberFormat="1" applyFill="1" applyBorder="1" applyAlignment="1">
      <alignment horizontal="right"/>
    </xf>
    <xf numFmtId="3" fontId="0" fillId="2" borderId="6" xfId="0" applyNumberFormat="1" applyFill="1" applyBorder="1" applyAlignment="1">
      <alignment horizontal="right"/>
    </xf>
    <xf numFmtId="0" fontId="0" fillId="2" borderId="15" xfId="0" applyFill="1" applyBorder="1"/>
    <xf numFmtId="3" fontId="0" fillId="2" borderId="0" xfId="0" applyNumberFormat="1" applyFill="1"/>
    <xf numFmtId="0" fontId="0" fillId="0" borderId="0" xfId="0" applyFont="1" applyAlignment="1">
      <alignment horizontal="centerContinuous"/>
    </xf>
    <xf numFmtId="0" fontId="0" fillId="0" borderId="11" xfId="0" applyFont="1" applyBorder="1" applyAlignment="1">
      <alignment horizontal="centerContinuous"/>
    </xf>
    <xf numFmtId="0" fontId="0" fillId="0" borderId="12" xfId="0" applyFont="1" applyBorder="1" applyAlignment="1">
      <alignment horizontal="centerContinuous"/>
    </xf>
    <xf numFmtId="0" fontId="0" fillId="0" borderId="16" xfId="0" applyFont="1" applyBorder="1" applyAlignment="1">
      <alignment horizontal="centerContinuous"/>
    </xf>
    <xf numFmtId="0" fontId="0" fillId="0" borderId="17" xfId="0" applyFont="1" applyBorder="1" applyAlignment="1">
      <alignment horizontal="centerContinuous"/>
    </xf>
    <xf numFmtId="0" fontId="0" fillId="0" borderId="18" xfId="0" applyFont="1" applyBorder="1" applyAlignment="1">
      <alignment horizontal="centerContinuous"/>
    </xf>
    <xf numFmtId="0" fontId="0" fillId="0" borderId="11" xfId="0" applyBorder="1" applyAlignment="1">
      <alignment horizontal="centerContinuous"/>
    </xf>
    <xf numFmtId="0" fontId="1" fillId="0" borderId="17" xfId="0" applyFont="1" applyBorder="1" applyAlignment="1">
      <alignment horizontal="centerContinuous"/>
    </xf>
    <xf numFmtId="0" fontId="0" fillId="0" borderId="17" xfId="0" applyBorder="1" applyAlignment="1">
      <alignment horizontal="centerContinuous"/>
    </xf>
    <xf numFmtId="0" fontId="0" fillId="2" borderId="7" xfId="0" applyFill="1" applyBorder="1" applyAlignment="1">
      <alignment horizontal="centerContinuous"/>
    </xf>
    <xf numFmtId="0" fontId="0" fillId="2" borderId="8" xfId="0" applyFill="1" applyBorder="1" applyAlignment="1">
      <alignment horizontal="centerContinuous"/>
    </xf>
    <xf numFmtId="0" fontId="0" fillId="2" borderId="9" xfId="0" applyFill="1" applyBorder="1" applyAlignment="1">
      <alignment horizontal="centerContinuous"/>
    </xf>
    <xf numFmtId="3" fontId="0" fillId="2" borderId="2" xfId="0" applyNumberFormat="1" applyFill="1" applyBorder="1"/>
    <xf numFmtId="3" fontId="0" fillId="2" borderId="0" xfId="0" applyNumberFormat="1" applyFill="1" applyBorder="1"/>
    <xf numFmtId="3" fontId="0" fillId="2" borderId="3" xfId="0" applyNumberFormat="1" applyFill="1" applyBorder="1"/>
    <xf numFmtId="3" fontId="0" fillId="2" borderId="4" xfId="0" applyNumberFormat="1" applyFill="1" applyBorder="1"/>
    <xf numFmtId="3" fontId="0" fillId="2" borderId="5" xfId="0" applyNumberFormat="1" applyFill="1" applyBorder="1"/>
    <xf numFmtId="0" fontId="0" fillId="2"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571500</xdr:colOff>
      <xdr:row>5</xdr:row>
      <xdr:rowOff>100854</xdr:rowOff>
    </xdr:from>
    <xdr:to>
      <xdr:col>1</xdr:col>
      <xdr:colOff>3193676</xdr:colOff>
      <xdr:row>40</xdr:row>
      <xdr:rowOff>44823</xdr:rowOff>
    </xdr:to>
    <xdr:sp macro="" textlink="">
      <xdr:nvSpPr>
        <xdr:cNvPr id="2" name="TextBox 1"/>
        <xdr:cNvSpPr txBox="1"/>
      </xdr:nvSpPr>
      <xdr:spPr>
        <a:xfrm>
          <a:off x="571500" y="1445560"/>
          <a:ext cx="3227294" cy="6611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This sheet shows the effects of the progresive filtering.</a:t>
          </a:r>
        </a:p>
        <a:p>
          <a:endParaRPr lang="en-US" sz="1200"/>
        </a:p>
        <a:p>
          <a:r>
            <a:rPr lang="en-US" sz="1200" b="1"/>
            <a:t>Food Insp</a:t>
          </a:r>
          <a:r>
            <a:rPr lang="en-US" sz="1200" b="1" baseline="0"/>
            <a:t> (</a:t>
          </a:r>
          <a:r>
            <a:rPr lang="en-US" sz="1200" b="1"/>
            <a:t>ALL)</a:t>
          </a:r>
          <a:r>
            <a:rPr lang="en-US" sz="1200" baseline="0"/>
            <a:t> Shows the  results from the  data as it was downloaded from the portal, and it includes renewal  inspections and many others that will eventually be filtered.</a:t>
          </a:r>
        </a:p>
        <a:p>
          <a:endParaRPr lang="en-US" sz="1200" baseline="0"/>
        </a:p>
        <a:p>
          <a:r>
            <a:rPr lang="en-US" sz="1200" b="1" baseline="0"/>
            <a:t>Food Insp  (Open / Canvass)</a:t>
          </a:r>
          <a:r>
            <a:rPr lang="en-US" sz="1200" b="0" baseline="0"/>
            <a:t> As the name implies, it's just Canvass inspections, and inspections where the business wasn't "Closed, Out of Business or No Entry"</a:t>
          </a:r>
        </a:p>
        <a:p>
          <a:endParaRPr lang="en-US" sz="1200" b="0" baseline="0"/>
        </a:p>
        <a:p>
          <a:r>
            <a:rPr lang="en-US" sz="1200" b="1"/>
            <a:t>Food Insp (After addtl filters)</a:t>
          </a:r>
          <a:r>
            <a:rPr lang="en-US" sz="1200" b="0" baseline="0"/>
            <a:t> Shows the count after some other fairly trivial filters are applied.</a:t>
          </a:r>
        </a:p>
        <a:p>
          <a:endParaRPr lang="en-US" sz="1200" b="0" baseline="0"/>
        </a:p>
        <a:p>
          <a:r>
            <a:rPr lang="en-US" sz="1200" b="1" baseline="0"/>
            <a:t>Model Data </a:t>
          </a:r>
          <a:r>
            <a:rPr lang="en-US" sz="1200" b="0" baseline="0"/>
            <a:t> Is the final set of food inspetions used in the model.   This means that we were able to match many variables; Inspector, Weather, Business License Info, and other variables.  </a:t>
          </a:r>
        </a:p>
        <a:p>
          <a:endParaRPr lang="en-US" sz="1200" b="0" baseline="0"/>
        </a:p>
        <a:p>
          <a:r>
            <a:rPr lang="en-US" sz="1200" b="0" baseline="0"/>
            <a:t>By comparing the raw counts there some notable conclusions: </a:t>
          </a:r>
        </a:p>
        <a:p>
          <a:r>
            <a:rPr lang="en-US" sz="1200" b="0" baseline="0"/>
            <a:t> - The raw count of available data from the portal increased over the two  "as of" dates.  The October had 399 more inspections added to the portal in November, after the month was well over.</a:t>
          </a:r>
        </a:p>
        <a:p>
          <a:r>
            <a:rPr lang="en-US" sz="1200" b="0" baseline="0"/>
            <a:t> - Quite few inspections happen for reasons other than canvass or when the business is closed. </a:t>
          </a:r>
        </a:p>
        <a:p>
          <a:endParaRPr lang="en-US" sz="1200" b="0" baseline="0"/>
        </a:p>
        <a:p>
          <a:endParaRPr lang="en-US" sz="12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3"/>
  <sheetViews>
    <sheetView zoomScale="85" zoomScaleNormal="85" workbookViewId="0">
      <pane ySplit="5" topLeftCell="A6" activePane="bottomLeft" state="frozen"/>
      <selection pane="bottomLeft"/>
    </sheetView>
  </sheetViews>
  <sheetFormatPr defaultRowHeight="15" x14ac:dyDescent="0.25"/>
  <cols>
    <col min="2" max="4" width="10.85546875" customWidth="1"/>
    <col min="6" max="8" width="10.85546875" customWidth="1"/>
    <col min="10" max="12" width="10.85546875" customWidth="1"/>
  </cols>
  <sheetData>
    <row r="2" spans="2:12" x14ac:dyDescent="0.25">
      <c r="B2" s="11" t="s">
        <v>3</v>
      </c>
      <c r="C2" s="11"/>
      <c r="D2" s="11"/>
      <c r="F2" s="11" t="s">
        <v>4</v>
      </c>
      <c r="G2" s="11"/>
      <c r="H2" s="11"/>
      <c r="J2" s="11" t="s">
        <v>7</v>
      </c>
      <c r="K2" s="2"/>
      <c r="L2" s="2"/>
    </row>
    <row r="3" spans="2:12" x14ac:dyDescent="0.25">
      <c r="B3" s="58" t="s">
        <v>31</v>
      </c>
      <c r="C3" s="11"/>
      <c r="D3" s="11"/>
      <c r="F3" s="58" t="s">
        <v>32</v>
      </c>
      <c r="G3" s="11"/>
      <c r="H3" s="11"/>
      <c r="J3" s="11"/>
      <c r="K3" s="2"/>
      <c r="L3" s="2"/>
    </row>
    <row r="5" spans="2:12" ht="30" x14ac:dyDescent="0.25">
      <c r="B5" s="4" t="s">
        <v>6</v>
      </c>
      <c r="C5" s="12" t="s">
        <v>0</v>
      </c>
      <c r="D5" s="13" t="s">
        <v>1</v>
      </c>
      <c r="F5" s="4" t="s">
        <v>6</v>
      </c>
      <c r="G5" s="12" t="s">
        <v>0</v>
      </c>
      <c r="H5" s="13" t="s">
        <v>1</v>
      </c>
      <c r="J5" s="4" t="s">
        <v>6</v>
      </c>
      <c r="K5" s="12" t="s">
        <v>2</v>
      </c>
      <c r="L5" s="13" t="s">
        <v>5</v>
      </c>
    </row>
    <row r="6" spans="2:12" x14ac:dyDescent="0.25">
      <c r="B6" s="5">
        <v>40787</v>
      </c>
      <c r="C6" s="6">
        <v>377</v>
      </c>
      <c r="D6" s="7">
        <v>57</v>
      </c>
      <c r="F6" s="5">
        <v>40787</v>
      </c>
      <c r="G6" s="6">
        <v>378</v>
      </c>
      <c r="H6" s="7">
        <v>57</v>
      </c>
      <c r="J6" s="5">
        <v>40787</v>
      </c>
      <c r="K6" s="6">
        <f>G6-C6</f>
        <v>1</v>
      </c>
      <c r="L6" s="7">
        <f>H6-D6</f>
        <v>0</v>
      </c>
    </row>
    <row r="7" spans="2:12" x14ac:dyDescent="0.25">
      <c r="B7" s="5">
        <v>40817</v>
      </c>
      <c r="C7" s="6">
        <v>434</v>
      </c>
      <c r="D7" s="7">
        <v>35</v>
      </c>
      <c r="F7" s="5">
        <v>40817</v>
      </c>
      <c r="G7" s="6">
        <v>443</v>
      </c>
      <c r="H7" s="7">
        <v>38</v>
      </c>
      <c r="J7" s="5">
        <v>40817</v>
      </c>
      <c r="K7" s="6">
        <f>G7-C7</f>
        <v>9</v>
      </c>
      <c r="L7" s="7">
        <f>H7-D7</f>
        <v>3</v>
      </c>
    </row>
    <row r="8" spans="2:12" x14ac:dyDescent="0.25">
      <c r="B8" s="5">
        <v>40848</v>
      </c>
      <c r="C8" s="6">
        <v>497</v>
      </c>
      <c r="D8" s="7">
        <v>57</v>
      </c>
      <c r="F8" s="5">
        <v>40848</v>
      </c>
      <c r="G8" s="6">
        <v>499</v>
      </c>
      <c r="H8" s="7">
        <v>58</v>
      </c>
      <c r="J8" s="5">
        <v>40848</v>
      </c>
      <c r="K8" s="6">
        <f>G8-C8</f>
        <v>2</v>
      </c>
      <c r="L8" s="7">
        <f>H8-D8</f>
        <v>1</v>
      </c>
    </row>
    <row r="9" spans="2:12" x14ac:dyDescent="0.25">
      <c r="B9" s="5">
        <v>40878</v>
      </c>
      <c r="C9" s="6">
        <v>361</v>
      </c>
      <c r="D9" s="7">
        <v>40</v>
      </c>
      <c r="F9" s="5">
        <v>40878</v>
      </c>
      <c r="G9" s="6">
        <v>371</v>
      </c>
      <c r="H9" s="7">
        <v>40</v>
      </c>
      <c r="J9" s="5">
        <v>40878</v>
      </c>
      <c r="K9" s="6">
        <f>G9-C9</f>
        <v>10</v>
      </c>
      <c r="L9" s="7">
        <f>H9-D9</f>
        <v>0</v>
      </c>
    </row>
    <row r="10" spans="2:12" x14ac:dyDescent="0.25">
      <c r="B10" s="5">
        <v>40909</v>
      </c>
      <c r="C10" s="6">
        <v>448</v>
      </c>
      <c r="D10" s="7">
        <v>61</v>
      </c>
      <c r="F10" s="5">
        <v>40909</v>
      </c>
      <c r="G10" s="6">
        <v>460</v>
      </c>
      <c r="H10" s="7">
        <v>61</v>
      </c>
      <c r="J10" s="5">
        <v>40909</v>
      </c>
      <c r="K10" s="6">
        <f>G10-C10</f>
        <v>12</v>
      </c>
      <c r="L10" s="7">
        <f>H10-D10</f>
        <v>0</v>
      </c>
    </row>
    <row r="11" spans="2:12" x14ac:dyDescent="0.25">
      <c r="B11" s="5">
        <v>40940</v>
      </c>
      <c r="C11" s="6">
        <v>363</v>
      </c>
      <c r="D11" s="7">
        <v>54</v>
      </c>
      <c r="F11" s="5">
        <v>40940</v>
      </c>
      <c r="G11" s="6">
        <v>379</v>
      </c>
      <c r="H11" s="7">
        <v>56</v>
      </c>
      <c r="J11" s="5">
        <v>40940</v>
      </c>
      <c r="K11" s="6">
        <f>G11-C11</f>
        <v>16</v>
      </c>
      <c r="L11" s="7">
        <f>H11-D11</f>
        <v>2</v>
      </c>
    </row>
    <row r="12" spans="2:12" x14ac:dyDescent="0.25">
      <c r="B12" s="5">
        <v>40969</v>
      </c>
      <c r="C12" s="6">
        <v>506</v>
      </c>
      <c r="D12" s="7">
        <v>74</v>
      </c>
      <c r="F12" s="5">
        <v>40969</v>
      </c>
      <c r="G12" s="6">
        <v>525</v>
      </c>
      <c r="H12" s="7">
        <v>76</v>
      </c>
      <c r="J12" s="5">
        <v>40969</v>
      </c>
      <c r="K12" s="6">
        <f>G12-C12</f>
        <v>19</v>
      </c>
      <c r="L12" s="7">
        <f>H12-D12</f>
        <v>2</v>
      </c>
    </row>
    <row r="13" spans="2:12" x14ac:dyDescent="0.25">
      <c r="B13" s="5">
        <v>41000</v>
      </c>
      <c r="C13" s="6">
        <v>410</v>
      </c>
      <c r="D13" s="7">
        <v>57</v>
      </c>
      <c r="F13" s="5">
        <v>41000</v>
      </c>
      <c r="G13" s="6">
        <v>428</v>
      </c>
      <c r="H13" s="7">
        <v>59</v>
      </c>
      <c r="J13" s="5">
        <v>41000</v>
      </c>
      <c r="K13" s="6">
        <f>G13-C13</f>
        <v>18</v>
      </c>
      <c r="L13" s="7">
        <f>H13-D13</f>
        <v>2</v>
      </c>
    </row>
    <row r="14" spans="2:12" x14ac:dyDescent="0.25">
      <c r="B14" s="5">
        <v>41030</v>
      </c>
      <c r="C14" s="6">
        <v>457</v>
      </c>
      <c r="D14" s="7">
        <v>63</v>
      </c>
      <c r="F14" s="5">
        <v>41030</v>
      </c>
      <c r="G14" s="6">
        <v>486</v>
      </c>
      <c r="H14" s="7">
        <v>66</v>
      </c>
      <c r="J14" s="5">
        <v>41030</v>
      </c>
      <c r="K14" s="6">
        <f>G14-C14</f>
        <v>29</v>
      </c>
      <c r="L14" s="7">
        <f>H14-D14</f>
        <v>3</v>
      </c>
    </row>
    <row r="15" spans="2:12" x14ac:dyDescent="0.25">
      <c r="B15" s="5">
        <v>41061</v>
      </c>
      <c r="C15" s="6">
        <v>402</v>
      </c>
      <c r="D15" s="7">
        <v>69</v>
      </c>
      <c r="F15" s="5">
        <v>41061</v>
      </c>
      <c r="G15" s="6">
        <v>433</v>
      </c>
      <c r="H15" s="7">
        <v>75</v>
      </c>
      <c r="J15" s="5">
        <v>41061</v>
      </c>
      <c r="K15" s="6">
        <f>G15-C15</f>
        <v>31</v>
      </c>
      <c r="L15" s="7">
        <f>H15-D15</f>
        <v>6</v>
      </c>
    </row>
    <row r="16" spans="2:12" x14ac:dyDescent="0.25">
      <c r="B16" s="5">
        <v>41091</v>
      </c>
      <c r="C16" s="6">
        <v>330</v>
      </c>
      <c r="D16" s="7">
        <v>72</v>
      </c>
      <c r="F16" s="5">
        <v>41091</v>
      </c>
      <c r="G16" s="6">
        <v>347</v>
      </c>
      <c r="H16" s="7">
        <v>73</v>
      </c>
      <c r="J16" s="5">
        <v>41091</v>
      </c>
      <c r="K16" s="6">
        <f>G16-C16</f>
        <v>17</v>
      </c>
      <c r="L16" s="7">
        <f>H16-D16</f>
        <v>1</v>
      </c>
    </row>
    <row r="17" spans="2:12" x14ac:dyDescent="0.25">
      <c r="B17" s="5">
        <v>41122</v>
      </c>
      <c r="C17" s="6">
        <v>484</v>
      </c>
      <c r="D17" s="7">
        <v>68</v>
      </c>
      <c r="F17" s="5">
        <v>41122</v>
      </c>
      <c r="G17" s="6">
        <v>505</v>
      </c>
      <c r="H17" s="7">
        <v>69</v>
      </c>
      <c r="J17" s="5">
        <v>41122</v>
      </c>
      <c r="K17" s="6">
        <f>G17-C17</f>
        <v>21</v>
      </c>
      <c r="L17" s="7">
        <f>H17-D17</f>
        <v>1</v>
      </c>
    </row>
    <row r="18" spans="2:12" x14ac:dyDescent="0.25">
      <c r="B18" s="5">
        <v>41153</v>
      </c>
      <c r="C18" s="6">
        <v>417</v>
      </c>
      <c r="D18" s="7">
        <v>57</v>
      </c>
      <c r="F18" s="5">
        <v>41153</v>
      </c>
      <c r="G18" s="6">
        <v>450</v>
      </c>
      <c r="H18" s="7">
        <v>66</v>
      </c>
      <c r="J18" s="5">
        <v>41153</v>
      </c>
      <c r="K18" s="6">
        <f>G18-C18</f>
        <v>33</v>
      </c>
      <c r="L18" s="7">
        <f>H18-D18</f>
        <v>9</v>
      </c>
    </row>
    <row r="19" spans="2:12" x14ac:dyDescent="0.25">
      <c r="B19" s="5">
        <v>41183</v>
      </c>
      <c r="C19" s="6">
        <v>475</v>
      </c>
      <c r="D19" s="7">
        <v>73</v>
      </c>
      <c r="F19" s="5">
        <v>41183</v>
      </c>
      <c r="G19" s="6">
        <v>508</v>
      </c>
      <c r="H19" s="7">
        <v>81</v>
      </c>
      <c r="J19" s="5">
        <v>41183</v>
      </c>
      <c r="K19" s="6">
        <f>G19-C19</f>
        <v>33</v>
      </c>
      <c r="L19" s="7">
        <f>H19-D19</f>
        <v>8</v>
      </c>
    </row>
    <row r="20" spans="2:12" x14ac:dyDescent="0.25">
      <c r="B20" s="5">
        <v>41214</v>
      </c>
      <c r="C20" s="6">
        <v>455</v>
      </c>
      <c r="D20" s="7">
        <v>61</v>
      </c>
      <c r="F20" s="5">
        <v>41214</v>
      </c>
      <c r="G20" s="6">
        <v>486</v>
      </c>
      <c r="H20" s="7">
        <v>62</v>
      </c>
      <c r="J20" s="5">
        <v>41214</v>
      </c>
      <c r="K20" s="6">
        <f>G20-C20</f>
        <v>31</v>
      </c>
      <c r="L20" s="7">
        <f>H20-D20</f>
        <v>1</v>
      </c>
    </row>
    <row r="21" spans="2:12" x14ac:dyDescent="0.25">
      <c r="B21" s="5">
        <v>41244</v>
      </c>
      <c r="C21" s="6">
        <v>357</v>
      </c>
      <c r="D21" s="7">
        <v>38</v>
      </c>
      <c r="F21" s="5">
        <v>41244</v>
      </c>
      <c r="G21" s="6">
        <v>396</v>
      </c>
      <c r="H21" s="7">
        <v>45</v>
      </c>
      <c r="J21" s="5">
        <v>41244</v>
      </c>
      <c r="K21" s="6">
        <f>G21-C21</f>
        <v>39</v>
      </c>
      <c r="L21" s="7">
        <f>H21-D21</f>
        <v>7</v>
      </c>
    </row>
    <row r="22" spans="2:12" x14ac:dyDescent="0.25">
      <c r="B22" s="5">
        <v>41275</v>
      </c>
      <c r="C22" s="6">
        <v>507</v>
      </c>
      <c r="D22" s="7">
        <v>55</v>
      </c>
      <c r="F22" s="5">
        <v>41275</v>
      </c>
      <c r="G22" s="6">
        <v>594</v>
      </c>
      <c r="H22" s="7">
        <v>66</v>
      </c>
      <c r="J22" s="5">
        <v>41275</v>
      </c>
      <c r="K22" s="6">
        <f>G22-C22</f>
        <v>87</v>
      </c>
      <c r="L22" s="7">
        <f>H22-D22</f>
        <v>11</v>
      </c>
    </row>
    <row r="23" spans="2:12" x14ac:dyDescent="0.25">
      <c r="B23" s="5">
        <v>41306</v>
      </c>
      <c r="C23" s="6">
        <v>442</v>
      </c>
      <c r="D23" s="7">
        <v>65</v>
      </c>
      <c r="F23" s="5">
        <v>41306</v>
      </c>
      <c r="G23" s="6">
        <v>514</v>
      </c>
      <c r="H23" s="7">
        <v>71</v>
      </c>
      <c r="J23" s="5">
        <v>41306</v>
      </c>
      <c r="K23" s="6">
        <f>G23-C23</f>
        <v>72</v>
      </c>
      <c r="L23" s="7">
        <f>H23-D23</f>
        <v>6</v>
      </c>
    </row>
    <row r="24" spans="2:12" x14ac:dyDescent="0.25">
      <c r="B24" s="5">
        <v>41334</v>
      </c>
      <c r="C24" s="6">
        <v>540</v>
      </c>
      <c r="D24" s="7">
        <v>59</v>
      </c>
      <c r="F24" s="5">
        <v>41334</v>
      </c>
      <c r="G24" s="6">
        <v>641</v>
      </c>
      <c r="H24" s="7">
        <v>68</v>
      </c>
      <c r="J24" s="5">
        <v>41334</v>
      </c>
      <c r="K24" s="6">
        <f>G24-C24</f>
        <v>101</v>
      </c>
      <c r="L24" s="7">
        <f>H24-D24</f>
        <v>9</v>
      </c>
    </row>
    <row r="25" spans="2:12" x14ac:dyDescent="0.25">
      <c r="B25" s="5">
        <v>41365</v>
      </c>
      <c r="C25" s="6">
        <v>580</v>
      </c>
      <c r="D25" s="7">
        <v>76</v>
      </c>
      <c r="F25" s="5">
        <v>41365</v>
      </c>
      <c r="G25" s="6">
        <v>705</v>
      </c>
      <c r="H25" s="7">
        <v>94</v>
      </c>
      <c r="J25" s="5">
        <v>41365</v>
      </c>
      <c r="K25" s="6">
        <f>G25-C25</f>
        <v>125</v>
      </c>
      <c r="L25" s="7">
        <f>H25-D25</f>
        <v>18</v>
      </c>
    </row>
    <row r="26" spans="2:12" x14ac:dyDescent="0.25">
      <c r="B26" s="5">
        <v>41395</v>
      </c>
      <c r="C26" s="6">
        <v>612</v>
      </c>
      <c r="D26" s="7">
        <v>111</v>
      </c>
      <c r="F26" s="5">
        <v>41395</v>
      </c>
      <c r="G26" s="6">
        <v>739</v>
      </c>
      <c r="H26" s="7">
        <v>133</v>
      </c>
      <c r="J26" s="5">
        <v>41395</v>
      </c>
      <c r="K26" s="6">
        <f>G26-C26</f>
        <v>127</v>
      </c>
      <c r="L26" s="7">
        <f>H26-D26</f>
        <v>22</v>
      </c>
    </row>
    <row r="27" spans="2:12" x14ac:dyDescent="0.25">
      <c r="B27" s="5">
        <v>41426</v>
      </c>
      <c r="C27" s="6">
        <v>552</v>
      </c>
      <c r="D27" s="7">
        <v>87</v>
      </c>
      <c r="F27" s="5">
        <v>41426</v>
      </c>
      <c r="G27" s="6">
        <v>640</v>
      </c>
      <c r="H27" s="7">
        <v>100</v>
      </c>
      <c r="J27" s="5">
        <v>41426</v>
      </c>
      <c r="K27" s="6">
        <f>G27-C27</f>
        <v>88</v>
      </c>
      <c r="L27" s="7">
        <f>H27-D27</f>
        <v>13</v>
      </c>
    </row>
    <row r="28" spans="2:12" x14ac:dyDescent="0.25">
      <c r="B28" s="5">
        <v>41456</v>
      </c>
      <c r="C28" s="6">
        <v>485</v>
      </c>
      <c r="D28" s="7">
        <v>77</v>
      </c>
      <c r="F28" s="5">
        <v>41456</v>
      </c>
      <c r="G28" s="6">
        <v>570</v>
      </c>
      <c r="H28" s="7">
        <v>93</v>
      </c>
      <c r="J28" s="5">
        <v>41456</v>
      </c>
      <c r="K28" s="6">
        <f>G28-C28</f>
        <v>85</v>
      </c>
      <c r="L28" s="7">
        <f>H28-D28</f>
        <v>16</v>
      </c>
    </row>
    <row r="29" spans="2:12" x14ac:dyDescent="0.25">
      <c r="B29" s="5">
        <v>41487</v>
      </c>
      <c r="C29" s="6">
        <v>570</v>
      </c>
      <c r="D29" s="7">
        <v>94</v>
      </c>
      <c r="F29" s="5">
        <v>41487</v>
      </c>
      <c r="G29" s="6">
        <v>658</v>
      </c>
      <c r="H29" s="7">
        <v>109</v>
      </c>
      <c r="J29" s="5">
        <v>41487</v>
      </c>
      <c r="K29" s="6">
        <f>G29-C29</f>
        <v>88</v>
      </c>
      <c r="L29" s="7">
        <f>H29-D29</f>
        <v>15</v>
      </c>
    </row>
    <row r="30" spans="2:12" x14ac:dyDescent="0.25">
      <c r="B30" s="5">
        <v>41518</v>
      </c>
      <c r="C30" s="6">
        <v>559</v>
      </c>
      <c r="D30" s="7">
        <v>67</v>
      </c>
      <c r="F30" s="5">
        <v>41518</v>
      </c>
      <c r="G30" s="6">
        <v>686</v>
      </c>
      <c r="H30" s="7">
        <v>96</v>
      </c>
      <c r="J30" s="5">
        <v>41518</v>
      </c>
      <c r="K30" s="6">
        <f>G30-C30</f>
        <v>127</v>
      </c>
      <c r="L30" s="7">
        <f>H30-D30</f>
        <v>29</v>
      </c>
    </row>
    <row r="31" spans="2:12" x14ac:dyDescent="0.25">
      <c r="B31" s="5">
        <v>41548</v>
      </c>
      <c r="C31" s="6">
        <v>614</v>
      </c>
      <c r="D31" s="7">
        <v>72</v>
      </c>
      <c r="F31" s="5">
        <v>41548</v>
      </c>
      <c r="G31" s="6">
        <v>748</v>
      </c>
      <c r="H31" s="7">
        <v>88</v>
      </c>
      <c r="J31" s="5">
        <v>41548</v>
      </c>
      <c r="K31" s="6">
        <f>G31-C31</f>
        <v>134</v>
      </c>
      <c r="L31" s="7">
        <f>H31-D31</f>
        <v>16</v>
      </c>
    </row>
    <row r="32" spans="2:12" x14ac:dyDescent="0.25">
      <c r="B32" s="5">
        <v>41579</v>
      </c>
      <c r="C32" s="6">
        <v>480</v>
      </c>
      <c r="D32" s="7">
        <v>40</v>
      </c>
      <c r="F32" s="5">
        <v>41579</v>
      </c>
      <c r="G32" s="6">
        <v>572</v>
      </c>
      <c r="H32" s="7">
        <v>49</v>
      </c>
      <c r="J32" s="5">
        <v>41579</v>
      </c>
      <c r="K32" s="6">
        <f>G32-C32</f>
        <v>92</v>
      </c>
      <c r="L32" s="7">
        <f>H32-D32</f>
        <v>9</v>
      </c>
    </row>
    <row r="33" spans="2:12" x14ac:dyDescent="0.25">
      <c r="B33" s="5">
        <v>41609</v>
      </c>
      <c r="C33" s="6">
        <v>444</v>
      </c>
      <c r="D33" s="7">
        <v>43</v>
      </c>
      <c r="F33" s="5">
        <v>41609</v>
      </c>
      <c r="G33" s="6">
        <v>523</v>
      </c>
      <c r="H33" s="7">
        <v>52</v>
      </c>
      <c r="J33" s="5">
        <v>41609</v>
      </c>
      <c r="K33" s="6">
        <f>G33-C33</f>
        <v>79</v>
      </c>
      <c r="L33" s="7">
        <f>H33-D33</f>
        <v>9</v>
      </c>
    </row>
    <row r="34" spans="2:12" x14ac:dyDescent="0.25">
      <c r="B34" s="5">
        <v>41640</v>
      </c>
      <c r="C34" s="6">
        <v>518</v>
      </c>
      <c r="D34" s="7">
        <v>72</v>
      </c>
      <c r="F34" s="5">
        <v>41640</v>
      </c>
      <c r="G34" s="6">
        <v>628</v>
      </c>
      <c r="H34" s="7">
        <v>89</v>
      </c>
      <c r="J34" s="5">
        <v>41640</v>
      </c>
      <c r="K34" s="6">
        <f>G34-C34</f>
        <v>110</v>
      </c>
      <c r="L34" s="7">
        <f>H34-D34</f>
        <v>17</v>
      </c>
    </row>
    <row r="35" spans="2:12" x14ac:dyDescent="0.25">
      <c r="B35" s="5">
        <v>41671</v>
      </c>
      <c r="C35" s="6">
        <v>574</v>
      </c>
      <c r="D35" s="7">
        <v>90</v>
      </c>
      <c r="F35" s="5">
        <v>41671</v>
      </c>
      <c r="G35" s="6">
        <v>674</v>
      </c>
      <c r="H35" s="7">
        <v>110</v>
      </c>
      <c r="J35" s="5">
        <v>41671</v>
      </c>
      <c r="K35" s="6">
        <f>G35-C35</f>
        <v>100</v>
      </c>
      <c r="L35" s="7">
        <f>H35-D35</f>
        <v>20</v>
      </c>
    </row>
    <row r="36" spans="2:12" x14ac:dyDescent="0.25">
      <c r="B36" s="5">
        <v>41699</v>
      </c>
      <c r="C36" s="6">
        <v>598</v>
      </c>
      <c r="D36" s="7">
        <v>113</v>
      </c>
      <c r="F36" s="5">
        <v>41699</v>
      </c>
      <c r="G36" s="6">
        <v>711</v>
      </c>
      <c r="H36" s="7">
        <v>132</v>
      </c>
      <c r="J36" s="5">
        <v>41699</v>
      </c>
      <c r="K36" s="6">
        <f>G36-C36</f>
        <v>113</v>
      </c>
      <c r="L36" s="7">
        <f>H36-D36</f>
        <v>19</v>
      </c>
    </row>
    <row r="37" spans="2:12" x14ac:dyDescent="0.25">
      <c r="B37" s="5">
        <v>41730</v>
      </c>
      <c r="C37" s="6">
        <v>311</v>
      </c>
      <c r="D37" s="7">
        <v>58</v>
      </c>
      <c r="F37" s="5">
        <v>41730</v>
      </c>
      <c r="G37" s="6">
        <v>378</v>
      </c>
      <c r="H37" s="7">
        <v>70</v>
      </c>
      <c r="J37" s="5">
        <v>41730</v>
      </c>
      <c r="K37" s="6">
        <f>G37-C37</f>
        <v>67</v>
      </c>
      <c r="L37" s="7">
        <f>H37-D37</f>
        <v>12</v>
      </c>
    </row>
    <row r="38" spans="2:12" x14ac:dyDescent="0.25">
      <c r="B38" s="5">
        <v>41760</v>
      </c>
      <c r="C38" s="6"/>
      <c r="D38" s="7"/>
      <c r="F38" s="5">
        <v>41760</v>
      </c>
      <c r="G38" s="6"/>
      <c r="H38" s="7"/>
      <c r="J38" s="5">
        <v>41760</v>
      </c>
      <c r="K38" s="6"/>
      <c r="L38" s="7"/>
    </row>
    <row r="39" spans="2:12" x14ac:dyDescent="0.25">
      <c r="B39" s="5">
        <v>41791</v>
      </c>
      <c r="C39" s="6"/>
      <c r="D39" s="7"/>
      <c r="F39" s="5">
        <v>41791</v>
      </c>
      <c r="G39" s="6"/>
      <c r="H39" s="7"/>
      <c r="J39" s="5">
        <v>41791</v>
      </c>
      <c r="K39" s="6"/>
      <c r="L39" s="7"/>
    </row>
    <row r="40" spans="2:12" x14ac:dyDescent="0.25">
      <c r="B40" s="5">
        <v>41821</v>
      </c>
      <c r="C40" s="6"/>
      <c r="D40" s="7"/>
      <c r="F40" s="5">
        <v>41821</v>
      </c>
      <c r="G40" s="6"/>
      <c r="H40" s="7"/>
      <c r="J40" s="5">
        <v>41821</v>
      </c>
      <c r="K40" s="6"/>
      <c r="L40" s="7"/>
    </row>
    <row r="41" spans="2:12" x14ac:dyDescent="0.25">
      <c r="B41" s="5">
        <v>41852</v>
      </c>
      <c r="C41" s="6"/>
      <c r="D41" s="7"/>
      <c r="F41" s="5">
        <v>41852</v>
      </c>
      <c r="G41" s="6"/>
      <c r="H41" s="7"/>
      <c r="J41" s="5">
        <v>41852</v>
      </c>
      <c r="K41" s="6"/>
      <c r="L41" s="7"/>
    </row>
    <row r="42" spans="2:12" x14ac:dyDescent="0.25">
      <c r="B42" s="5">
        <v>41883</v>
      </c>
      <c r="C42" s="6">
        <v>681</v>
      </c>
      <c r="D42" s="7">
        <v>126</v>
      </c>
      <c r="F42" s="5">
        <v>41883</v>
      </c>
      <c r="G42" s="6">
        <v>810</v>
      </c>
      <c r="H42" s="7">
        <v>141</v>
      </c>
      <c r="J42" s="5">
        <v>41883</v>
      </c>
      <c r="K42" s="6">
        <f>G42-C42</f>
        <v>129</v>
      </c>
      <c r="L42" s="7">
        <f>H42-D42</f>
        <v>15</v>
      </c>
    </row>
    <row r="43" spans="2:12" x14ac:dyDescent="0.25">
      <c r="B43" s="8">
        <v>41913</v>
      </c>
      <c r="C43" s="9">
        <v>517</v>
      </c>
      <c r="D43" s="10">
        <v>74</v>
      </c>
      <c r="F43" s="8">
        <v>41913</v>
      </c>
      <c r="G43" s="9">
        <v>827</v>
      </c>
      <c r="H43" s="10">
        <v>117</v>
      </c>
      <c r="J43" s="8">
        <v>41913</v>
      </c>
      <c r="K43" s="9">
        <f>G43-C43</f>
        <v>310</v>
      </c>
      <c r="L43" s="10">
        <f>H43-D43</f>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25"/>
  <sheetViews>
    <sheetView showGridLines="0" workbookViewId="0"/>
  </sheetViews>
  <sheetFormatPr defaultRowHeight="15" x14ac:dyDescent="0.25"/>
  <cols>
    <col min="1" max="1" width="3.5703125" style="14" customWidth="1"/>
    <col min="2" max="12" width="9.140625" style="14"/>
    <col min="13" max="13" width="3.5703125" style="14" customWidth="1"/>
    <col min="14" max="16384" width="9.140625" style="14"/>
  </cols>
  <sheetData>
    <row r="1" spans="2:24" ht="15.75" thickBot="1" x14ac:dyDescent="0.3"/>
    <row r="2" spans="2:24" x14ac:dyDescent="0.25">
      <c r="B2" s="26" t="s">
        <v>3</v>
      </c>
      <c r="C2" s="27"/>
      <c r="D2" s="27"/>
      <c r="E2" s="64"/>
      <c r="F2" s="59"/>
      <c r="G2" s="59"/>
      <c r="H2" s="59"/>
      <c r="I2" s="59"/>
      <c r="J2" s="59"/>
      <c r="K2" s="59"/>
      <c r="L2" s="60"/>
      <c r="N2" s="26" t="s">
        <v>4</v>
      </c>
      <c r="O2" s="59"/>
      <c r="P2" s="59"/>
      <c r="Q2" s="59"/>
      <c r="R2" s="59"/>
      <c r="S2" s="59"/>
      <c r="T2" s="59"/>
      <c r="U2" s="59"/>
      <c r="V2" s="59"/>
      <c r="W2" s="59"/>
      <c r="X2" s="60"/>
    </row>
    <row r="3" spans="2:24" ht="15.75" thickBot="1" x14ac:dyDescent="0.3">
      <c r="B3" s="61" t="s">
        <v>32</v>
      </c>
      <c r="C3" s="65"/>
      <c r="D3" s="65"/>
      <c r="E3" s="66"/>
      <c r="F3" s="62"/>
      <c r="G3" s="62"/>
      <c r="H3" s="62"/>
      <c r="I3" s="62"/>
      <c r="J3" s="62"/>
      <c r="K3" s="62"/>
      <c r="L3" s="63"/>
      <c r="N3" s="61" t="s">
        <v>31</v>
      </c>
      <c r="O3" s="62"/>
      <c r="P3" s="62"/>
      <c r="Q3" s="62"/>
      <c r="R3" s="62"/>
      <c r="S3" s="62"/>
      <c r="T3" s="62"/>
      <c r="U3" s="62"/>
      <c r="V3" s="62"/>
      <c r="W3" s="62"/>
      <c r="X3" s="63"/>
    </row>
    <row r="4" spans="2:24" x14ac:dyDescent="0.25">
      <c r="B4" s="15"/>
      <c r="C4" s="16"/>
      <c r="D4" s="16"/>
      <c r="E4" s="16"/>
      <c r="F4" s="16"/>
      <c r="G4" s="16"/>
      <c r="H4" s="16"/>
      <c r="I4" s="16"/>
      <c r="J4" s="16"/>
      <c r="K4" s="16"/>
      <c r="L4" s="17"/>
      <c r="N4" s="15"/>
      <c r="O4" s="16"/>
      <c r="P4" s="16"/>
      <c r="Q4" s="16"/>
      <c r="R4" s="16"/>
      <c r="S4" s="16"/>
      <c r="T4" s="16"/>
      <c r="U4" s="16"/>
      <c r="V4" s="16"/>
      <c r="W4" s="16"/>
      <c r="X4" s="17"/>
    </row>
    <row r="5" spans="2:24" x14ac:dyDescent="0.25">
      <c r="B5" s="18" t="s">
        <v>16</v>
      </c>
      <c r="C5" s="16"/>
      <c r="D5" s="16"/>
      <c r="E5" s="16"/>
      <c r="F5" s="16"/>
      <c r="G5" s="16"/>
      <c r="H5" s="16"/>
      <c r="I5" s="16"/>
      <c r="J5" s="16"/>
      <c r="K5" s="16"/>
      <c r="L5" s="17"/>
      <c r="N5" s="18" t="s">
        <v>16</v>
      </c>
      <c r="O5" s="16"/>
      <c r="P5" s="16"/>
      <c r="Q5" s="16"/>
      <c r="R5" s="16"/>
      <c r="S5" s="16"/>
      <c r="T5" s="16"/>
      <c r="U5" s="16"/>
      <c r="V5" s="16"/>
      <c r="W5" s="16"/>
      <c r="X5" s="17"/>
    </row>
    <row r="6" spans="2:24" x14ac:dyDescent="0.25">
      <c r="B6" s="19" t="s">
        <v>8</v>
      </c>
      <c r="C6" s="16"/>
      <c r="D6" s="16"/>
      <c r="E6" s="16"/>
      <c r="F6" s="16"/>
      <c r="G6" s="16"/>
      <c r="H6" s="16"/>
      <c r="I6" s="16"/>
      <c r="J6" s="16"/>
      <c r="K6" s="16"/>
      <c r="L6" s="17"/>
      <c r="N6" s="19" t="s">
        <v>8</v>
      </c>
      <c r="O6" s="16"/>
      <c r="P6" s="16"/>
      <c r="Q6" s="16"/>
      <c r="R6" s="16"/>
      <c r="S6" s="16"/>
      <c r="T6" s="16"/>
      <c r="U6" s="16"/>
      <c r="V6" s="16"/>
      <c r="W6" s="16"/>
      <c r="X6" s="17"/>
    </row>
    <row r="7" spans="2:24" x14ac:dyDescent="0.25">
      <c r="B7" s="20" t="s">
        <v>9</v>
      </c>
      <c r="C7" s="16"/>
      <c r="D7" s="16"/>
      <c r="E7" s="16"/>
      <c r="F7" s="16"/>
      <c r="G7" s="16"/>
      <c r="H7" s="16"/>
      <c r="I7" s="16"/>
      <c r="J7" s="16"/>
      <c r="K7" s="16"/>
      <c r="L7" s="17"/>
      <c r="N7" s="20" t="s">
        <v>9</v>
      </c>
      <c r="O7" s="16"/>
      <c r="P7" s="16"/>
      <c r="Q7" s="16"/>
      <c r="R7" s="16"/>
      <c r="S7" s="16"/>
      <c r="T7" s="16"/>
      <c r="U7" s="16"/>
      <c r="V7" s="16"/>
      <c r="W7" s="16"/>
      <c r="X7" s="17"/>
    </row>
    <row r="8" spans="2:24" x14ac:dyDescent="0.25">
      <c r="B8" s="20" t="s">
        <v>10</v>
      </c>
      <c r="C8" s="16"/>
      <c r="D8" s="16"/>
      <c r="E8" s="16"/>
      <c r="F8" s="16"/>
      <c r="G8" s="16"/>
      <c r="H8" s="16"/>
      <c r="I8" s="16"/>
      <c r="J8" s="16"/>
      <c r="K8" s="16"/>
      <c r="L8" s="17"/>
      <c r="N8" s="20" t="s">
        <v>20</v>
      </c>
      <c r="O8" s="16"/>
      <c r="P8" s="16"/>
      <c r="Q8" s="16"/>
      <c r="R8" s="16"/>
      <c r="S8" s="16"/>
      <c r="T8" s="16"/>
      <c r="U8" s="16"/>
      <c r="V8" s="16"/>
      <c r="W8" s="16"/>
      <c r="X8" s="17"/>
    </row>
    <row r="9" spans="2:24" x14ac:dyDescent="0.25">
      <c r="B9" s="20" t="s">
        <v>11</v>
      </c>
      <c r="C9" s="16"/>
      <c r="D9" s="16"/>
      <c r="E9" s="16"/>
      <c r="F9" s="16"/>
      <c r="G9" s="16"/>
      <c r="H9" s="16"/>
      <c r="I9" s="16"/>
      <c r="J9" s="16"/>
      <c r="K9" s="16"/>
      <c r="L9" s="17"/>
      <c r="N9" s="20" t="s">
        <v>21</v>
      </c>
      <c r="O9" s="16"/>
      <c r="P9" s="16"/>
      <c r="Q9" s="16"/>
      <c r="R9" s="16"/>
      <c r="S9" s="16"/>
      <c r="T9" s="16"/>
      <c r="U9" s="16"/>
      <c r="V9" s="16"/>
      <c r="W9" s="16"/>
      <c r="X9" s="17"/>
    </row>
    <row r="10" spans="2:24" x14ac:dyDescent="0.25">
      <c r="B10" s="15"/>
      <c r="C10" s="16"/>
      <c r="D10" s="16"/>
      <c r="E10" s="16"/>
      <c r="F10" s="16"/>
      <c r="G10" s="16"/>
      <c r="H10" s="16"/>
      <c r="I10" s="16"/>
      <c r="J10" s="16"/>
      <c r="K10" s="16"/>
      <c r="L10" s="17"/>
      <c r="N10" s="15"/>
      <c r="O10" s="16"/>
      <c r="P10" s="16"/>
      <c r="Q10" s="16"/>
      <c r="R10" s="16"/>
      <c r="S10" s="16"/>
      <c r="T10" s="16"/>
      <c r="U10" s="16"/>
      <c r="V10" s="16"/>
      <c r="W10" s="16"/>
      <c r="X10" s="17"/>
    </row>
    <row r="11" spans="2:24" x14ac:dyDescent="0.25">
      <c r="B11" s="15"/>
      <c r="C11" s="16"/>
      <c r="D11" s="16"/>
      <c r="E11" s="16"/>
      <c r="F11" s="16"/>
      <c r="G11" s="16"/>
      <c r="H11" s="16"/>
      <c r="I11" s="16"/>
      <c r="J11" s="16"/>
      <c r="K11" s="16"/>
      <c r="L11" s="17"/>
      <c r="N11" s="15"/>
      <c r="O11" s="16"/>
      <c r="P11" s="16"/>
      <c r="Q11" s="16"/>
      <c r="R11" s="16"/>
      <c r="S11" s="16"/>
      <c r="T11" s="16"/>
      <c r="U11" s="16"/>
      <c r="V11" s="16"/>
      <c r="W11" s="16"/>
      <c r="X11" s="17"/>
    </row>
    <row r="12" spans="2:24" x14ac:dyDescent="0.25">
      <c r="B12" s="18" t="s">
        <v>17</v>
      </c>
      <c r="C12" s="16"/>
      <c r="D12" s="16"/>
      <c r="E12" s="16"/>
      <c r="F12" s="16"/>
      <c r="G12" s="16"/>
      <c r="H12" s="16"/>
      <c r="I12" s="16"/>
      <c r="J12" s="16"/>
      <c r="K12" s="16"/>
      <c r="L12" s="17"/>
      <c r="N12" s="18" t="s">
        <v>17</v>
      </c>
      <c r="O12" s="16"/>
      <c r="P12" s="16"/>
      <c r="Q12" s="16"/>
      <c r="R12" s="16"/>
      <c r="S12" s="16"/>
      <c r="T12" s="16"/>
      <c r="U12" s="16"/>
      <c r="V12" s="16"/>
      <c r="W12" s="16"/>
      <c r="X12" s="17"/>
    </row>
    <row r="13" spans="2:24" x14ac:dyDescent="0.25">
      <c r="B13" s="19" t="s">
        <v>12</v>
      </c>
      <c r="C13" s="16"/>
      <c r="D13" s="16"/>
      <c r="E13" s="16"/>
      <c r="F13" s="16"/>
      <c r="G13" s="16"/>
      <c r="H13" s="16"/>
      <c r="I13" s="16"/>
      <c r="J13" s="16"/>
      <c r="K13" s="16"/>
      <c r="L13" s="17"/>
      <c r="N13" s="19" t="s">
        <v>12</v>
      </c>
      <c r="O13" s="16"/>
      <c r="P13" s="16"/>
      <c r="Q13" s="16"/>
      <c r="R13" s="16"/>
      <c r="S13" s="16"/>
      <c r="T13" s="16"/>
      <c r="U13" s="16"/>
      <c r="V13" s="16"/>
      <c r="W13" s="16"/>
      <c r="X13" s="17"/>
    </row>
    <row r="14" spans="2:24" x14ac:dyDescent="0.25">
      <c r="B14" s="20" t="s">
        <v>13</v>
      </c>
      <c r="C14" s="16"/>
      <c r="D14" s="16"/>
      <c r="E14" s="16"/>
      <c r="F14" s="16"/>
      <c r="G14" s="16"/>
      <c r="H14" s="16"/>
      <c r="I14" s="16"/>
      <c r="J14" s="16"/>
      <c r="K14" s="16"/>
      <c r="L14" s="17"/>
      <c r="N14" s="20" t="s">
        <v>13</v>
      </c>
      <c r="O14" s="16"/>
      <c r="P14" s="16"/>
      <c r="Q14" s="16"/>
      <c r="R14" s="16"/>
      <c r="S14" s="16"/>
      <c r="T14" s="16"/>
      <c r="U14" s="16"/>
      <c r="V14" s="16"/>
      <c r="W14" s="16"/>
      <c r="X14" s="17"/>
    </row>
    <row r="15" spans="2:24" x14ac:dyDescent="0.25">
      <c r="B15" s="20" t="s">
        <v>14</v>
      </c>
      <c r="C15" s="16"/>
      <c r="D15" s="16"/>
      <c r="E15" s="16"/>
      <c r="F15" s="16"/>
      <c r="G15" s="16"/>
      <c r="H15" s="16"/>
      <c r="I15" s="16"/>
      <c r="J15" s="16"/>
      <c r="K15" s="16"/>
      <c r="L15" s="17"/>
      <c r="N15" s="20" t="s">
        <v>22</v>
      </c>
      <c r="O15" s="16"/>
      <c r="P15" s="16"/>
      <c r="Q15" s="16"/>
      <c r="R15" s="16"/>
      <c r="S15" s="16"/>
      <c r="T15" s="16"/>
      <c r="U15" s="16"/>
      <c r="V15" s="16"/>
      <c r="W15" s="16"/>
      <c r="X15" s="17"/>
    </row>
    <row r="16" spans="2:24" x14ac:dyDescent="0.25">
      <c r="B16" s="20" t="s">
        <v>15</v>
      </c>
      <c r="C16" s="16"/>
      <c r="D16" s="16"/>
      <c r="E16" s="16"/>
      <c r="F16" s="16"/>
      <c r="G16" s="16"/>
      <c r="H16" s="16"/>
      <c r="I16" s="16"/>
      <c r="J16" s="16"/>
      <c r="K16" s="16"/>
      <c r="L16" s="17"/>
      <c r="N16" s="20" t="s">
        <v>23</v>
      </c>
      <c r="O16" s="16"/>
      <c r="P16" s="16"/>
      <c r="Q16" s="16"/>
      <c r="R16" s="16"/>
      <c r="S16" s="16"/>
      <c r="T16" s="16"/>
      <c r="U16" s="16"/>
      <c r="V16" s="16"/>
      <c r="W16" s="16"/>
      <c r="X16" s="17"/>
    </row>
    <row r="17" spans="2:24" x14ac:dyDescent="0.25">
      <c r="B17" s="15"/>
      <c r="C17" s="16"/>
      <c r="D17" s="16"/>
      <c r="E17" s="16"/>
      <c r="F17" s="16"/>
      <c r="G17" s="16"/>
      <c r="H17" s="16"/>
      <c r="I17" s="16"/>
      <c r="J17" s="16"/>
      <c r="K17" s="16"/>
      <c r="L17" s="17"/>
      <c r="N17" s="15"/>
      <c r="O17" s="16"/>
      <c r="P17" s="16"/>
      <c r="Q17" s="16"/>
      <c r="R17" s="16"/>
      <c r="S17" s="16"/>
      <c r="T17" s="16"/>
      <c r="U17" s="16"/>
      <c r="V17" s="16"/>
      <c r="W17" s="16"/>
      <c r="X17" s="17"/>
    </row>
    <row r="18" spans="2:24" x14ac:dyDescent="0.25">
      <c r="B18" s="15"/>
      <c r="C18" s="16"/>
      <c r="D18" s="16"/>
      <c r="E18" s="16"/>
      <c r="F18" s="16"/>
      <c r="G18" s="16"/>
      <c r="H18" s="16"/>
      <c r="I18" s="16"/>
      <c r="J18" s="16"/>
      <c r="K18" s="16"/>
      <c r="L18" s="17"/>
      <c r="N18" s="15"/>
      <c r="O18" s="16"/>
      <c r="P18" s="16"/>
      <c r="Q18" s="16"/>
      <c r="R18" s="16"/>
      <c r="S18" s="16"/>
      <c r="T18" s="16"/>
      <c r="U18" s="16"/>
      <c r="V18" s="16"/>
      <c r="W18" s="16"/>
      <c r="X18" s="17"/>
    </row>
    <row r="19" spans="2:24" x14ac:dyDescent="0.25">
      <c r="B19" s="15"/>
      <c r="C19" s="16"/>
      <c r="D19" s="16"/>
      <c r="E19" s="16"/>
      <c r="F19" s="16"/>
      <c r="G19" s="16"/>
      <c r="H19" s="16"/>
      <c r="I19" s="16"/>
      <c r="J19" s="16"/>
      <c r="K19" s="16"/>
      <c r="L19" s="17"/>
      <c r="N19" s="15"/>
      <c r="O19" s="16"/>
      <c r="P19" s="16"/>
      <c r="Q19" s="16"/>
      <c r="R19" s="16"/>
      <c r="S19" s="16"/>
      <c r="T19" s="16"/>
      <c r="U19" s="16"/>
      <c r="V19" s="16"/>
      <c r="W19" s="16"/>
      <c r="X19" s="17"/>
    </row>
    <row r="20" spans="2:24" x14ac:dyDescent="0.25">
      <c r="B20" s="15"/>
      <c r="C20" s="16"/>
      <c r="D20" s="16"/>
      <c r="E20" s="16"/>
      <c r="F20" s="16"/>
      <c r="G20" s="16"/>
      <c r="H20" s="16"/>
      <c r="I20" s="16"/>
      <c r="J20" s="16"/>
      <c r="K20" s="16"/>
      <c r="L20" s="17"/>
      <c r="N20" s="15"/>
      <c r="O20" s="16"/>
      <c r="P20" s="16"/>
      <c r="Q20" s="16"/>
      <c r="R20" s="16"/>
      <c r="S20" s="16"/>
      <c r="T20" s="16"/>
      <c r="U20" s="16"/>
      <c r="V20" s="16"/>
      <c r="W20" s="16"/>
      <c r="X20" s="17"/>
    </row>
    <row r="21" spans="2:24" x14ac:dyDescent="0.25">
      <c r="B21" s="15"/>
      <c r="C21" s="16"/>
      <c r="D21" s="16"/>
      <c r="E21" s="21" t="s">
        <v>18</v>
      </c>
      <c r="F21" s="16">
        <f>110/(110+90)</f>
        <v>0.55000000000000004</v>
      </c>
      <c r="G21" s="16"/>
      <c r="H21" s="16"/>
      <c r="I21" s="16"/>
      <c r="J21" s="16"/>
      <c r="K21" s="16"/>
      <c r="L21" s="17"/>
      <c r="N21" s="15"/>
      <c r="O21" s="16"/>
      <c r="P21" s="16"/>
      <c r="Q21" s="21" t="s">
        <v>18</v>
      </c>
      <c r="R21" s="16">
        <f>141/(141+117)</f>
        <v>0.54651162790697672</v>
      </c>
      <c r="S21" s="16"/>
      <c r="T21" s="16"/>
      <c r="U21" s="16"/>
      <c r="V21" s="16"/>
      <c r="W21" s="16"/>
      <c r="X21" s="17"/>
    </row>
    <row r="22" spans="2:24" x14ac:dyDescent="0.25">
      <c r="B22" s="15"/>
      <c r="C22" s="16"/>
      <c r="D22" s="16"/>
      <c r="E22" s="21" t="s">
        <v>19</v>
      </c>
      <c r="F22" s="16">
        <f>134/(134+66)</f>
        <v>0.67</v>
      </c>
      <c r="G22" s="16"/>
      <c r="H22" s="16"/>
      <c r="I22" s="16"/>
      <c r="J22" s="16"/>
      <c r="K22" s="16"/>
      <c r="L22" s="17"/>
      <c r="N22" s="15"/>
      <c r="O22" s="16"/>
      <c r="P22" s="16"/>
      <c r="Q22" s="21" t="s">
        <v>19</v>
      </c>
      <c r="R22" s="16">
        <f>175/(175+83)</f>
        <v>0.67829457364341084</v>
      </c>
      <c r="S22" s="16"/>
      <c r="T22" s="16"/>
      <c r="U22" s="16"/>
      <c r="V22" s="16"/>
      <c r="W22" s="16"/>
      <c r="X22" s="17"/>
    </row>
    <row r="23" spans="2:24" x14ac:dyDescent="0.25">
      <c r="B23" s="15"/>
      <c r="C23" s="16"/>
      <c r="D23" s="16"/>
      <c r="E23" s="16"/>
      <c r="F23" s="16"/>
      <c r="G23" s="16"/>
      <c r="H23" s="16"/>
      <c r="I23" s="16"/>
      <c r="J23" s="16"/>
      <c r="K23" s="16"/>
      <c r="L23" s="17"/>
      <c r="N23" s="15"/>
      <c r="O23" s="16"/>
      <c r="P23" s="16"/>
      <c r="Q23" s="16"/>
      <c r="R23" s="16"/>
      <c r="S23" s="16"/>
      <c r="T23" s="16"/>
      <c r="U23" s="16"/>
      <c r="V23" s="16"/>
      <c r="W23" s="16"/>
      <c r="X23" s="17"/>
    </row>
    <row r="24" spans="2:24" x14ac:dyDescent="0.25">
      <c r="B24" s="15"/>
      <c r="C24" s="16"/>
      <c r="D24" s="16"/>
      <c r="E24" s="16"/>
      <c r="F24" s="16"/>
      <c r="G24" s="16"/>
      <c r="H24" s="16"/>
      <c r="I24" s="16"/>
      <c r="J24" s="16"/>
      <c r="K24" s="16"/>
      <c r="L24" s="17"/>
      <c r="N24" s="15"/>
      <c r="O24" s="16"/>
      <c r="P24" s="16"/>
      <c r="Q24" s="16"/>
      <c r="R24" s="16"/>
      <c r="S24" s="16"/>
      <c r="T24" s="16"/>
      <c r="U24" s="16"/>
      <c r="V24" s="16"/>
      <c r="W24" s="16"/>
      <c r="X24" s="17"/>
    </row>
    <row r="25" spans="2:24" x14ac:dyDescent="0.25">
      <c r="B25" s="22"/>
      <c r="C25" s="23"/>
      <c r="D25" s="23"/>
      <c r="E25" s="23"/>
      <c r="F25" s="23"/>
      <c r="G25" s="23"/>
      <c r="H25" s="23"/>
      <c r="I25" s="23"/>
      <c r="J25" s="23"/>
      <c r="K25" s="23"/>
      <c r="L25" s="24"/>
      <c r="N25" s="22"/>
      <c r="O25" s="23"/>
      <c r="P25" s="23"/>
      <c r="Q25" s="23"/>
      <c r="R25" s="23"/>
      <c r="S25" s="23"/>
      <c r="T25" s="23"/>
      <c r="U25" s="23"/>
      <c r="V25" s="23"/>
      <c r="W25" s="23"/>
      <c r="X25" s="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Z45"/>
  <sheetViews>
    <sheetView tabSelected="1" topLeftCell="A2" zoomScale="85" zoomScaleNormal="85" workbookViewId="0">
      <selection activeCell="H5" sqref="H5"/>
    </sheetView>
  </sheetViews>
  <sheetFormatPr defaultRowHeight="15" x14ac:dyDescent="0.25"/>
  <cols>
    <col min="2" max="2" width="48.42578125" customWidth="1"/>
    <col min="4" max="4" width="10.85546875" customWidth="1"/>
    <col min="5" max="8" width="14.140625" customWidth="1"/>
    <col min="10" max="10" width="10.85546875" customWidth="1"/>
    <col min="11" max="14" width="14.140625" customWidth="1"/>
    <col min="16" max="16" width="10.85546875" customWidth="1"/>
    <col min="17" max="21" width="14.140625" customWidth="1"/>
    <col min="23" max="23" width="9.5703125" bestFit="1" customWidth="1"/>
    <col min="24" max="24" width="10.5703125" customWidth="1"/>
    <col min="25" max="26" width="11.42578125" customWidth="1"/>
  </cols>
  <sheetData>
    <row r="2" spans="4:26" x14ac:dyDescent="0.25">
      <c r="E2" t="s">
        <v>31</v>
      </c>
      <c r="K2" t="s">
        <v>31</v>
      </c>
      <c r="P2" s="38"/>
      <c r="Q2" s="38" t="s">
        <v>32</v>
      </c>
      <c r="R2" s="38"/>
      <c r="S2" s="38"/>
      <c r="T2" s="38"/>
      <c r="U2" s="38"/>
    </row>
    <row r="3" spans="4:26" ht="15.75" thickBot="1" x14ac:dyDescent="0.3">
      <c r="P3" s="38"/>
      <c r="Q3" s="38"/>
      <c r="R3" s="38"/>
      <c r="S3" s="38"/>
      <c r="T3" s="38"/>
      <c r="U3" s="38"/>
      <c r="V3" s="38"/>
      <c r="W3" s="38"/>
      <c r="X3" s="38"/>
      <c r="Y3" s="38"/>
      <c r="Z3" s="38"/>
    </row>
    <row r="4" spans="4:26" x14ac:dyDescent="0.25">
      <c r="D4" s="3"/>
      <c r="E4" s="26" t="s">
        <v>29</v>
      </c>
      <c r="F4" s="27"/>
      <c r="G4" s="27"/>
      <c r="H4" s="28"/>
      <c r="I4" s="3"/>
      <c r="J4" s="3"/>
      <c r="K4" s="26" t="s">
        <v>28</v>
      </c>
      <c r="L4" s="27"/>
      <c r="M4" s="27"/>
      <c r="N4" s="28"/>
      <c r="P4" s="39"/>
      <c r="Q4" s="40" t="s">
        <v>29</v>
      </c>
      <c r="R4" s="41"/>
      <c r="S4" s="41"/>
      <c r="T4" s="42"/>
      <c r="U4" s="43" t="s">
        <v>30</v>
      </c>
      <c r="V4" s="38"/>
      <c r="W4" s="67" t="s">
        <v>33</v>
      </c>
      <c r="X4" s="68"/>
      <c r="Y4" s="68"/>
      <c r="Z4" s="69"/>
    </row>
    <row r="5" spans="4:26" ht="45" x14ac:dyDescent="0.25">
      <c r="D5" s="3" t="s">
        <v>6</v>
      </c>
      <c r="E5" s="13" t="s">
        <v>27</v>
      </c>
      <c r="F5" s="13" t="s">
        <v>26</v>
      </c>
      <c r="G5" s="13" t="s">
        <v>25</v>
      </c>
      <c r="H5" s="13" t="s">
        <v>24</v>
      </c>
      <c r="I5" s="3"/>
      <c r="J5" s="3" t="s">
        <v>6</v>
      </c>
      <c r="K5" s="13" t="s">
        <v>27</v>
      </c>
      <c r="L5" s="13" t="s">
        <v>26</v>
      </c>
      <c r="M5" s="13" t="s">
        <v>25</v>
      </c>
      <c r="N5" s="13" t="s">
        <v>24</v>
      </c>
      <c r="P5" s="39" t="s">
        <v>6</v>
      </c>
      <c r="Q5" s="44" t="s">
        <v>27</v>
      </c>
      <c r="R5" s="44" t="s">
        <v>26</v>
      </c>
      <c r="S5" s="44" t="s">
        <v>25</v>
      </c>
      <c r="T5" s="44" t="s">
        <v>24</v>
      </c>
      <c r="U5" s="44" t="s">
        <v>24</v>
      </c>
      <c r="V5" s="38"/>
      <c r="W5" s="44" t="s">
        <v>27</v>
      </c>
      <c r="X5" s="44" t="s">
        <v>26</v>
      </c>
      <c r="Y5" s="44" t="s">
        <v>24</v>
      </c>
      <c r="Z5" s="44" t="s">
        <v>24</v>
      </c>
    </row>
    <row r="6" spans="4:26" x14ac:dyDescent="0.25">
      <c r="D6" s="1">
        <v>40787</v>
      </c>
      <c r="E6" s="29">
        <v>1489</v>
      </c>
      <c r="F6" s="30">
        <v>503</v>
      </c>
      <c r="G6" s="30">
        <v>501</v>
      </c>
      <c r="H6" s="31">
        <v>378</v>
      </c>
      <c r="I6" s="25"/>
      <c r="J6" s="1">
        <v>40787</v>
      </c>
      <c r="K6" s="29">
        <v>267</v>
      </c>
      <c r="L6" s="30">
        <v>66</v>
      </c>
      <c r="M6" s="30">
        <v>65</v>
      </c>
      <c r="N6" s="31">
        <v>57</v>
      </c>
      <c r="P6" s="45">
        <v>40787</v>
      </c>
      <c r="Q6" s="46">
        <v>1489</v>
      </c>
      <c r="R6" s="47">
        <v>503</v>
      </c>
      <c r="S6" s="47"/>
      <c r="T6" s="48">
        <v>377</v>
      </c>
      <c r="U6" s="49">
        <v>57</v>
      </c>
      <c r="V6" s="38"/>
      <c r="W6" s="70">
        <f>E6-Q6</f>
        <v>0</v>
      </c>
      <c r="X6" s="71">
        <f>F6-R6</f>
        <v>0</v>
      </c>
      <c r="Y6" s="71">
        <f>H6-T6</f>
        <v>1</v>
      </c>
      <c r="Z6" s="72">
        <f>N6-U6</f>
        <v>0</v>
      </c>
    </row>
    <row r="7" spans="4:26" x14ac:dyDescent="0.25">
      <c r="D7" s="1">
        <v>40817</v>
      </c>
      <c r="E7" s="32">
        <v>1590</v>
      </c>
      <c r="F7" s="33">
        <v>587</v>
      </c>
      <c r="G7" s="33">
        <v>587</v>
      </c>
      <c r="H7" s="34">
        <v>443</v>
      </c>
      <c r="I7" s="25"/>
      <c r="J7" s="1">
        <v>40817</v>
      </c>
      <c r="K7" s="32">
        <v>235</v>
      </c>
      <c r="L7" s="33">
        <v>44</v>
      </c>
      <c r="M7" s="33">
        <v>44</v>
      </c>
      <c r="N7" s="34">
        <v>38</v>
      </c>
      <c r="P7" s="45">
        <v>40817</v>
      </c>
      <c r="Q7" s="50">
        <v>1590</v>
      </c>
      <c r="R7" s="51">
        <v>587</v>
      </c>
      <c r="S7" s="51"/>
      <c r="T7" s="52">
        <v>434</v>
      </c>
      <c r="U7" s="49">
        <v>35</v>
      </c>
      <c r="V7" s="38"/>
      <c r="W7" s="70">
        <f t="shared" ref="W7:W44" si="0">E7-Q7</f>
        <v>0</v>
      </c>
      <c r="X7" s="71">
        <f t="shared" ref="X7:X44" si="1">F7-R7</f>
        <v>0</v>
      </c>
      <c r="Y7" s="71">
        <f>H7-T7</f>
        <v>9</v>
      </c>
      <c r="Z7" s="72">
        <f t="shared" ref="Z7:Z43" si="2">N7-U7</f>
        <v>3</v>
      </c>
    </row>
    <row r="8" spans="4:26" x14ac:dyDescent="0.25">
      <c r="D8" s="1">
        <v>40848</v>
      </c>
      <c r="E8" s="32">
        <v>1651</v>
      </c>
      <c r="F8" s="33">
        <v>663</v>
      </c>
      <c r="G8" s="33">
        <v>662</v>
      </c>
      <c r="H8" s="34">
        <v>499</v>
      </c>
      <c r="I8" s="25"/>
      <c r="J8" s="1">
        <v>40848</v>
      </c>
      <c r="K8" s="32">
        <v>268</v>
      </c>
      <c r="L8" s="33">
        <v>67</v>
      </c>
      <c r="M8" s="33">
        <v>67</v>
      </c>
      <c r="N8" s="34">
        <v>58</v>
      </c>
      <c r="P8" s="45">
        <v>40848</v>
      </c>
      <c r="Q8" s="50">
        <v>1651</v>
      </c>
      <c r="R8" s="51">
        <v>663</v>
      </c>
      <c r="S8" s="51"/>
      <c r="T8" s="52">
        <v>497</v>
      </c>
      <c r="U8" s="49">
        <v>57</v>
      </c>
      <c r="V8" s="38"/>
      <c r="W8" s="70">
        <f t="shared" si="0"/>
        <v>0</v>
      </c>
      <c r="X8" s="71">
        <f t="shared" si="1"/>
        <v>0</v>
      </c>
      <c r="Y8" s="71">
        <f>H8-T8</f>
        <v>2</v>
      </c>
      <c r="Z8" s="72">
        <f t="shared" si="2"/>
        <v>1</v>
      </c>
    </row>
    <row r="9" spans="4:26" x14ac:dyDescent="0.25">
      <c r="D9" s="1">
        <v>40878</v>
      </c>
      <c r="E9" s="32">
        <v>1349</v>
      </c>
      <c r="F9" s="33">
        <v>446</v>
      </c>
      <c r="G9" s="33">
        <v>443</v>
      </c>
      <c r="H9" s="34">
        <v>371</v>
      </c>
      <c r="I9" s="25"/>
      <c r="J9" s="1">
        <v>40878</v>
      </c>
      <c r="K9" s="32">
        <v>195</v>
      </c>
      <c r="L9" s="33">
        <v>45</v>
      </c>
      <c r="M9" s="33">
        <v>45</v>
      </c>
      <c r="N9" s="34">
        <v>40</v>
      </c>
      <c r="P9" s="45">
        <v>40878</v>
      </c>
      <c r="Q9" s="50">
        <v>1349</v>
      </c>
      <c r="R9" s="51">
        <v>446</v>
      </c>
      <c r="S9" s="51"/>
      <c r="T9" s="52">
        <v>361</v>
      </c>
      <c r="U9" s="49">
        <v>40</v>
      </c>
      <c r="V9" s="38"/>
      <c r="W9" s="70">
        <f t="shared" si="0"/>
        <v>0</v>
      </c>
      <c r="X9" s="71">
        <f t="shared" si="1"/>
        <v>0</v>
      </c>
      <c r="Y9" s="71">
        <f>H9-T9</f>
        <v>10</v>
      </c>
      <c r="Z9" s="72">
        <f t="shared" si="2"/>
        <v>0</v>
      </c>
    </row>
    <row r="10" spans="4:26" x14ac:dyDescent="0.25">
      <c r="D10" s="1">
        <v>40909</v>
      </c>
      <c r="E10" s="32">
        <v>1491</v>
      </c>
      <c r="F10" s="33">
        <v>571</v>
      </c>
      <c r="G10" s="33">
        <v>571</v>
      </c>
      <c r="H10" s="34">
        <v>460</v>
      </c>
      <c r="I10" s="25"/>
      <c r="J10" s="1">
        <v>40909</v>
      </c>
      <c r="K10" s="32">
        <v>200</v>
      </c>
      <c r="L10" s="33">
        <v>73</v>
      </c>
      <c r="M10" s="33">
        <v>73</v>
      </c>
      <c r="N10" s="34">
        <v>61</v>
      </c>
      <c r="P10" s="45">
        <v>40909</v>
      </c>
      <c r="Q10" s="50">
        <v>1491</v>
      </c>
      <c r="R10" s="51">
        <v>571</v>
      </c>
      <c r="S10" s="51"/>
      <c r="T10" s="52">
        <v>448</v>
      </c>
      <c r="U10" s="49">
        <v>61</v>
      </c>
      <c r="V10" s="38"/>
      <c r="W10" s="70">
        <f t="shared" si="0"/>
        <v>0</v>
      </c>
      <c r="X10" s="71">
        <f t="shared" si="1"/>
        <v>0</v>
      </c>
      <c r="Y10" s="71">
        <f>H10-T10</f>
        <v>12</v>
      </c>
      <c r="Z10" s="72">
        <f t="shared" si="2"/>
        <v>0</v>
      </c>
    </row>
    <row r="11" spans="4:26" x14ac:dyDescent="0.25">
      <c r="D11" s="1">
        <v>40940</v>
      </c>
      <c r="E11" s="32">
        <v>1341</v>
      </c>
      <c r="F11" s="33">
        <v>478</v>
      </c>
      <c r="G11" s="33">
        <v>476</v>
      </c>
      <c r="H11" s="34">
        <v>379</v>
      </c>
      <c r="I11" s="25"/>
      <c r="J11" s="1">
        <v>40940</v>
      </c>
      <c r="K11" s="32">
        <v>216</v>
      </c>
      <c r="L11" s="33">
        <v>64</v>
      </c>
      <c r="M11" s="33">
        <v>63</v>
      </c>
      <c r="N11" s="34">
        <v>56</v>
      </c>
      <c r="P11" s="45">
        <v>40940</v>
      </c>
      <c r="Q11" s="50">
        <v>1341</v>
      </c>
      <c r="R11" s="51">
        <v>478</v>
      </c>
      <c r="S11" s="51"/>
      <c r="T11" s="52">
        <v>363</v>
      </c>
      <c r="U11" s="49">
        <v>54</v>
      </c>
      <c r="V11" s="38"/>
      <c r="W11" s="70">
        <f t="shared" si="0"/>
        <v>0</v>
      </c>
      <c r="X11" s="71">
        <f t="shared" si="1"/>
        <v>0</v>
      </c>
      <c r="Y11" s="71">
        <f>H11-T11</f>
        <v>16</v>
      </c>
      <c r="Z11" s="72">
        <f t="shared" si="2"/>
        <v>2</v>
      </c>
    </row>
    <row r="12" spans="4:26" x14ac:dyDescent="0.25">
      <c r="D12" s="1">
        <v>40969</v>
      </c>
      <c r="E12" s="32">
        <v>1475</v>
      </c>
      <c r="F12" s="33">
        <v>668</v>
      </c>
      <c r="G12" s="33">
        <v>665</v>
      </c>
      <c r="H12" s="34">
        <v>525</v>
      </c>
      <c r="I12" s="25"/>
      <c r="J12" s="1">
        <v>40969</v>
      </c>
      <c r="K12" s="32">
        <v>234</v>
      </c>
      <c r="L12" s="33">
        <v>86</v>
      </c>
      <c r="M12" s="33">
        <v>86</v>
      </c>
      <c r="N12" s="34">
        <v>76</v>
      </c>
      <c r="P12" s="45">
        <v>40969</v>
      </c>
      <c r="Q12" s="50">
        <v>1475</v>
      </c>
      <c r="R12" s="51">
        <v>668</v>
      </c>
      <c r="S12" s="51"/>
      <c r="T12" s="52">
        <v>506</v>
      </c>
      <c r="U12" s="49">
        <v>74</v>
      </c>
      <c r="V12" s="38"/>
      <c r="W12" s="70">
        <f t="shared" si="0"/>
        <v>0</v>
      </c>
      <c r="X12" s="71">
        <f t="shared" si="1"/>
        <v>0</v>
      </c>
      <c r="Y12" s="71">
        <f>H12-T12</f>
        <v>19</v>
      </c>
      <c r="Z12" s="72">
        <f t="shared" si="2"/>
        <v>2</v>
      </c>
    </row>
    <row r="13" spans="4:26" x14ac:dyDescent="0.25">
      <c r="D13" s="1">
        <v>41000</v>
      </c>
      <c r="E13" s="32">
        <v>1444</v>
      </c>
      <c r="F13" s="33">
        <v>570</v>
      </c>
      <c r="G13" s="33">
        <v>567</v>
      </c>
      <c r="H13" s="34">
        <v>428</v>
      </c>
      <c r="I13" s="25"/>
      <c r="J13" s="1">
        <v>41000</v>
      </c>
      <c r="K13" s="32">
        <v>218</v>
      </c>
      <c r="L13" s="33">
        <v>69</v>
      </c>
      <c r="M13" s="33">
        <v>68</v>
      </c>
      <c r="N13" s="34">
        <v>59</v>
      </c>
      <c r="P13" s="45">
        <v>41000</v>
      </c>
      <c r="Q13" s="50">
        <v>1444</v>
      </c>
      <c r="R13" s="51">
        <v>570</v>
      </c>
      <c r="S13" s="51"/>
      <c r="T13" s="52">
        <v>410</v>
      </c>
      <c r="U13" s="49">
        <v>57</v>
      </c>
      <c r="V13" s="38"/>
      <c r="W13" s="70">
        <f t="shared" si="0"/>
        <v>0</v>
      </c>
      <c r="X13" s="71">
        <f t="shared" si="1"/>
        <v>0</v>
      </c>
      <c r="Y13" s="71">
        <f>H13-T13</f>
        <v>18</v>
      </c>
      <c r="Z13" s="72">
        <f t="shared" si="2"/>
        <v>2</v>
      </c>
    </row>
    <row r="14" spans="4:26" x14ac:dyDescent="0.25">
      <c r="D14" s="1">
        <v>41030</v>
      </c>
      <c r="E14" s="32">
        <v>1941</v>
      </c>
      <c r="F14" s="33">
        <v>725</v>
      </c>
      <c r="G14" s="33">
        <v>722</v>
      </c>
      <c r="H14" s="34">
        <v>486</v>
      </c>
      <c r="I14" s="25"/>
      <c r="J14" s="1">
        <v>41030</v>
      </c>
      <c r="K14" s="32">
        <v>261</v>
      </c>
      <c r="L14" s="33">
        <v>75</v>
      </c>
      <c r="M14" s="33">
        <v>75</v>
      </c>
      <c r="N14" s="34">
        <v>66</v>
      </c>
      <c r="P14" s="45">
        <v>41030</v>
      </c>
      <c r="Q14" s="50">
        <v>1940</v>
      </c>
      <c r="R14" s="51">
        <v>724</v>
      </c>
      <c r="S14" s="51"/>
      <c r="T14" s="52">
        <v>457</v>
      </c>
      <c r="U14" s="49">
        <v>63</v>
      </c>
      <c r="V14" s="38"/>
      <c r="W14" s="70">
        <f t="shared" si="0"/>
        <v>1</v>
      </c>
      <c r="X14" s="71">
        <f t="shared" si="1"/>
        <v>1</v>
      </c>
      <c r="Y14" s="71">
        <f>H14-T14</f>
        <v>29</v>
      </c>
      <c r="Z14" s="72">
        <f t="shared" si="2"/>
        <v>3</v>
      </c>
    </row>
    <row r="15" spans="4:26" x14ac:dyDescent="0.25">
      <c r="D15" s="1">
        <v>41061</v>
      </c>
      <c r="E15" s="32">
        <v>1596</v>
      </c>
      <c r="F15" s="33">
        <v>591</v>
      </c>
      <c r="G15" s="33">
        <v>582</v>
      </c>
      <c r="H15" s="34">
        <v>433</v>
      </c>
      <c r="I15" s="25"/>
      <c r="J15" s="1">
        <v>41061</v>
      </c>
      <c r="K15" s="32">
        <v>267</v>
      </c>
      <c r="L15" s="33">
        <v>91</v>
      </c>
      <c r="M15" s="33">
        <v>91</v>
      </c>
      <c r="N15" s="34">
        <v>75</v>
      </c>
      <c r="P15" s="45">
        <v>41061</v>
      </c>
      <c r="Q15" s="50">
        <v>1596</v>
      </c>
      <c r="R15" s="51">
        <v>591</v>
      </c>
      <c r="S15" s="51"/>
      <c r="T15" s="52">
        <v>402</v>
      </c>
      <c r="U15" s="49">
        <v>69</v>
      </c>
      <c r="V15" s="38"/>
      <c r="W15" s="70">
        <f t="shared" si="0"/>
        <v>0</v>
      </c>
      <c r="X15" s="71">
        <f t="shared" si="1"/>
        <v>0</v>
      </c>
      <c r="Y15" s="71">
        <f>H15-T15</f>
        <v>31</v>
      </c>
      <c r="Z15" s="72">
        <f t="shared" si="2"/>
        <v>6</v>
      </c>
    </row>
    <row r="16" spans="4:26" x14ac:dyDescent="0.25">
      <c r="D16" s="1">
        <v>41091</v>
      </c>
      <c r="E16" s="32">
        <v>1500</v>
      </c>
      <c r="F16" s="33">
        <v>406</v>
      </c>
      <c r="G16" s="33">
        <v>404</v>
      </c>
      <c r="H16" s="34">
        <v>347</v>
      </c>
      <c r="I16" s="25"/>
      <c r="J16" s="1">
        <v>41091</v>
      </c>
      <c r="K16" s="32">
        <v>275</v>
      </c>
      <c r="L16" s="33">
        <v>82</v>
      </c>
      <c r="M16" s="33">
        <v>82</v>
      </c>
      <c r="N16" s="34">
        <v>73</v>
      </c>
      <c r="P16" s="45">
        <v>41091</v>
      </c>
      <c r="Q16" s="50">
        <v>1500</v>
      </c>
      <c r="R16" s="51">
        <v>406</v>
      </c>
      <c r="S16" s="51"/>
      <c r="T16" s="52">
        <v>330</v>
      </c>
      <c r="U16" s="49">
        <v>72</v>
      </c>
      <c r="V16" s="38"/>
      <c r="W16" s="70">
        <f t="shared" si="0"/>
        <v>0</v>
      </c>
      <c r="X16" s="71">
        <f t="shared" si="1"/>
        <v>0</v>
      </c>
      <c r="Y16" s="71">
        <f>H16-T16</f>
        <v>17</v>
      </c>
      <c r="Z16" s="72">
        <f t="shared" si="2"/>
        <v>1</v>
      </c>
    </row>
    <row r="17" spans="4:26" x14ac:dyDescent="0.25">
      <c r="D17" s="1">
        <v>41122</v>
      </c>
      <c r="E17" s="32">
        <v>1774</v>
      </c>
      <c r="F17" s="33">
        <v>571</v>
      </c>
      <c r="G17" s="33">
        <v>569</v>
      </c>
      <c r="H17" s="34">
        <v>505</v>
      </c>
      <c r="I17" s="25"/>
      <c r="J17" s="1">
        <v>41122</v>
      </c>
      <c r="K17" s="32">
        <v>270</v>
      </c>
      <c r="L17" s="33">
        <v>81</v>
      </c>
      <c r="M17" s="33">
        <v>81</v>
      </c>
      <c r="N17" s="34">
        <v>69</v>
      </c>
      <c r="P17" s="45">
        <v>41122</v>
      </c>
      <c r="Q17" s="50">
        <v>1774</v>
      </c>
      <c r="R17" s="51">
        <v>571</v>
      </c>
      <c r="S17" s="51"/>
      <c r="T17" s="52">
        <v>484</v>
      </c>
      <c r="U17" s="49">
        <v>68</v>
      </c>
      <c r="V17" s="38"/>
      <c r="W17" s="70">
        <f t="shared" si="0"/>
        <v>0</v>
      </c>
      <c r="X17" s="71">
        <f t="shared" si="1"/>
        <v>0</v>
      </c>
      <c r="Y17" s="71">
        <f>H17-T17</f>
        <v>21</v>
      </c>
      <c r="Z17" s="72">
        <f t="shared" si="2"/>
        <v>1</v>
      </c>
    </row>
    <row r="18" spans="4:26" x14ac:dyDescent="0.25">
      <c r="D18" s="1">
        <v>41153</v>
      </c>
      <c r="E18" s="32">
        <v>1678</v>
      </c>
      <c r="F18" s="33">
        <v>561</v>
      </c>
      <c r="G18" s="33">
        <v>561</v>
      </c>
      <c r="H18" s="34">
        <v>450</v>
      </c>
      <c r="I18" s="25"/>
      <c r="J18" s="1">
        <v>41153</v>
      </c>
      <c r="K18" s="32">
        <v>265</v>
      </c>
      <c r="L18" s="33">
        <v>78</v>
      </c>
      <c r="M18" s="33">
        <v>78</v>
      </c>
      <c r="N18" s="34">
        <v>66</v>
      </c>
      <c r="P18" s="45">
        <v>41153</v>
      </c>
      <c r="Q18" s="50">
        <v>1678</v>
      </c>
      <c r="R18" s="51">
        <v>561</v>
      </c>
      <c r="S18" s="51"/>
      <c r="T18" s="52">
        <v>417</v>
      </c>
      <c r="U18" s="49">
        <v>57</v>
      </c>
      <c r="V18" s="38"/>
      <c r="W18" s="70">
        <f t="shared" si="0"/>
        <v>0</v>
      </c>
      <c r="X18" s="71">
        <f t="shared" si="1"/>
        <v>0</v>
      </c>
      <c r="Y18" s="71">
        <f>H18-T18</f>
        <v>33</v>
      </c>
      <c r="Z18" s="72">
        <f t="shared" si="2"/>
        <v>9</v>
      </c>
    </row>
    <row r="19" spans="4:26" x14ac:dyDescent="0.25">
      <c r="D19" s="1">
        <v>41183</v>
      </c>
      <c r="E19" s="32">
        <v>1687</v>
      </c>
      <c r="F19" s="33">
        <v>624</v>
      </c>
      <c r="G19" s="33">
        <v>624</v>
      </c>
      <c r="H19" s="34">
        <v>508</v>
      </c>
      <c r="I19" s="25"/>
      <c r="J19" s="1">
        <v>41183</v>
      </c>
      <c r="K19" s="32">
        <v>260</v>
      </c>
      <c r="L19" s="33">
        <v>90</v>
      </c>
      <c r="M19" s="33">
        <v>90</v>
      </c>
      <c r="N19" s="34">
        <v>81</v>
      </c>
      <c r="P19" s="45">
        <v>41183</v>
      </c>
      <c r="Q19" s="50">
        <v>1687</v>
      </c>
      <c r="R19" s="51">
        <v>624</v>
      </c>
      <c r="S19" s="51"/>
      <c r="T19" s="52">
        <v>475</v>
      </c>
      <c r="U19" s="49">
        <v>73</v>
      </c>
      <c r="V19" s="38"/>
      <c r="W19" s="70">
        <f t="shared" si="0"/>
        <v>0</v>
      </c>
      <c r="X19" s="71">
        <f t="shared" si="1"/>
        <v>0</v>
      </c>
      <c r="Y19" s="71">
        <f>H19-T19</f>
        <v>33</v>
      </c>
      <c r="Z19" s="72">
        <f t="shared" si="2"/>
        <v>8</v>
      </c>
    </row>
    <row r="20" spans="4:26" x14ac:dyDescent="0.25">
      <c r="D20" s="1">
        <v>41214</v>
      </c>
      <c r="E20" s="32">
        <v>1635</v>
      </c>
      <c r="F20" s="33">
        <v>615</v>
      </c>
      <c r="G20" s="33">
        <v>615</v>
      </c>
      <c r="H20" s="34">
        <v>486</v>
      </c>
      <c r="I20" s="25"/>
      <c r="J20" s="1">
        <v>41214</v>
      </c>
      <c r="K20" s="32">
        <v>220</v>
      </c>
      <c r="L20" s="33">
        <v>69</v>
      </c>
      <c r="M20" s="33">
        <v>69</v>
      </c>
      <c r="N20" s="34">
        <v>62</v>
      </c>
      <c r="P20" s="45">
        <v>41214</v>
      </c>
      <c r="Q20" s="50">
        <v>1635</v>
      </c>
      <c r="R20" s="51">
        <v>615</v>
      </c>
      <c r="S20" s="51"/>
      <c r="T20" s="52">
        <v>455</v>
      </c>
      <c r="U20" s="49">
        <v>61</v>
      </c>
      <c r="V20" s="38"/>
      <c r="W20" s="70">
        <f t="shared" si="0"/>
        <v>0</v>
      </c>
      <c r="X20" s="71">
        <f t="shared" si="1"/>
        <v>0</v>
      </c>
      <c r="Y20" s="71">
        <f>H20-T20</f>
        <v>31</v>
      </c>
      <c r="Z20" s="72">
        <f t="shared" si="2"/>
        <v>1</v>
      </c>
    </row>
    <row r="21" spans="4:26" x14ac:dyDescent="0.25">
      <c r="D21" s="1">
        <v>41244</v>
      </c>
      <c r="E21" s="32">
        <v>1304</v>
      </c>
      <c r="F21" s="33">
        <v>464</v>
      </c>
      <c r="G21" s="33">
        <v>463</v>
      </c>
      <c r="H21" s="34">
        <v>396</v>
      </c>
      <c r="I21" s="25"/>
      <c r="J21" s="1">
        <v>41244</v>
      </c>
      <c r="K21" s="32">
        <v>166</v>
      </c>
      <c r="L21" s="33">
        <v>49</v>
      </c>
      <c r="M21" s="33">
        <v>49</v>
      </c>
      <c r="N21" s="34">
        <v>45</v>
      </c>
      <c r="P21" s="45">
        <v>41244</v>
      </c>
      <c r="Q21" s="50">
        <v>1304</v>
      </c>
      <c r="R21" s="51">
        <v>464</v>
      </c>
      <c r="S21" s="51"/>
      <c r="T21" s="52">
        <v>357</v>
      </c>
      <c r="U21" s="49">
        <v>38</v>
      </c>
      <c r="V21" s="38"/>
      <c r="W21" s="70">
        <f t="shared" si="0"/>
        <v>0</v>
      </c>
      <c r="X21" s="71">
        <f t="shared" si="1"/>
        <v>0</v>
      </c>
      <c r="Y21" s="71">
        <f>H21-T21</f>
        <v>39</v>
      </c>
      <c r="Z21" s="72">
        <f t="shared" si="2"/>
        <v>7</v>
      </c>
    </row>
    <row r="22" spans="4:26" x14ac:dyDescent="0.25">
      <c r="D22" s="1">
        <v>41275</v>
      </c>
      <c r="E22" s="32">
        <v>1690</v>
      </c>
      <c r="F22" s="33">
        <v>799</v>
      </c>
      <c r="G22" s="33">
        <v>799</v>
      </c>
      <c r="H22" s="34">
        <v>594</v>
      </c>
      <c r="I22" s="25"/>
      <c r="J22" s="1">
        <v>41275</v>
      </c>
      <c r="K22" s="32">
        <v>177</v>
      </c>
      <c r="L22" s="33">
        <v>74</v>
      </c>
      <c r="M22" s="33">
        <v>74</v>
      </c>
      <c r="N22" s="34">
        <v>66</v>
      </c>
      <c r="P22" s="45">
        <v>41275</v>
      </c>
      <c r="Q22" s="50">
        <v>1690</v>
      </c>
      <c r="R22" s="51">
        <v>799</v>
      </c>
      <c r="S22" s="51"/>
      <c r="T22" s="52">
        <v>507</v>
      </c>
      <c r="U22" s="49">
        <v>55</v>
      </c>
      <c r="V22" s="38"/>
      <c r="W22" s="70">
        <f t="shared" si="0"/>
        <v>0</v>
      </c>
      <c r="X22" s="71">
        <f t="shared" si="1"/>
        <v>0</v>
      </c>
      <c r="Y22" s="71">
        <f>H22-T22</f>
        <v>87</v>
      </c>
      <c r="Z22" s="72">
        <f t="shared" si="2"/>
        <v>11</v>
      </c>
    </row>
    <row r="23" spans="4:26" x14ac:dyDescent="0.25">
      <c r="D23" s="1">
        <v>41306</v>
      </c>
      <c r="E23" s="32">
        <v>1464</v>
      </c>
      <c r="F23" s="33">
        <v>681</v>
      </c>
      <c r="G23" s="33">
        <v>681</v>
      </c>
      <c r="H23" s="34">
        <v>514</v>
      </c>
      <c r="I23" s="25"/>
      <c r="J23" s="1">
        <v>41306</v>
      </c>
      <c r="K23" s="32">
        <v>202</v>
      </c>
      <c r="L23" s="33">
        <v>77</v>
      </c>
      <c r="M23" s="33">
        <v>77</v>
      </c>
      <c r="N23" s="34">
        <v>71</v>
      </c>
      <c r="P23" s="45">
        <v>41306</v>
      </c>
      <c r="Q23" s="50">
        <v>1464</v>
      </c>
      <c r="R23" s="51">
        <v>681</v>
      </c>
      <c r="S23" s="51"/>
      <c r="T23" s="52">
        <v>442</v>
      </c>
      <c r="U23" s="49">
        <v>65</v>
      </c>
      <c r="V23" s="38"/>
      <c r="W23" s="70">
        <f t="shared" si="0"/>
        <v>0</v>
      </c>
      <c r="X23" s="71">
        <f t="shared" si="1"/>
        <v>0</v>
      </c>
      <c r="Y23" s="71">
        <f>H23-T23</f>
        <v>72</v>
      </c>
      <c r="Z23" s="72">
        <f t="shared" si="2"/>
        <v>6</v>
      </c>
    </row>
    <row r="24" spans="4:26" x14ac:dyDescent="0.25">
      <c r="D24" s="1">
        <v>41334</v>
      </c>
      <c r="E24" s="32">
        <v>1616</v>
      </c>
      <c r="F24" s="33">
        <v>774</v>
      </c>
      <c r="G24" s="33">
        <v>773</v>
      </c>
      <c r="H24" s="34">
        <v>641</v>
      </c>
      <c r="I24" s="25"/>
      <c r="J24" s="1">
        <v>41334</v>
      </c>
      <c r="K24" s="32">
        <v>205</v>
      </c>
      <c r="L24" s="33">
        <v>76</v>
      </c>
      <c r="M24" s="33">
        <v>76</v>
      </c>
      <c r="N24" s="34">
        <v>68</v>
      </c>
      <c r="P24" s="45">
        <v>41334</v>
      </c>
      <c r="Q24" s="50">
        <v>1616</v>
      </c>
      <c r="R24" s="51">
        <v>774</v>
      </c>
      <c r="S24" s="51"/>
      <c r="T24" s="52">
        <v>540</v>
      </c>
      <c r="U24" s="49">
        <v>59</v>
      </c>
      <c r="V24" s="38"/>
      <c r="W24" s="70">
        <f t="shared" si="0"/>
        <v>0</v>
      </c>
      <c r="X24" s="71">
        <f t="shared" si="1"/>
        <v>0</v>
      </c>
      <c r="Y24" s="71">
        <f>H24-T24</f>
        <v>101</v>
      </c>
      <c r="Z24" s="72">
        <f t="shared" si="2"/>
        <v>9</v>
      </c>
    </row>
    <row r="25" spans="4:26" x14ac:dyDescent="0.25">
      <c r="D25" s="1">
        <v>41365</v>
      </c>
      <c r="E25" s="32">
        <v>1798</v>
      </c>
      <c r="F25" s="33">
        <v>855</v>
      </c>
      <c r="G25" s="33">
        <v>854</v>
      </c>
      <c r="H25" s="34">
        <v>705</v>
      </c>
      <c r="I25" s="25"/>
      <c r="J25" s="1">
        <v>41365</v>
      </c>
      <c r="K25" s="32">
        <v>220</v>
      </c>
      <c r="L25" s="33">
        <v>100</v>
      </c>
      <c r="M25" s="33">
        <v>100</v>
      </c>
      <c r="N25" s="34">
        <v>94</v>
      </c>
      <c r="P25" s="45">
        <v>41365</v>
      </c>
      <c r="Q25" s="50">
        <v>1798</v>
      </c>
      <c r="R25" s="51">
        <v>855</v>
      </c>
      <c r="S25" s="51"/>
      <c r="T25" s="52">
        <v>580</v>
      </c>
      <c r="U25" s="49">
        <v>76</v>
      </c>
      <c r="V25" s="38"/>
      <c r="W25" s="70">
        <f t="shared" si="0"/>
        <v>0</v>
      </c>
      <c r="X25" s="71">
        <f t="shared" si="1"/>
        <v>0</v>
      </c>
      <c r="Y25" s="71">
        <f>H25-T25</f>
        <v>125</v>
      </c>
      <c r="Z25" s="72">
        <f t="shared" si="2"/>
        <v>18</v>
      </c>
    </row>
    <row r="26" spans="4:26" x14ac:dyDescent="0.25">
      <c r="D26" s="1">
        <v>41395</v>
      </c>
      <c r="E26" s="32">
        <v>1940</v>
      </c>
      <c r="F26" s="33">
        <v>912</v>
      </c>
      <c r="G26" s="33">
        <v>907</v>
      </c>
      <c r="H26" s="34">
        <v>739</v>
      </c>
      <c r="I26" s="25"/>
      <c r="J26" s="1">
        <v>41395</v>
      </c>
      <c r="K26" s="32">
        <v>311</v>
      </c>
      <c r="L26" s="33">
        <v>143</v>
      </c>
      <c r="M26" s="33">
        <v>143</v>
      </c>
      <c r="N26" s="34">
        <v>133</v>
      </c>
      <c r="P26" s="45">
        <v>41395</v>
      </c>
      <c r="Q26" s="50">
        <v>1940</v>
      </c>
      <c r="R26" s="51">
        <v>912</v>
      </c>
      <c r="S26" s="51"/>
      <c r="T26" s="52">
        <v>612</v>
      </c>
      <c r="U26" s="49">
        <v>111</v>
      </c>
      <c r="V26" s="38"/>
      <c r="W26" s="70">
        <f t="shared" si="0"/>
        <v>0</v>
      </c>
      <c r="X26" s="71">
        <f t="shared" si="1"/>
        <v>0</v>
      </c>
      <c r="Y26" s="71">
        <f>H26-T26</f>
        <v>127</v>
      </c>
      <c r="Z26" s="72">
        <f t="shared" si="2"/>
        <v>22</v>
      </c>
    </row>
    <row r="27" spans="4:26" x14ac:dyDescent="0.25">
      <c r="D27" s="1">
        <v>41426</v>
      </c>
      <c r="E27" s="32">
        <v>1614</v>
      </c>
      <c r="F27" s="33">
        <v>690</v>
      </c>
      <c r="G27" s="33">
        <v>685</v>
      </c>
      <c r="H27" s="34">
        <v>640</v>
      </c>
      <c r="I27" s="25"/>
      <c r="J27" s="1">
        <v>41426</v>
      </c>
      <c r="K27" s="32">
        <v>226</v>
      </c>
      <c r="L27" s="33">
        <v>103</v>
      </c>
      <c r="M27" s="33">
        <v>102</v>
      </c>
      <c r="N27" s="34">
        <v>100</v>
      </c>
      <c r="P27" s="45">
        <v>41426</v>
      </c>
      <c r="Q27" s="50">
        <v>1614</v>
      </c>
      <c r="R27" s="51">
        <v>690</v>
      </c>
      <c r="S27" s="51"/>
      <c r="T27" s="52">
        <v>552</v>
      </c>
      <c r="U27" s="49">
        <v>87</v>
      </c>
      <c r="V27" s="38"/>
      <c r="W27" s="70">
        <f t="shared" si="0"/>
        <v>0</v>
      </c>
      <c r="X27" s="71">
        <f t="shared" si="1"/>
        <v>0</v>
      </c>
      <c r="Y27" s="71">
        <f>H27-T27</f>
        <v>88</v>
      </c>
      <c r="Z27" s="72">
        <f t="shared" si="2"/>
        <v>13</v>
      </c>
    </row>
    <row r="28" spans="4:26" x14ac:dyDescent="0.25">
      <c r="D28" s="1">
        <v>41456</v>
      </c>
      <c r="E28" s="32">
        <v>1547</v>
      </c>
      <c r="F28" s="33">
        <v>581</v>
      </c>
      <c r="G28" s="33">
        <v>577</v>
      </c>
      <c r="H28" s="34">
        <v>570</v>
      </c>
      <c r="I28" s="25"/>
      <c r="J28" s="1">
        <v>41456</v>
      </c>
      <c r="K28" s="32">
        <v>270</v>
      </c>
      <c r="L28" s="33">
        <v>95</v>
      </c>
      <c r="M28" s="33">
        <v>94</v>
      </c>
      <c r="N28" s="34">
        <v>93</v>
      </c>
      <c r="P28" s="45">
        <v>41456</v>
      </c>
      <c r="Q28" s="50">
        <v>1546</v>
      </c>
      <c r="R28" s="51">
        <v>581</v>
      </c>
      <c r="S28" s="51"/>
      <c r="T28" s="52">
        <v>485</v>
      </c>
      <c r="U28" s="49">
        <v>77</v>
      </c>
      <c r="V28" s="38"/>
      <c r="W28" s="70">
        <f t="shared" si="0"/>
        <v>1</v>
      </c>
      <c r="X28" s="71">
        <f t="shared" si="1"/>
        <v>0</v>
      </c>
      <c r="Y28" s="71">
        <f>H28-T28</f>
        <v>85</v>
      </c>
      <c r="Z28" s="72">
        <f t="shared" si="2"/>
        <v>16</v>
      </c>
    </row>
    <row r="29" spans="4:26" x14ac:dyDescent="0.25">
      <c r="D29" s="1">
        <v>41487</v>
      </c>
      <c r="E29" s="32">
        <v>1806</v>
      </c>
      <c r="F29" s="33">
        <v>700</v>
      </c>
      <c r="G29" s="33">
        <v>699</v>
      </c>
      <c r="H29" s="34">
        <v>658</v>
      </c>
      <c r="I29" s="25"/>
      <c r="J29" s="1">
        <v>41487</v>
      </c>
      <c r="K29" s="32">
        <v>278</v>
      </c>
      <c r="L29" s="33">
        <v>118</v>
      </c>
      <c r="M29" s="33">
        <v>118</v>
      </c>
      <c r="N29" s="34">
        <v>109</v>
      </c>
      <c r="P29" s="45">
        <v>41487</v>
      </c>
      <c r="Q29" s="50">
        <v>1806</v>
      </c>
      <c r="R29" s="51">
        <v>700</v>
      </c>
      <c r="S29" s="51"/>
      <c r="T29" s="52">
        <v>570</v>
      </c>
      <c r="U29" s="49">
        <v>94</v>
      </c>
      <c r="V29" s="38"/>
      <c r="W29" s="70">
        <f t="shared" si="0"/>
        <v>0</v>
      </c>
      <c r="X29" s="71">
        <f t="shared" si="1"/>
        <v>0</v>
      </c>
      <c r="Y29" s="71">
        <f>H29-T29</f>
        <v>88</v>
      </c>
      <c r="Z29" s="72">
        <f t="shared" si="2"/>
        <v>15</v>
      </c>
    </row>
    <row r="30" spans="4:26" x14ac:dyDescent="0.25">
      <c r="D30" s="1">
        <v>41518</v>
      </c>
      <c r="E30" s="32">
        <v>2170</v>
      </c>
      <c r="F30" s="33">
        <v>767</v>
      </c>
      <c r="G30" s="33">
        <v>763</v>
      </c>
      <c r="H30" s="34">
        <v>686</v>
      </c>
      <c r="I30" s="25"/>
      <c r="J30" s="1">
        <v>41518</v>
      </c>
      <c r="K30" s="32">
        <v>307</v>
      </c>
      <c r="L30" s="33">
        <v>106</v>
      </c>
      <c r="M30" s="33">
        <v>104</v>
      </c>
      <c r="N30" s="34">
        <v>96</v>
      </c>
      <c r="P30" s="45">
        <v>41518</v>
      </c>
      <c r="Q30" s="50">
        <v>2169</v>
      </c>
      <c r="R30" s="51">
        <v>766</v>
      </c>
      <c r="S30" s="51"/>
      <c r="T30" s="52">
        <v>559</v>
      </c>
      <c r="U30" s="49">
        <v>67</v>
      </c>
      <c r="V30" s="38"/>
      <c r="W30" s="70">
        <f t="shared" si="0"/>
        <v>1</v>
      </c>
      <c r="X30" s="71">
        <f t="shared" si="1"/>
        <v>1</v>
      </c>
      <c r="Y30" s="71">
        <f>H30-T30</f>
        <v>127</v>
      </c>
      <c r="Z30" s="72">
        <f t="shared" si="2"/>
        <v>29</v>
      </c>
    </row>
    <row r="31" spans="4:26" x14ac:dyDescent="0.25">
      <c r="D31" s="1">
        <v>41548</v>
      </c>
      <c r="E31" s="32">
        <v>2143</v>
      </c>
      <c r="F31" s="33">
        <v>856</v>
      </c>
      <c r="G31" s="33">
        <v>855</v>
      </c>
      <c r="H31" s="34">
        <v>748</v>
      </c>
      <c r="I31" s="25"/>
      <c r="J31" s="1">
        <v>41548</v>
      </c>
      <c r="K31" s="32">
        <v>225</v>
      </c>
      <c r="L31" s="33">
        <v>94</v>
      </c>
      <c r="M31" s="33">
        <v>94</v>
      </c>
      <c r="N31" s="34">
        <v>88</v>
      </c>
      <c r="P31" s="45">
        <v>41548</v>
      </c>
      <c r="Q31" s="50">
        <v>2143</v>
      </c>
      <c r="R31" s="51">
        <v>856</v>
      </c>
      <c r="S31" s="51"/>
      <c r="T31" s="52">
        <v>614</v>
      </c>
      <c r="U31" s="49">
        <v>72</v>
      </c>
      <c r="V31" s="38"/>
      <c r="W31" s="70">
        <f t="shared" si="0"/>
        <v>0</v>
      </c>
      <c r="X31" s="71">
        <f t="shared" si="1"/>
        <v>0</v>
      </c>
      <c r="Y31" s="71">
        <f>H31-T31</f>
        <v>134</v>
      </c>
      <c r="Z31" s="72">
        <f t="shared" si="2"/>
        <v>16</v>
      </c>
    </row>
    <row r="32" spans="4:26" x14ac:dyDescent="0.25">
      <c r="D32" s="1">
        <v>41579</v>
      </c>
      <c r="E32" s="32">
        <v>1705</v>
      </c>
      <c r="F32" s="33">
        <v>664</v>
      </c>
      <c r="G32" s="33">
        <v>664</v>
      </c>
      <c r="H32" s="34">
        <v>572</v>
      </c>
      <c r="I32" s="25"/>
      <c r="J32" s="1">
        <v>41579</v>
      </c>
      <c r="K32" s="32">
        <v>181</v>
      </c>
      <c r="L32" s="33">
        <v>54</v>
      </c>
      <c r="M32" s="33">
        <v>54</v>
      </c>
      <c r="N32" s="34">
        <v>49</v>
      </c>
      <c r="P32" s="45">
        <v>41579</v>
      </c>
      <c r="Q32" s="50">
        <v>1705</v>
      </c>
      <c r="R32" s="51">
        <v>664</v>
      </c>
      <c r="S32" s="51"/>
      <c r="T32" s="52">
        <v>480</v>
      </c>
      <c r="U32" s="49">
        <v>40</v>
      </c>
      <c r="V32" s="38"/>
      <c r="W32" s="70">
        <f t="shared" si="0"/>
        <v>0</v>
      </c>
      <c r="X32" s="71">
        <f t="shared" si="1"/>
        <v>0</v>
      </c>
      <c r="Y32" s="71">
        <f>H32-T32</f>
        <v>92</v>
      </c>
      <c r="Z32" s="72">
        <f t="shared" si="2"/>
        <v>9</v>
      </c>
    </row>
    <row r="33" spans="4:26" x14ac:dyDescent="0.25">
      <c r="D33" s="1">
        <v>41609</v>
      </c>
      <c r="E33" s="32">
        <v>1459</v>
      </c>
      <c r="F33" s="33">
        <v>554</v>
      </c>
      <c r="G33" s="33">
        <v>554</v>
      </c>
      <c r="H33" s="34">
        <v>523</v>
      </c>
      <c r="I33" s="25"/>
      <c r="J33" s="1">
        <v>41609</v>
      </c>
      <c r="K33" s="32">
        <v>190</v>
      </c>
      <c r="L33" s="33">
        <v>55</v>
      </c>
      <c r="M33" s="33">
        <v>55</v>
      </c>
      <c r="N33" s="34">
        <v>52</v>
      </c>
      <c r="P33" s="45">
        <v>41609</v>
      </c>
      <c r="Q33" s="50">
        <v>1459</v>
      </c>
      <c r="R33" s="51">
        <v>554</v>
      </c>
      <c r="S33" s="51"/>
      <c r="T33" s="52">
        <v>444</v>
      </c>
      <c r="U33" s="49">
        <v>43</v>
      </c>
      <c r="V33" s="38"/>
      <c r="W33" s="70">
        <f t="shared" si="0"/>
        <v>0</v>
      </c>
      <c r="X33" s="71">
        <f t="shared" si="1"/>
        <v>0</v>
      </c>
      <c r="Y33" s="71">
        <f>H33-T33</f>
        <v>79</v>
      </c>
      <c r="Z33" s="72">
        <f t="shared" si="2"/>
        <v>9</v>
      </c>
    </row>
    <row r="34" spans="4:26" x14ac:dyDescent="0.25">
      <c r="D34" s="1">
        <v>41640</v>
      </c>
      <c r="E34" s="32">
        <v>1342</v>
      </c>
      <c r="F34" s="33">
        <v>709</v>
      </c>
      <c r="G34" s="33">
        <v>708</v>
      </c>
      <c r="H34" s="34">
        <v>628</v>
      </c>
      <c r="I34" s="25"/>
      <c r="J34" s="1">
        <v>41640</v>
      </c>
      <c r="K34" s="32">
        <v>231</v>
      </c>
      <c r="L34" s="33">
        <v>92</v>
      </c>
      <c r="M34" s="33">
        <v>92</v>
      </c>
      <c r="N34" s="34">
        <v>89</v>
      </c>
      <c r="P34" s="45">
        <v>41640</v>
      </c>
      <c r="Q34" s="50">
        <v>1342</v>
      </c>
      <c r="R34" s="51">
        <v>709</v>
      </c>
      <c r="S34" s="51"/>
      <c r="T34" s="52">
        <v>518</v>
      </c>
      <c r="U34" s="49">
        <v>72</v>
      </c>
      <c r="V34" s="38"/>
      <c r="W34" s="70">
        <f t="shared" si="0"/>
        <v>0</v>
      </c>
      <c r="X34" s="71">
        <f t="shared" si="1"/>
        <v>0</v>
      </c>
      <c r="Y34" s="71">
        <f>H34-T34</f>
        <v>110</v>
      </c>
      <c r="Z34" s="72">
        <f t="shared" si="2"/>
        <v>17</v>
      </c>
    </row>
    <row r="35" spans="4:26" x14ac:dyDescent="0.25">
      <c r="D35" s="1">
        <v>41671</v>
      </c>
      <c r="E35" s="32">
        <v>1470</v>
      </c>
      <c r="F35" s="33">
        <v>746</v>
      </c>
      <c r="G35" s="33">
        <v>746</v>
      </c>
      <c r="H35" s="34">
        <v>674</v>
      </c>
      <c r="I35" s="25"/>
      <c r="J35" s="1">
        <v>41671</v>
      </c>
      <c r="K35" s="32">
        <v>245</v>
      </c>
      <c r="L35" s="33">
        <v>118</v>
      </c>
      <c r="M35" s="33">
        <v>118</v>
      </c>
      <c r="N35" s="34">
        <v>110</v>
      </c>
      <c r="P35" s="45">
        <v>41671</v>
      </c>
      <c r="Q35" s="50">
        <v>1470</v>
      </c>
      <c r="R35" s="51">
        <v>746</v>
      </c>
      <c r="S35" s="51"/>
      <c r="T35" s="52">
        <v>574</v>
      </c>
      <c r="U35" s="49">
        <v>90</v>
      </c>
      <c r="V35" s="38"/>
      <c r="W35" s="70">
        <f t="shared" si="0"/>
        <v>0</v>
      </c>
      <c r="X35" s="71">
        <f t="shared" si="1"/>
        <v>0</v>
      </c>
      <c r="Y35" s="71">
        <f>H35-T35</f>
        <v>100</v>
      </c>
      <c r="Z35" s="72">
        <f t="shared" si="2"/>
        <v>20</v>
      </c>
    </row>
    <row r="36" spans="4:26" x14ac:dyDescent="0.25">
      <c r="D36" s="1">
        <v>41699</v>
      </c>
      <c r="E36" s="32">
        <v>1629</v>
      </c>
      <c r="F36" s="33">
        <v>844</v>
      </c>
      <c r="G36" s="33">
        <v>844</v>
      </c>
      <c r="H36" s="34">
        <v>711</v>
      </c>
      <c r="I36" s="25"/>
      <c r="J36" s="1">
        <v>41699</v>
      </c>
      <c r="K36" s="32">
        <v>298</v>
      </c>
      <c r="L36" s="33">
        <v>139</v>
      </c>
      <c r="M36" s="33">
        <v>139</v>
      </c>
      <c r="N36" s="34">
        <v>132</v>
      </c>
      <c r="P36" s="45">
        <v>41699</v>
      </c>
      <c r="Q36" s="50">
        <v>1629</v>
      </c>
      <c r="R36" s="51">
        <v>844</v>
      </c>
      <c r="S36" s="51"/>
      <c r="T36" s="52">
        <v>598</v>
      </c>
      <c r="U36" s="49">
        <v>113</v>
      </c>
      <c r="V36" s="38"/>
      <c r="W36" s="70">
        <f t="shared" si="0"/>
        <v>0</v>
      </c>
      <c r="X36" s="71">
        <f t="shared" si="1"/>
        <v>0</v>
      </c>
      <c r="Y36" s="71">
        <f>H36-T36</f>
        <v>113</v>
      </c>
      <c r="Z36" s="72">
        <f t="shared" si="2"/>
        <v>19</v>
      </c>
    </row>
    <row r="37" spans="4:26" x14ac:dyDescent="0.25">
      <c r="D37" s="1">
        <v>41730</v>
      </c>
      <c r="E37" s="32">
        <v>1861</v>
      </c>
      <c r="F37" s="33">
        <v>919</v>
      </c>
      <c r="G37" s="33">
        <v>918</v>
      </c>
      <c r="H37" s="34">
        <v>378</v>
      </c>
      <c r="I37" s="25"/>
      <c r="J37" s="1">
        <v>41730</v>
      </c>
      <c r="K37" s="32">
        <v>342</v>
      </c>
      <c r="L37" s="33">
        <v>132</v>
      </c>
      <c r="M37" s="33">
        <v>132</v>
      </c>
      <c r="N37" s="34">
        <v>70</v>
      </c>
      <c r="P37" s="45">
        <v>41730</v>
      </c>
      <c r="Q37" s="50">
        <v>1861</v>
      </c>
      <c r="R37" s="51">
        <v>919</v>
      </c>
      <c r="S37" s="51"/>
      <c r="T37" s="52">
        <v>311</v>
      </c>
      <c r="U37" s="49">
        <v>58</v>
      </c>
      <c r="V37" s="38"/>
      <c r="W37" s="70">
        <f t="shared" si="0"/>
        <v>0</v>
      </c>
      <c r="X37" s="71">
        <f t="shared" si="1"/>
        <v>0</v>
      </c>
      <c r="Y37" s="71">
        <f>H37-T37</f>
        <v>67</v>
      </c>
      <c r="Z37" s="72">
        <f t="shared" si="2"/>
        <v>12</v>
      </c>
    </row>
    <row r="38" spans="4:26" x14ac:dyDescent="0.25">
      <c r="D38" s="1">
        <v>41760</v>
      </c>
      <c r="E38" s="32">
        <v>1951</v>
      </c>
      <c r="F38" s="33">
        <v>940</v>
      </c>
      <c r="G38" s="33">
        <v>936</v>
      </c>
      <c r="H38" s="34"/>
      <c r="I38" s="25"/>
      <c r="J38" s="1">
        <v>41760</v>
      </c>
      <c r="K38" s="32">
        <v>344</v>
      </c>
      <c r="L38" s="33">
        <v>161</v>
      </c>
      <c r="M38" s="33">
        <v>161</v>
      </c>
      <c r="N38" s="34"/>
      <c r="P38" s="45">
        <v>41760</v>
      </c>
      <c r="Q38" s="50">
        <v>1951</v>
      </c>
      <c r="R38" s="51">
        <v>940</v>
      </c>
      <c r="S38" s="51"/>
      <c r="T38" s="52"/>
      <c r="U38" s="49"/>
      <c r="V38" s="38"/>
      <c r="W38" s="70">
        <f t="shared" si="0"/>
        <v>0</v>
      </c>
      <c r="X38" s="71">
        <f t="shared" si="1"/>
        <v>0</v>
      </c>
      <c r="Y38" s="71">
        <f>H38-T38</f>
        <v>0</v>
      </c>
      <c r="Z38" s="72">
        <f t="shared" si="2"/>
        <v>0</v>
      </c>
    </row>
    <row r="39" spans="4:26" x14ac:dyDescent="0.25">
      <c r="D39" s="1">
        <v>41791</v>
      </c>
      <c r="E39" s="32">
        <v>1838</v>
      </c>
      <c r="F39" s="33">
        <v>874</v>
      </c>
      <c r="G39" s="33">
        <v>868</v>
      </c>
      <c r="H39" s="34"/>
      <c r="I39" s="25"/>
      <c r="J39" s="1">
        <v>41791</v>
      </c>
      <c r="K39" s="32">
        <v>372</v>
      </c>
      <c r="L39" s="33">
        <v>175</v>
      </c>
      <c r="M39" s="33">
        <v>175</v>
      </c>
      <c r="N39" s="34"/>
      <c r="P39" s="45">
        <v>41791</v>
      </c>
      <c r="Q39" s="50">
        <v>1838</v>
      </c>
      <c r="R39" s="51">
        <v>874</v>
      </c>
      <c r="S39" s="51"/>
      <c r="T39" s="52"/>
      <c r="U39" s="49"/>
      <c r="V39" s="38"/>
      <c r="W39" s="70">
        <f t="shared" si="0"/>
        <v>0</v>
      </c>
      <c r="X39" s="71">
        <f t="shared" si="1"/>
        <v>0</v>
      </c>
      <c r="Y39" s="71">
        <f>H39-T39</f>
        <v>0</v>
      </c>
      <c r="Z39" s="72">
        <f t="shared" si="2"/>
        <v>0</v>
      </c>
    </row>
    <row r="40" spans="4:26" x14ac:dyDescent="0.25">
      <c r="D40" s="1">
        <v>41821</v>
      </c>
      <c r="E40" s="32">
        <v>1744</v>
      </c>
      <c r="F40" s="33">
        <v>729</v>
      </c>
      <c r="G40" s="33">
        <v>725</v>
      </c>
      <c r="H40" s="34"/>
      <c r="I40" s="25"/>
      <c r="J40" s="1">
        <v>41821</v>
      </c>
      <c r="K40" s="32">
        <v>331</v>
      </c>
      <c r="L40" s="33">
        <v>130</v>
      </c>
      <c r="M40" s="33">
        <v>130</v>
      </c>
      <c r="N40" s="34"/>
      <c r="P40" s="45">
        <v>41821</v>
      </c>
      <c r="Q40" s="50">
        <v>1744</v>
      </c>
      <c r="R40" s="51">
        <v>729</v>
      </c>
      <c r="S40" s="51"/>
      <c r="T40" s="52"/>
      <c r="U40" s="49"/>
      <c r="V40" s="38"/>
      <c r="W40" s="70">
        <f t="shared" si="0"/>
        <v>0</v>
      </c>
      <c r="X40" s="71">
        <f t="shared" si="1"/>
        <v>0</v>
      </c>
      <c r="Y40" s="71">
        <f>H40-T40</f>
        <v>0</v>
      </c>
      <c r="Z40" s="72">
        <f t="shared" si="2"/>
        <v>0</v>
      </c>
    </row>
    <row r="41" spans="4:26" x14ac:dyDescent="0.25">
      <c r="D41" s="1">
        <v>41852</v>
      </c>
      <c r="E41" s="32">
        <v>2029</v>
      </c>
      <c r="F41" s="33">
        <v>951</v>
      </c>
      <c r="G41" s="33">
        <v>950</v>
      </c>
      <c r="H41" s="34"/>
      <c r="I41" s="25"/>
      <c r="J41" s="1">
        <v>41852</v>
      </c>
      <c r="K41" s="32">
        <v>367</v>
      </c>
      <c r="L41" s="33">
        <v>166</v>
      </c>
      <c r="M41" s="33">
        <v>166</v>
      </c>
      <c r="N41" s="34"/>
      <c r="P41" s="45">
        <v>41852</v>
      </c>
      <c r="Q41" s="50">
        <v>2029</v>
      </c>
      <c r="R41" s="51">
        <v>951</v>
      </c>
      <c r="S41" s="51"/>
      <c r="T41" s="52"/>
      <c r="U41" s="49"/>
      <c r="V41" s="38"/>
      <c r="W41" s="70">
        <f t="shared" si="0"/>
        <v>0</v>
      </c>
      <c r="X41" s="71">
        <f t="shared" si="1"/>
        <v>0</v>
      </c>
      <c r="Y41" s="71">
        <f>H41-T41</f>
        <v>0</v>
      </c>
      <c r="Z41" s="72">
        <f t="shared" si="2"/>
        <v>0</v>
      </c>
    </row>
    <row r="42" spans="4:26" x14ac:dyDescent="0.25">
      <c r="D42" s="1">
        <v>41883</v>
      </c>
      <c r="E42" s="32">
        <v>2132</v>
      </c>
      <c r="F42" s="33">
        <v>918</v>
      </c>
      <c r="G42" s="33">
        <v>917</v>
      </c>
      <c r="H42" s="34">
        <v>810</v>
      </c>
      <c r="I42" s="25"/>
      <c r="J42" s="1">
        <v>41883</v>
      </c>
      <c r="K42" s="32">
        <v>352</v>
      </c>
      <c r="L42" s="33">
        <v>155</v>
      </c>
      <c r="M42" s="33">
        <v>154</v>
      </c>
      <c r="N42" s="34">
        <v>141</v>
      </c>
      <c r="P42" s="45">
        <v>41883</v>
      </c>
      <c r="Q42" s="50">
        <v>2129</v>
      </c>
      <c r="R42" s="51">
        <v>916</v>
      </c>
      <c r="S42" s="51"/>
      <c r="T42" s="52">
        <v>681</v>
      </c>
      <c r="U42" s="49">
        <v>126</v>
      </c>
      <c r="V42" s="38"/>
      <c r="W42" s="70">
        <f t="shared" si="0"/>
        <v>3</v>
      </c>
      <c r="X42" s="71">
        <f t="shared" si="1"/>
        <v>2</v>
      </c>
      <c r="Y42" s="71">
        <f>H42-T42</f>
        <v>129</v>
      </c>
      <c r="Z42" s="72">
        <f t="shared" si="2"/>
        <v>15</v>
      </c>
    </row>
    <row r="43" spans="4:26" x14ac:dyDescent="0.25">
      <c r="D43" s="1">
        <v>41913</v>
      </c>
      <c r="E43" s="32">
        <v>2085</v>
      </c>
      <c r="F43" s="33">
        <v>980</v>
      </c>
      <c r="G43" s="33">
        <v>979</v>
      </c>
      <c r="H43" s="34">
        <v>827</v>
      </c>
      <c r="I43" s="25"/>
      <c r="J43" s="1">
        <v>41913</v>
      </c>
      <c r="K43" s="32">
        <v>313</v>
      </c>
      <c r="L43" s="33">
        <v>127</v>
      </c>
      <c r="M43" s="33">
        <v>126</v>
      </c>
      <c r="N43" s="34">
        <v>117</v>
      </c>
      <c r="P43" s="45">
        <v>41913</v>
      </c>
      <c r="Q43" s="50">
        <v>1686</v>
      </c>
      <c r="R43" s="51">
        <v>691</v>
      </c>
      <c r="S43" s="51"/>
      <c r="T43" s="52">
        <v>517</v>
      </c>
      <c r="U43" s="49">
        <v>74</v>
      </c>
      <c r="V43" s="38"/>
      <c r="W43" s="70">
        <f t="shared" si="0"/>
        <v>399</v>
      </c>
      <c r="X43" s="71">
        <f t="shared" si="1"/>
        <v>289</v>
      </c>
      <c r="Y43" s="71">
        <f>H43-T43</f>
        <v>310</v>
      </c>
      <c r="Z43" s="72">
        <f t="shared" si="2"/>
        <v>43</v>
      </c>
    </row>
    <row r="44" spans="4:26" x14ac:dyDescent="0.25">
      <c r="D44" s="1">
        <v>41944</v>
      </c>
      <c r="E44" s="32">
        <v>1498</v>
      </c>
      <c r="F44" s="33">
        <v>700</v>
      </c>
      <c r="G44" s="33">
        <v>699</v>
      </c>
      <c r="H44" s="34"/>
      <c r="I44" s="25"/>
      <c r="J44" s="1">
        <v>41944</v>
      </c>
      <c r="K44" s="32">
        <v>208</v>
      </c>
      <c r="L44" s="33">
        <v>63</v>
      </c>
      <c r="M44" s="33">
        <v>62</v>
      </c>
      <c r="N44" s="34"/>
      <c r="P44" s="45">
        <v>41944</v>
      </c>
      <c r="Q44" s="50">
        <v>125</v>
      </c>
      <c r="R44" s="51">
        <v>25</v>
      </c>
      <c r="S44" s="51"/>
      <c r="T44" s="52"/>
      <c r="U44" s="49"/>
      <c r="V44" s="38"/>
      <c r="W44" s="73">
        <f t="shared" si="0"/>
        <v>1373</v>
      </c>
      <c r="X44" s="74">
        <f t="shared" si="1"/>
        <v>675</v>
      </c>
      <c r="Y44" s="74"/>
      <c r="Z44" s="75"/>
    </row>
    <row r="45" spans="4:26" x14ac:dyDescent="0.25">
      <c r="D45" s="1">
        <v>41974</v>
      </c>
      <c r="E45" s="35">
        <v>1218</v>
      </c>
      <c r="F45" s="36">
        <v>488</v>
      </c>
      <c r="G45" s="36">
        <v>487</v>
      </c>
      <c r="H45" s="37"/>
      <c r="I45" s="25"/>
      <c r="J45" s="1">
        <v>41974</v>
      </c>
      <c r="K45" s="35">
        <v>151</v>
      </c>
      <c r="L45" s="36">
        <v>57</v>
      </c>
      <c r="M45" s="36">
        <v>57</v>
      </c>
      <c r="N45" s="37"/>
      <c r="P45" s="45"/>
      <c r="Q45" s="53"/>
      <c r="R45" s="54"/>
      <c r="S45" s="54"/>
      <c r="T45" s="55"/>
      <c r="U45" s="56"/>
      <c r="V45" s="38"/>
      <c r="W45" s="57"/>
      <c r="X45" s="57"/>
      <c r="Y45" s="57"/>
      <c r="Z45" s="3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Count Summary</vt:lpstr>
      <vt:lpstr>Result Summary</vt:lpstr>
      <vt:lpstr>Filter effects</vt:lpstr>
    </vt:vector>
  </TitlesOfParts>
  <Company>City Of Chicago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2015-01-08T17:59:47Z</dcterms:created>
  <dcterms:modified xsi:type="dcterms:W3CDTF">2015-01-08T20:45:35Z</dcterms:modified>
</cp:coreProperties>
</file>