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SUS\Pictures\migrasi\"/>
    </mc:Choice>
  </mc:AlternateContent>
  <xr:revisionPtr revIDLastSave="0" documentId="13_ncr:1_{3E9E5963-4599-4309-AA73-05936F2B73D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SM SUPER" sheetId="3" r:id="rId1"/>
    <sheet name="Sheet1" sheetId="5" r:id="rId2"/>
  </sheets>
  <externalReferences>
    <externalReference r:id="rId3"/>
  </externalReferenc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6" i="3" l="1"/>
  <c r="AB76" i="3"/>
  <c r="AA76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G41" i="3"/>
  <c r="X74" i="3"/>
  <c r="G74" i="3" s="1"/>
  <c r="X73" i="3"/>
  <c r="G73" i="3" s="1"/>
  <c r="X72" i="3"/>
  <c r="G72" i="3" s="1"/>
  <c r="X71" i="3"/>
  <c r="G71" i="3" s="1"/>
  <c r="X70" i="3"/>
  <c r="G70" i="3" s="1"/>
  <c r="X69" i="3"/>
  <c r="G69" i="3" s="1"/>
  <c r="X68" i="3"/>
  <c r="G68" i="3" s="1"/>
  <c r="X67" i="3"/>
  <c r="G67" i="3" s="1"/>
  <c r="X66" i="3"/>
  <c r="G66" i="3" s="1"/>
  <c r="X65" i="3"/>
  <c r="G65" i="3" s="1"/>
  <c r="X64" i="3"/>
  <c r="G64" i="3" s="1"/>
  <c r="X63" i="3"/>
  <c r="G63" i="3" s="1"/>
  <c r="X62" i="3"/>
  <c r="G62" i="3" s="1"/>
  <c r="X61" i="3"/>
  <c r="G61" i="3" s="1"/>
  <c r="X60" i="3"/>
  <c r="G60" i="3" s="1"/>
  <c r="X59" i="3"/>
  <c r="G59" i="3" s="1"/>
  <c r="X58" i="3"/>
  <c r="G58" i="3" s="1"/>
  <c r="X57" i="3"/>
  <c r="G57" i="3" s="1"/>
  <c r="X56" i="3"/>
  <c r="G56" i="3" s="1"/>
  <c r="X55" i="3"/>
  <c r="G55" i="3" s="1"/>
  <c r="X54" i="3"/>
  <c r="G54" i="3" s="1"/>
  <c r="X53" i="3"/>
  <c r="G53" i="3" s="1"/>
  <c r="X52" i="3"/>
  <c r="G52" i="3" s="1"/>
  <c r="X51" i="3"/>
  <c r="G51" i="3" s="1"/>
  <c r="X50" i="3"/>
  <c r="G50" i="3" s="1"/>
  <c r="X49" i="3"/>
  <c r="G49" i="3" s="1"/>
  <c r="X48" i="3"/>
  <c r="G48" i="3" s="1"/>
  <c r="X47" i="3"/>
  <c r="G47" i="3" s="1"/>
  <c r="X46" i="3"/>
  <c r="G46" i="3" s="1"/>
  <c r="X45" i="3"/>
  <c r="G45" i="3" s="1"/>
  <c r="X44" i="3"/>
  <c r="G44" i="3" s="1"/>
  <c r="X43" i="3"/>
  <c r="G43" i="3" s="1"/>
  <c r="X42" i="3"/>
  <c r="G42" i="3" s="1"/>
  <c r="X41" i="3"/>
  <c r="X40" i="3"/>
  <c r="G40" i="3" s="1"/>
  <c r="X39" i="3"/>
  <c r="G39" i="3" s="1"/>
  <c r="X38" i="3"/>
  <c r="G38" i="3" s="1"/>
  <c r="X37" i="3"/>
  <c r="G37" i="3" s="1"/>
  <c r="X36" i="3"/>
  <c r="G36" i="3" s="1"/>
  <c r="X35" i="3"/>
  <c r="G35" i="3" s="1"/>
  <c r="X34" i="3"/>
  <c r="G34" i="3" s="1"/>
  <c r="X33" i="3"/>
  <c r="G33" i="3" s="1"/>
  <c r="X32" i="3"/>
  <c r="G32" i="3" s="1"/>
  <c r="X31" i="3"/>
  <c r="G31" i="3" s="1"/>
  <c r="X30" i="3"/>
  <c r="G30" i="3" s="1"/>
  <c r="X29" i="3"/>
  <c r="G29" i="3" s="1"/>
  <c r="X28" i="3"/>
  <c r="G28" i="3" s="1"/>
  <c r="X27" i="3"/>
  <c r="G27" i="3" s="1"/>
  <c r="X26" i="3"/>
  <c r="G26" i="3" s="1"/>
  <c r="X25" i="3"/>
  <c r="G25" i="3" s="1"/>
  <c r="X24" i="3"/>
  <c r="G24" i="3" s="1"/>
  <c r="X23" i="3"/>
  <c r="G23" i="3" s="1"/>
  <c r="X22" i="3"/>
  <c r="G22" i="3" s="1"/>
  <c r="X21" i="3"/>
  <c r="G21" i="3" s="1"/>
  <c r="X20" i="3"/>
  <c r="G20" i="3" s="1"/>
  <c r="X19" i="3"/>
  <c r="G19" i="3" s="1"/>
  <c r="X18" i="3"/>
  <c r="G18" i="3" s="1"/>
  <c r="X17" i="3"/>
  <c r="G17" i="3" s="1"/>
  <c r="X16" i="3"/>
  <c r="G16" i="3" s="1"/>
  <c r="X15" i="3"/>
  <c r="G15" i="3" s="1"/>
  <c r="X14" i="3"/>
  <c r="G14" i="3" s="1"/>
  <c r="X13" i="3"/>
  <c r="G13" i="3" s="1"/>
  <c r="X12" i="3"/>
  <c r="G12" i="3" s="1"/>
  <c r="X11" i="3"/>
  <c r="G11" i="3" s="1"/>
  <c r="X10" i="3"/>
  <c r="G10" i="3" s="1"/>
  <c r="X9" i="3"/>
  <c r="G9" i="3" s="1"/>
  <c r="X8" i="3"/>
  <c r="G8" i="3" s="1"/>
  <c r="X7" i="3"/>
  <c r="G7" i="3" s="1"/>
  <c r="X6" i="3"/>
  <c r="G6" i="3" s="1"/>
  <c r="X5" i="3"/>
  <c r="G5" i="3" s="1"/>
  <c r="X4" i="3"/>
  <c r="G4" i="3" s="1"/>
  <c r="X3" i="3"/>
  <c r="G3" i="3" s="1"/>
  <c r="X2" i="3"/>
  <c r="G2" i="3" s="1"/>
  <c r="W74" i="3"/>
  <c r="C74" i="3" s="1"/>
  <c r="V74" i="3"/>
  <c r="W73" i="3"/>
  <c r="C73" i="3" s="1"/>
  <c r="V73" i="3"/>
  <c r="W72" i="3"/>
  <c r="C72" i="3" s="1"/>
  <c r="V72" i="3"/>
  <c r="W71" i="3"/>
  <c r="C71" i="3" s="1"/>
  <c r="V71" i="3"/>
  <c r="W70" i="3"/>
  <c r="C70" i="3" s="1"/>
  <c r="V70" i="3"/>
  <c r="W69" i="3"/>
  <c r="C69" i="3" s="1"/>
  <c r="V69" i="3"/>
  <c r="W68" i="3"/>
  <c r="C68" i="3" s="1"/>
  <c r="V68" i="3"/>
  <c r="W67" i="3"/>
  <c r="C67" i="3" s="1"/>
  <c r="V67" i="3"/>
  <c r="W66" i="3"/>
  <c r="C66" i="3" s="1"/>
  <c r="V66" i="3"/>
  <c r="W65" i="3"/>
  <c r="C65" i="3" s="1"/>
  <c r="V65" i="3"/>
  <c r="W64" i="3"/>
  <c r="C64" i="3" s="1"/>
  <c r="V64" i="3"/>
  <c r="W63" i="3"/>
  <c r="C63" i="3" s="1"/>
  <c r="V63" i="3"/>
  <c r="W62" i="3"/>
  <c r="C62" i="3" s="1"/>
  <c r="V62" i="3"/>
  <c r="W61" i="3"/>
  <c r="C61" i="3" s="1"/>
  <c r="V61" i="3"/>
  <c r="W60" i="3"/>
  <c r="C60" i="3" s="1"/>
  <c r="V60" i="3"/>
  <c r="W59" i="3"/>
  <c r="C59" i="3" s="1"/>
  <c r="V59" i="3"/>
  <c r="W58" i="3"/>
  <c r="C58" i="3" s="1"/>
  <c r="V58" i="3"/>
  <c r="W57" i="3"/>
  <c r="C57" i="3" s="1"/>
  <c r="V57" i="3"/>
  <c r="W56" i="3"/>
  <c r="C56" i="3" s="1"/>
  <c r="V56" i="3"/>
  <c r="W55" i="3"/>
  <c r="C55" i="3" s="1"/>
  <c r="V55" i="3"/>
  <c r="W54" i="3"/>
  <c r="C54" i="3" s="1"/>
  <c r="V54" i="3"/>
  <c r="W53" i="3"/>
  <c r="C53" i="3" s="1"/>
  <c r="V53" i="3"/>
  <c r="W52" i="3"/>
  <c r="C52" i="3" s="1"/>
  <c r="V52" i="3"/>
  <c r="W51" i="3"/>
  <c r="C51" i="3" s="1"/>
  <c r="V51" i="3"/>
  <c r="W50" i="3"/>
  <c r="C50" i="3" s="1"/>
  <c r="V50" i="3"/>
  <c r="W49" i="3"/>
  <c r="C49" i="3" s="1"/>
  <c r="V49" i="3"/>
  <c r="W48" i="3"/>
  <c r="C48" i="3" s="1"/>
  <c r="V48" i="3"/>
  <c r="W47" i="3"/>
  <c r="C47" i="3" s="1"/>
  <c r="V47" i="3"/>
  <c r="W46" i="3"/>
  <c r="C46" i="3" s="1"/>
  <c r="V46" i="3"/>
  <c r="W45" i="3"/>
  <c r="C45" i="3" s="1"/>
  <c r="V45" i="3"/>
  <c r="W44" i="3"/>
  <c r="C44" i="3" s="1"/>
  <c r="V44" i="3"/>
  <c r="W43" i="3"/>
  <c r="C43" i="3" s="1"/>
  <c r="V43" i="3"/>
  <c r="W42" i="3"/>
  <c r="C42" i="3" s="1"/>
  <c r="V42" i="3"/>
  <c r="W41" i="3"/>
  <c r="C41" i="3" s="1"/>
  <c r="V41" i="3"/>
  <c r="W40" i="3"/>
  <c r="C40" i="3" s="1"/>
  <c r="V40" i="3"/>
  <c r="W39" i="3"/>
  <c r="C39" i="3" s="1"/>
  <c r="V39" i="3"/>
  <c r="W38" i="3"/>
  <c r="C38" i="3" s="1"/>
  <c r="V38" i="3"/>
  <c r="W37" i="3"/>
  <c r="C37" i="3" s="1"/>
  <c r="V37" i="3"/>
  <c r="W36" i="3"/>
  <c r="C36" i="3" s="1"/>
  <c r="V36" i="3"/>
  <c r="W35" i="3"/>
  <c r="C35" i="3" s="1"/>
  <c r="V35" i="3"/>
  <c r="W34" i="3"/>
  <c r="C34" i="3" s="1"/>
  <c r="V34" i="3"/>
  <c r="W33" i="3"/>
  <c r="C33" i="3" s="1"/>
  <c r="V33" i="3"/>
  <c r="W32" i="3"/>
  <c r="C32" i="3" s="1"/>
  <c r="V32" i="3"/>
  <c r="W31" i="3"/>
  <c r="C31" i="3" s="1"/>
  <c r="V31" i="3"/>
  <c r="W30" i="3"/>
  <c r="C30" i="3" s="1"/>
  <c r="V30" i="3"/>
  <c r="W29" i="3"/>
  <c r="C29" i="3" s="1"/>
  <c r="V29" i="3"/>
  <c r="W28" i="3"/>
  <c r="C28" i="3" s="1"/>
  <c r="V28" i="3"/>
  <c r="W27" i="3"/>
  <c r="C27" i="3" s="1"/>
  <c r="V27" i="3"/>
  <c r="W26" i="3"/>
  <c r="C26" i="3" s="1"/>
  <c r="V26" i="3"/>
  <c r="W25" i="3"/>
  <c r="C25" i="3" s="1"/>
  <c r="V25" i="3"/>
  <c r="W24" i="3"/>
  <c r="C24" i="3" s="1"/>
  <c r="V24" i="3"/>
  <c r="W23" i="3"/>
  <c r="C23" i="3" s="1"/>
  <c r="V23" i="3"/>
  <c r="W22" i="3"/>
  <c r="C22" i="3" s="1"/>
  <c r="V22" i="3"/>
  <c r="W21" i="3"/>
  <c r="C21" i="3" s="1"/>
  <c r="V21" i="3"/>
  <c r="W20" i="3"/>
  <c r="C20" i="3" s="1"/>
  <c r="V20" i="3"/>
  <c r="W19" i="3"/>
  <c r="C19" i="3" s="1"/>
  <c r="V19" i="3"/>
  <c r="W18" i="3"/>
  <c r="C18" i="3" s="1"/>
  <c r="V18" i="3"/>
  <c r="W17" i="3"/>
  <c r="C17" i="3" s="1"/>
  <c r="V17" i="3"/>
  <c r="W16" i="3"/>
  <c r="C16" i="3" s="1"/>
  <c r="V16" i="3"/>
  <c r="W15" i="3"/>
  <c r="C15" i="3" s="1"/>
  <c r="V15" i="3"/>
  <c r="W14" i="3"/>
  <c r="C14" i="3" s="1"/>
  <c r="V14" i="3"/>
  <c r="W13" i="3"/>
  <c r="C13" i="3" s="1"/>
  <c r="V13" i="3"/>
  <c r="W12" i="3"/>
  <c r="C12" i="3" s="1"/>
  <c r="V12" i="3"/>
  <c r="W11" i="3"/>
  <c r="C11" i="3" s="1"/>
  <c r="V11" i="3"/>
  <c r="W10" i="3"/>
  <c r="C10" i="3" s="1"/>
  <c r="V10" i="3"/>
  <c r="W9" i="3"/>
  <c r="C9" i="3" s="1"/>
  <c r="V9" i="3"/>
  <c r="W8" i="3"/>
  <c r="C8" i="3" s="1"/>
  <c r="V8" i="3"/>
  <c r="W7" i="3"/>
  <c r="C7" i="3" s="1"/>
  <c r="V7" i="3"/>
  <c r="W6" i="3"/>
  <c r="C6" i="3" s="1"/>
  <c r="V6" i="3"/>
  <c r="W5" i="3"/>
  <c r="C5" i="3" s="1"/>
  <c r="V5" i="3"/>
  <c r="W4" i="3"/>
  <c r="C4" i="3" s="1"/>
  <c r="V4" i="3"/>
  <c r="W3" i="3"/>
  <c r="C3" i="3" s="1"/>
  <c r="V3" i="3"/>
  <c r="W2" i="3"/>
  <c r="C2" i="3" s="1"/>
  <c r="V2" i="3"/>
  <c r="U74" i="3"/>
  <c r="F74" i="3" s="1"/>
  <c r="U73" i="3"/>
  <c r="F73" i="3" s="1"/>
  <c r="U72" i="3"/>
  <c r="F72" i="3" s="1"/>
  <c r="U71" i="3"/>
  <c r="F71" i="3" s="1"/>
  <c r="U70" i="3"/>
  <c r="F70" i="3" s="1"/>
  <c r="U69" i="3"/>
  <c r="F69" i="3" s="1"/>
  <c r="U68" i="3"/>
  <c r="F68" i="3" s="1"/>
  <c r="U67" i="3"/>
  <c r="F67" i="3" s="1"/>
  <c r="U66" i="3"/>
  <c r="F66" i="3" s="1"/>
  <c r="U65" i="3"/>
  <c r="F65" i="3" s="1"/>
  <c r="U64" i="3"/>
  <c r="F64" i="3" s="1"/>
  <c r="U63" i="3"/>
  <c r="F63" i="3" s="1"/>
  <c r="U62" i="3"/>
  <c r="F62" i="3" s="1"/>
  <c r="U61" i="3"/>
  <c r="F61" i="3" s="1"/>
  <c r="U60" i="3"/>
  <c r="F60" i="3" s="1"/>
  <c r="U59" i="3"/>
  <c r="F59" i="3" s="1"/>
  <c r="U58" i="3"/>
  <c r="F58" i="3" s="1"/>
  <c r="U57" i="3"/>
  <c r="F57" i="3" s="1"/>
  <c r="U56" i="3"/>
  <c r="F56" i="3" s="1"/>
  <c r="U55" i="3"/>
  <c r="F55" i="3" s="1"/>
  <c r="U54" i="3"/>
  <c r="F54" i="3" s="1"/>
  <c r="U53" i="3"/>
  <c r="F53" i="3" s="1"/>
  <c r="U52" i="3"/>
  <c r="F52" i="3" s="1"/>
  <c r="U51" i="3"/>
  <c r="F51" i="3" s="1"/>
  <c r="U50" i="3"/>
  <c r="F50" i="3" s="1"/>
  <c r="U49" i="3"/>
  <c r="F49" i="3" s="1"/>
  <c r="U48" i="3"/>
  <c r="F48" i="3" s="1"/>
  <c r="U47" i="3"/>
  <c r="F47" i="3" s="1"/>
  <c r="U46" i="3"/>
  <c r="F46" i="3" s="1"/>
  <c r="U45" i="3"/>
  <c r="F45" i="3" s="1"/>
  <c r="U44" i="3"/>
  <c r="F44" i="3" s="1"/>
  <c r="U43" i="3"/>
  <c r="F43" i="3" s="1"/>
  <c r="U42" i="3"/>
  <c r="F42" i="3" s="1"/>
  <c r="U41" i="3"/>
  <c r="F41" i="3" s="1"/>
  <c r="U40" i="3"/>
  <c r="F40" i="3" s="1"/>
  <c r="U39" i="3"/>
  <c r="F39" i="3" s="1"/>
  <c r="U38" i="3"/>
  <c r="F38" i="3" s="1"/>
  <c r="U37" i="3"/>
  <c r="F37" i="3" s="1"/>
  <c r="U36" i="3"/>
  <c r="F36" i="3" s="1"/>
  <c r="U35" i="3"/>
  <c r="F35" i="3" s="1"/>
  <c r="U34" i="3"/>
  <c r="F34" i="3" s="1"/>
  <c r="U33" i="3"/>
  <c r="F33" i="3" s="1"/>
  <c r="U32" i="3"/>
  <c r="F32" i="3" s="1"/>
  <c r="U31" i="3"/>
  <c r="F31" i="3" s="1"/>
  <c r="U30" i="3"/>
  <c r="F30" i="3" s="1"/>
  <c r="U29" i="3"/>
  <c r="F29" i="3" s="1"/>
  <c r="U28" i="3"/>
  <c r="F28" i="3" s="1"/>
  <c r="U27" i="3"/>
  <c r="F27" i="3" s="1"/>
  <c r="U26" i="3"/>
  <c r="F26" i="3" s="1"/>
  <c r="U25" i="3"/>
  <c r="F25" i="3" s="1"/>
  <c r="U24" i="3"/>
  <c r="F24" i="3" s="1"/>
  <c r="U23" i="3"/>
  <c r="F23" i="3" s="1"/>
  <c r="U22" i="3"/>
  <c r="F22" i="3" s="1"/>
  <c r="U21" i="3"/>
  <c r="F21" i="3" s="1"/>
  <c r="U20" i="3"/>
  <c r="F20" i="3" s="1"/>
  <c r="U19" i="3"/>
  <c r="F19" i="3" s="1"/>
  <c r="U18" i="3"/>
  <c r="F18" i="3" s="1"/>
  <c r="U17" i="3"/>
  <c r="F17" i="3" s="1"/>
  <c r="U16" i="3"/>
  <c r="F16" i="3" s="1"/>
  <c r="U15" i="3"/>
  <c r="F15" i="3" s="1"/>
  <c r="U14" i="3"/>
  <c r="F14" i="3" s="1"/>
  <c r="U13" i="3"/>
  <c r="F13" i="3" s="1"/>
  <c r="U12" i="3"/>
  <c r="F12" i="3" s="1"/>
  <c r="U11" i="3"/>
  <c r="F11" i="3" s="1"/>
  <c r="U10" i="3"/>
  <c r="F10" i="3" s="1"/>
  <c r="U9" i="3"/>
  <c r="F9" i="3" s="1"/>
  <c r="U8" i="3"/>
  <c r="F8" i="3" s="1"/>
  <c r="U7" i="3"/>
  <c r="F7" i="3" s="1"/>
  <c r="U6" i="3"/>
  <c r="F6" i="3" s="1"/>
  <c r="U5" i="3"/>
  <c r="F5" i="3" s="1"/>
  <c r="U4" i="3"/>
  <c r="F4" i="3" s="1"/>
  <c r="U3" i="3"/>
  <c r="F3" i="3" s="1"/>
  <c r="U2" i="3"/>
  <c r="F2" i="3" s="1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  <c r="AA80" i="3" l="1"/>
</calcChain>
</file>

<file path=xl/sharedStrings.xml><?xml version="1.0" encoding="utf-8"?>
<sst xmlns="http://schemas.openxmlformats.org/spreadsheetml/2006/main" count="409" uniqueCount="131">
  <si>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</si>
  <si>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</si>
  <si>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</si>
  <si>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</si>
  <si>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</si>
  <si>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</si>
  <si>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</si>
  <si>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</si>
  <si>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</si>
  <si>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</si>
  <si>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</si>
  <si>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</si>
  <si>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</si>
  <si>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</si>
  <si>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</si>
  <si>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</si>
  <si>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</si>
  <si>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</si>
  <si>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EKO ADESUFWIANT</t>
  </si>
  <si>
    <t>VENNY TOISUTA</t>
  </si>
  <si>
    <t>TETI HERAWATI</t>
  </si>
  <si>
    <t>ARIF SOFIAN</t>
  </si>
  <si>
    <t>EUIS TATI ROHAENI</t>
  </si>
  <si>
    <t>IMAN GUSNANTO</t>
  </si>
  <si>
    <t>MUHAMMAD HAMKA</t>
  </si>
  <si>
    <t>YUSUF HENDRIARTO</t>
  </si>
  <si>
    <t>RINA SUSANTI</t>
  </si>
  <si>
    <t>NURHAMSJAH</t>
  </si>
  <si>
    <t>AKHMAD GHOZALI</t>
  </si>
  <si>
    <t>SYAMSIR ALAM</t>
  </si>
  <si>
    <t>SLAMET WIDODO</t>
  </si>
  <si>
    <t>EDY SUDRAJAT</t>
  </si>
  <si>
    <t>ARIS BACHTIAR</t>
  </si>
  <si>
    <t>PURWITO</t>
  </si>
  <si>
    <t>SRI IDAYATUN</t>
  </si>
  <si>
    <t>IZAK HURU BOENGA</t>
  </si>
  <si>
    <t>DEWI PUSPITASARI</t>
  </si>
  <si>
    <t>SUTISNA</t>
  </si>
  <si>
    <t>M.FIRAQ</t>
  </si>
  <si>
    <t>MALIKOESWARI SOEDIBJO</t>
  </si>
  <si>
    <t>PATONI ABDULAH MASUD</t>
  </si>
  <si>
    <t>FERIE CAHYADIE</t>
  </si>
  <si>
    <t>RIDWAN SJAFEI</t>
  </si>
  <si>
    <t>SLAMET SAPUTRO</t>
  </si>
  <si>
    <t>DEDI KUSNADI SOEDRADJAT</t>
  </si>
  <si>
    <t>TRI SETIAWATI</t>
  </si>
  <si>
    <t>NURWULAN SARI</t>
  </si>
  <si>
    <t>SEYID ALWI</t>
  </si>
  <si>
    <t>YAYAN HERYANA</t>
  </si>
  <si>
    <t>HERDI WIDIANTORO</t>
  </si>
  <si>
    <t>AGUNG RAHMAT ZULKARNAIN</t>
  </si>
  <si>
    <t>860059</t>
  </si>
  <si>
    <t>MADRIN</t>
  </si>
  <si>
    <t>SYAIFUL HAYAT</t>
  </si>
  <si>
    <t>EFALINDA MANIHURUK</t>
  </si>
  <si>
    <t>HERU AGUNG NUGRAHANTO</t>
  </si>
  <si>
    <t>IRWAN SANUSI</t>
  </si>
  <si>
    <t>KHADIJAH S</t>
  </si>
  <si>
    <t>H HARIS SUNANDAR IR</t>
  </si>
  <si>
    <t>RAHMAT ARYADI ARSYAD</t>
  </si>
  <si>
    <t>NADIAH LIESTYASARI</t>
  </si>
  <si>
    <t>ADRIAN NUR</t>
  </si>
  <si>
    <t>SAMSURI</t>
  </si>
  <si>
    <t>AJID LUKMAN</t>
  </si>
  <si>
    <t>DADANG SAMAS</t>
  </si>
  <si>
    <t>SHINTA KANYA PUSPITA</t>
  </si>
  <si>
    <t>HERDIAN ARY AVIANSYAH</t>
  </si>
  <si>
    <t>DARSONO</t>
  </si>
  <si>
    <t>ELISABETH ANNA KANAHEBI</t>
  </si>
  <si>
    <t>ERRY SAPUTRA</t>
  </si>
  <si>
    <t>WIDODO</t>
  </si>
  <si>
    <t>RICHARDUS HER BENU BUDI PRAMONO</t>
  </si>
  <si>
    <t>SURIANSYAH</t>
  </si>
  <si>
    <t>SYAIFUL BACHRI</t>
  </si>
  <si>
    <t>ARISTO EDWARD P PANGARIBUAN</t>
  </si>
  <si>
    <t>HERMAN PERMANA</t>
  </si>
  <si>
    <t>ETTY SUHERTY</t>
  </si>
  <si>
    <t>RAHADIAN HILMY</t>
  </si>
  <si>
    <t>MADHE PIETERS A R B N</t>
  </si>
  <si>
    <t>AFFANDHI ARIEF</t>
  </si>
  <si>
    <t>ELLYSSA WARDIANI</t>
  </si>
  <si>
    <t>DIAN HENDRAYANA</t>
  </si>
  <si>
    <t>NGADI</t>
  </si>
  <si>
    <t>ARDHI MUTIARTO</t>
  </si>
  <si>
    <t>OKI WIRANTO</t>
  </si>
  <si>
    <t>M NOOR ROCHMAN</t>
  </si>
  <si>
    <t>JONI SUPRAPTO</t>
  </si>
  <si>
    <t>ACENG AJID</t>
  </si>
  <si>
    <t>CHRISMAN  GANDA HAMONANGAN SITORUS</t>
  </si>
  <si>
    <t>WIZIA</t>
  </si>
  <si>
    <t>TANTE SURATNO</t>
  </si>
  <si>
    <t>K03.0.05</t>
  </si>
  <si>
    <t>K03.0.08</t>
  </si>
  <si>
    <t>K02.0.04</t>
  </si>
  <si>
    <t>K02.0.07</t>
  </si>
  <si>
    <t>K00.0.08</t>
  </si>
  <si>
    <t>K07.6.01</t>
  </si>
  <si>
    <t>K01.5.04</t>
  </si>
  <si>
    <t>K01.4.01</t>
  </si>
  <si>
    <t>K00.0.04</t>
  </si>
  <si>
    <t>K07.4.02</t>
  </si>
  <si>
    <t>K03.0.04</t>
  </si>
  <si>
    <t>K02.0.02</t>
  </si>
  <si>
    <t>K06.0.02</t>
  </si>
  <si>
    <t>K01.3.01</t>
  </si>
  <si>
    <t>K02.1.02</t>
  </si>
  <si>
    <t>K00.0.03</t>
  </si>
  <si>
    <t>K02.1.01</t>
  </si>
  <si>
    <t>KOPTEL</t>
  </si>
  <si>
    <t>K02.0.05</t>
  </si>
  <si>
    <t>pengajuan melalui</t>
  </si>
  <si>
    <t>product_name</t>
  </si>
  <si>
    <t>MBA</t>
  </si>
  <si>
    <t>KP305</t>
  </si>
  <si>
    <t>KP307</t>
  </si>
  <si>
    <t>KP204</t>
  </si>
  <si>
    <t>KP209</t>
  </si>
  <si>
    <t>KP806</t>
  </si>
  <si>
    <t>KP126</t>
  </si>
  <si>
    <t>KP119</t>
  </si>
  <si>
    <t>KP805</t>
  </si>
  <si>
    <t>KP704</t>
  </si>
  <si>
    <t>KP304</t>
  </si>
  <si>
    <t>KP202</t>
  </si>
  <si>
    <t>KP602</t>
  </si>
  <si>
    <t>KP118</t>
  </si>
  <si>
    <t>KP212</t>
  </si>
  <si>
    <t>KP902</t>
  </si>
  <si>
    <t>KP733</t>
  </si>
  <si>
    <t>KP207</t>
  </si>
  <si>
    <t>KP205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</si>
</sst>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1" fontId="0" fillId="0" borderId="0" xfId="1" applyFont="1"/>
    <xf numFmtId="14" fontId="0" fillId="0" borderId="0" xfId="0" applyNumberForma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4" fillId="0" borderId="0" xfId="3" applyFont="1" applyAlignment="1"/>
    <xf numFmtId="14" fontId="3" fillId="2" borderId="0" xfId="3" applyNumberFormat="1" applyFont="1" applyFill="1" applyAlignment="1"/>
    <xf numFmtId="41" fontId="3" fillId="2" borderId="0" xfId="1" applyFont="1" applyFill="1" applyAlignment="1"/>
    <xf numFmtId="41" fontId="3" fillId="0" borderId="0" xfId="1" applyFont="1" applyAlignment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right" vertical="center"/>
    </xf>
    <xf numFmtId="41" fontId="1" fillId="0" borderId="0" xfId="1" applyFont="1"/>
    <xf numFmtId="10" fontId="0" fillId="0" borderId="0" xfId="2" applyNumberFormat="1" applyFont="1"/>
    <xf numFmtId="10" fontId="0" fillId="0" borderId="0" xfId="0" applyNumberFormat="1"/>
    <xf numFmtId="14" fontId="0" fillId="0" borderId="0" xfId="0" applyNumberFormat="1" applyAlignment="1">
      <alignment horizontal="center"/>
    </xf>
    <xf numFmtId="9" fontId="0" fillId="0" borderId="0" xfId="2" applyFont="1" applyFill="1"/>
    <xf numFmtId="0" fontId="3" fillId="0" borderId="0" xfId="3" applyFont="1" applyAlignment="1">
      <alignment horizontal="center"/>
    </xf>
    <xf numFmtId="41" fontId="0" fillId="0" borderId="0" xfId="1" applyFont="1" applyAlignment="1">
      <alignment horizontal="center"/>
    </xf>
    <xf numFmtId="164" fontId="0" fillId="0" borderId="0" xfId="4" applyNumberFormat="1" applyFont="1"/>
    <xf numFmtId="0" fontId="0" fillId="2" borderId="0" xfId="0" applyFill="1"/>
    <xf numFmtId="0" fontId="3" fillId="0" borderId="0" xfId="3" applyFont="1"/>
    <xf numFmtId="164" fontId="0" fillId="0" borderId="0" xfId="0" applyNumberFormat="1"/>
    <xf numFmtId="0" fontId="0" fillId="0" borderId="0" xfId="1" applyNumberFormat="1" applyFont="1"/>
    <xf numFmtId="1" fontId="0" fillId="0" borderId="0" xfId="4" applyNumberFormat="1" applyFont="1"/>
    <xf numFmtId="1" fontId="0" fillId="0" borderId="0" xfId="1" applyNumberFormat="1" applyFont="1"/>
  </cellXfs>
  <cellStyles count="5">
    <cellStyle name="Comma" xfId="4" builtinId="3"/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GIHAN\2021\Penerimaan%202021\My%20Smart%20Telco%20Saldo%202021\filependukung_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egtel_code"/>
      <sheetName val="product_code"/>
      <sheetName val="akad_code"/>
      <sheetName val="Kopegtel"/>
    </sheetNames>
    <sheetDataSet>
      <sheetData sheetId="0"/>
      <sheetData sheetId="1">
        <row r="28">
          <cell r="B28">
            <v>0.179719975</v>
          </cell>
          <cell r="C28" t="str">
            <v>SMILE ANUITAS 1 TAHUN</v>
          </cell>
          <cell r="D28">
            <v>61</v>
          </cell>
          <cell r="E28" t="str">
            <v>MBA</v>
          </cell>
        </row>
        <row r="29">
          <cell r="B29">
            <v>0.181570127</v>
          </cell>
          <cell r="C29" t="str">
            <v>SMILE ANUITAS 2 TAHUN</v>
          </cell>
          <cell r="D29">
            <v>62</v>
          </cell>
          <cell r="E29" t="str">
            <v>MBA</v>
          </cell>
        </row>
        <row r="30">
          <cell r="B30">
            <v>0.17917675999999999</v>
          </cell>
          <cell r="C30" t="str">
            <v>SMILE ANUITAS 3 TAHUN</v>
          </cell>
          <cell r="D30">
            <v>63</v>
          </cell>
          <cell r="E30" t="str">
            <v>MBA</v>
          </cell>
        </row>
        <row r="31">
          <cell r="B31">
            <v>0.17600521999999999</v>
          </cell>
          <cell r="C31" t="str">
            <v>SMILE ANUITAS 4 TAHUN</v>
          </cell>
          <cell r="D31">
            <v>64</v>
          </cell>
          <cell r="E31" t="str">
            <v>MBA</v>
          </cell>
        </row>
        <row r="32">
          <cell r="B32">
            <v>0.17600521299999999</v>
          </cell>
          <cell r="C32" t="str">
            <v>SMILE ANUITAS 4 TAHUN</v>
          </cell>
          <cell r="D32">
            <v>64</v>
          </cell>
          <cell r="E32" t="str">
            <v>MBA</v>
          </cell>
        </row>
        <row r="33">
          <cell r="B33">
            <v>0.172737372</v>
          </cell>
          <cell r="C33" t="str">
            <v>SMILE ANUITAS 5 TAHUN</v>
          </cell>
          <cell r="D33">
            <v>65</v>
          </cell>
          <cell r="E33" t="str">
            <v>MBA</v>
          </cell>
        </row>
        <row r="34">
          <cell r="B34">
            <v>0.16957139654</v>
          </cell>
          <cell r="C34" t="str">
            <v>SMILE ANUITAS 6 TAHUN</v>
          </cell>
          <cell r="D34">
            <v>66</v>
          </cell>
          <cell r="E34" t="str">
            <v>MBA</v>
          </cell>
        </row>
        <row r="35">
          <cell r="B35">
            <v>0.16657043432999999</v>
          </cell>
          <cell r="C35" t="str">
            <v>SMILE ANUITAS 7 TAHUN</v>
          </cell>
          <cell r="D35">
            <v>67</v>
          </cell>
          <cell r="E35" t="str">
            <v>MBA</v>
          </cell>
        </row>
        <row r="36">
          <cell r="B36">
            <v>0.16375070121999999</v>
          </cell>
          <cell r="C36" t="str">
            <v>SMILE ANUITAS 8 TAHUN</v>
          </cell>
          <cell r="D36">
            <v>68</v>
          </cell>
          <cell r="E36" t="str">
            <v>MBA</v>
          </cell>
        </row>
        <row r="37">
          <cell r="B37">
            <v>0.16111029099999999</v>
          </cell>
          <cell r="C37" t="str">
            <v>SMILE ANUITAS 9 TAHUN</v>
          </cell>
          <cell r="D37">
            <v>69</v>
          </cell>
          <cell r="E37" t="str">
            <v>MBA</v>
          </cell>
        </row>
        <row r="38">
          <cell r="B38">
            <v>0.15864015867</v>
          </cell>
          <cell r="C38" t="str">
            <v>SMILE ANUITAS 10 TAHUN</v>
          </cell>
          <cell r="D38">
            <v>70</v>
          </cell>
          <cell r="E38" t="str">
            <v>MBA</v>
          </cell>
        </row>
        <row r="39">
          <cell r="B39">
            <v>0.1</v>
          </cell>
          <cell r="C39" t="str">
            <v>SMILE</v>
          </cell>
          <cell r="D39">
            <v>52</v>
          </cell>
          <cell r="E39" t="str">
            <v>MBA</v>
          </cell>
        </row>
        <row r="40">
          <cell r="B40">
            <v>0.16</v>
          </cell>
          <cell r="C40" t="str">
            <v>SUPER</v>
          </cell>
          <cell r="D40">
            <v>80</v>
          </cell>
          <cell r="E40" t="str">
            <v>MBA</v>
          </cell>
        </row>
      </sheetData>
      <sheetData sheetId="2"/>
      <sheetData sheetId="3">
        <row r="5">
          <cell r="A5" t="str">
            <v>K00.0.01</v>
          </cell>
          <cell r="B5" t="str">
            <v>KP001</v>
          </cell>
        </row>
        <row r="6">
          <cell r="A6" t="str">
            <v>K07.2.01</v>
          </cell>
          <cell r="B6" t="str">
            <v>KP701</v>
          </cell>
        </row>
        <row r="7">
          <cell r="A7" t="str">
            <v>K00.0.08</v>
          </cell>
          <cell r="B7" t="str">
            <v>KP806</v>
          </cell>
        </row>
        <row r="8">
          <cell r="A8" t="str">
            <v>K00.2.01</v>
          </cell>
          <cell r="B8" t="str">
            <v>KP807</v>
          </cell>
        </row>
        <row r="9">
          <cell r="A9" t="str">
            <v>K04.4.01</v>
          </cell>
          <cell r="B9" t="str">
            <v>KP409</v>
          </cell>
        </row>
        <row r="10">
          <cell r="A10" t="str">
            <v>K02.0.01</v>
          </cell>
          <cell r="B10" t="str">
            <v>KP201</v>
          </cell>
        </row>
        <row r="11">
          <cell r="A11" t="str">
            <v>K02.0.04</v>
          </cell>
          <cell r="B11" t="str">
            <v>KP204</v>
          </cell>
        </row>
        <row r="12">
          <cell r="A12" t="str">
            <v>K02.1.01</v>
          </cell>
          <cell r="B12" t="str">
            <v>KP207</v>
          </cell>
        </row>
        <row r="13">
          <cell r="A13" t="str">
            <v>K01.5.04</v>
          </cell>
          <cell r="B13" t="str">
            <v>KP126</v>
          </cell>
        </row>
        <row r="14">
          <cell r="A14" t="str">
            <v>K02.0.06</v>
          </cell>
          <cell r="B14" t="str">
            <v>KP206</v>
          </cell>
        </row>
        <row r="15">
          <cell r="A15" t="str">
            <v>K05.3.01</v>
          </cell>
          <cell r="B15" t="str">
            <v>KP508</v>
          </cell>
        </row>
        <row r="16">
          <cell r="A16" t="str">
            <v>K02.2.01</v>
          </cell>
          <cell r="B16" t="str">
            <v>KP208</v>
          </cell>
        </row>
        <row r="17">
          <cell r="A17" t="str">
            <v>K01.6.01</v>
          </cell>
          <cell r="B17" t="str">
            <v>KP115</v>
          </cell>
        </row>
        <row r="18">
          <cell r="A18" t="str">
            <v>K04.3.01</v>
          </cell>
          <cell r="B18" t="str">
            <v>KP407</v>
          </cell>
        </row>
        <row r="19">
          <cell r="A19" t="str">
            <v>K04.0.01</v>
          </cell>
          <cell r="B19" t="str">
            <v>KP401</v>
          </cell>
        </row>
        <row r="20">
          <cell r="A20" t="str">
            <v>K02.0.02</v>
          </cell>
          <cell r="B20" t="str">
            <v>KP202</v>
          </cell>
        </row>
        <row r="21">
          <cell r="A21" t="str">
            <v>K06.0.03</v>
          </cell>
          <cell r="B21" t="str">
            <v>KP603</v>
          </cell>
        </row>
        <row r="22">
          <cell r="A22" t="str">
            <v>K07.0.05</v>
          </cell>
          <cell r="B22" t="str">
            <v>KP732</v>
          </cell>
        </row>
        <row r="23">
          <cell r="A23" t="str">
            <v>K05.4.01</v>
          </cell>
          <cell r="B23" t="str">
            <v>KP522</v>
          </cell>
        </row>
        <row r="24">
          <cell r="A24" t="str">
            <v>K06.0.04</v>
          </cell>
          <cell r="B24" t="str">
            <v>KP604</v>
          </cell>
        </row>
        <row r="25">
          <cell r="A25" t="str">
            <v>K04.2.01</v>
          </cell>
          <cell r="B25" t="str">
            <v>KP406</v>
          </cell>
        </row>
        <row r="26">
          <cell r="A26" t="str">
            <v>K00.0.13</v>
          </cell>
          <cell r="B26" t="str">
            <v>KP310</v>
          </cell>
        </row>
        <row r="27">
          <cell r="A27" t="str">
            <v>K00.0.10</v>
          </cell>
          <cell r="B27" t="str">
            <v>KP802</v>
          </cell>
        </row>
        <row r="28">
          <cell r="A28" t="str">
            <v>K01.0.04</v>
          </cell>
          <cell r="B28" t="str">
            <v>KP809</v>
          </cell>
        </row>
        <row r="29">
          <cell r="A29" t="str">
            <v>K01.0.02</v>
          </cell>
          <cell r="B29" t="str">
            <v>KP106</v>
          </cell>
        </row>
        <row r="30">
          <cell r="A30" t="str">
            <v>K05.1.01</v>
          </cell>
          <cell r="B30" t="str">
            <v>KP502</v>
          </cell>
        </row>
        <row r="31">
          <cell r="A31" t="str">
            <v>K07.0.01</v>
          </cell>
          <cell r="B31" t="str">
            <v>KP720</v>
          </cell>
        </row>
        <row r="32">
          <cell r="A32" t="str">
            <v>K01.4.01</v>
          </cell>
          <cell r="B32" t="str">
            <v>KP119</v>
          </cell>
        </row>
        <row r="33">
          <cell r="A33" t="str">
            <v>K05.1.02</v>
          </cell>
          <cell r="B33" t="str">
            <v>KP504</v>
          </cell>
        </row>
        <row r="34">
          <cell r="A34" t="str">
            <v>K07.4.01</v>
          </cell>
          <cell r="B34" t="str">
            <v>KP705</v>
          </cell>
        </row>
        <row r="35">
          <cell r="A35" t="str">
            <v>K00.0.04</v>
          </cell>
          <cell r="B35" t="str">
            <v>KP805</v>
          </cell>
        </row>
        <row r="36">
          <cell r="A36" t="str">
            <v>K02.0.07</v>
          </cell>
          <cell r="B36" t="str">
            <v>KP209</v>
          </cell>
        </row>
        <row r="37">
          <cell r="B37" t="str">
            <v>KP906</v>
          </cell>
        </row>
        <row r="38">
          <cell r="A38" t="str">
            <v>K06.0.02</v>
          </cell>
          <cell r="B38" t="str">
            <v>KP602</v>
          </cell>
        </row>
        <row r="39">
          <cell r="A39" t="str">
            <v>K03.0.02</v>
          </cell>
          <cell r="B39" t="str">
            <v>KP302</v>
          </cell>
        </row>
        <row r="40">
          <cell r="A40" t="str">
            <v>K01.3.01</v>
          </cell>
          <cell r="B40" t="str">
            <v>KP118</v>
          </cell>
        </row>
        <row r="41">
          <cell r="A41" t="str">
            <v>K00.0.15</v>
          </cell>
          <cell r="B41" t="str">
            <v>KP904</v>
          </cell>
        </row>
        <row r="42">
          <cell r="A42" t="str">
            <v>K00.0.11</v>
          </cell>
          <cell r="B42" t="str">
            <v>KP810</v>
          </cell>
        </row>
        <row r="43">
          <cell r="A43" t="str">
            <v>K05.3.04</v>
          </cell>
          <cell r="B43" t="str">
            <v>KP512</v>
          </cell>
        </row>
        <row r="44">
          <cell r="A44" t="str">
            <v>K05.3.02</v>
          </cell>
          <cell r="B44" t="str">
            <v>KP511</v>
          </cell>
        </row>
        <row r="45">
          <cell r="A45" t="str">
            <v>K06.0.06</v>
          </cell>
          <cell r="B45" t="str">
            <v>KP606</v>
          </cell>
        </row>
        <row r="46">
          <cell r="A46" t="str">
            <v>K05.2.01</v>
          </cell>
          <cell r="B46" t="str">
            <v>KP513</v>
          </cell>
        </row>
        <row r="47">
          <cell r="A47" t="str">
            <v>K01.1.01</v>
          </cell>
          <cell r="B47" t="str">
            <v>KP101</v>
          </cell>
        </row>
        <row r="48">
          <cell r="A48" t="str">
            <v>K05.2.03</v>
          </cell>
          <cell r="B48" t="str">
            <v>KP514</v>
          </cell>
        </row>
        <row r="49">
          <cell r="A49" t="str">
            <v>K03.0.09</v>
          </cell>
          <cell r="B49" t="str">
            <v>KP308</v>
          </cell>
        </row>
        <row r="50">
          <cell r="A50" t="str">
            <v>K00.0.03</v>
          </cell>
          <cell r="B50" t="str">
            <v>KP902</v>
          </cell>
        </row>
        <row r="51">
          <cell r="A51" t="str">
            <v>K01.7.01</v>
          </cell>
          <cell r="B51" t="str">
            <v>KP108</v>
          </cell>
        </row>
        <row r="52">
          <cell r="A52" t="str">
            <v>K02.0.05</v>
          </cell>
          <cell r="B52" t="str">
            <v>KP205</v>
          </cell>
        </row>
        <row r="53">
          <cell r="A53" t="str">
            <v>K02.1.02</v>
          </cell>
          <cell r="B53" t="str">
            <v>KP212</v>
          </cell>
        </row>
        <row r="54">
          <cell r="A54" t="str">
            <v>K01.5.05</v>
          </cell>
          <cell r="B54" t="str">
            <v>KP123</v>
          </cell>
        </row>
        <row r="55">
          <cell r="A55" t="str">
            <v>K06.0.05</v>
          </cell>
          <cell r="B55" t="str">
            <v>KP605</v>
          </cell>
        </row>
        <row r="56">
          <cell r="A56" t="str">
            <v>K04.1.01</v>
          </cell>
          <cell r="B56" t="str">
            <v>KP405</v>
          </cell>
        </row>
        <row r="57">
          <cell r="A57" t="str">
            <v>K01.6.03</v>
          </cell>
          <cell r="B57" t="str">
            <v>KP116</v>
          </cell>
        </row>
        <row r="58">
          <cell r="A58" t="str">
            <v>K02.2.03</v>
          </cell>
          <cell r="B58" t="str">
            <v>KP210</v>
          </cell>
        </row>
        <row r="59">
          <cell r="A59" t="str">
            <v>K05.5.01</v>
          </cell>
          <cell r="B59" t="str">
            <v>KP528</v>
          </cell>
        </row>
        <row r="60">
          <cell r="A60" t="str">
            <v>K06.0.01</v>
          </cell>
          <cell r="B60" t="str">
            <v>KP601</v>
          </cell>
        </row>
        <row r="61">
          <cell r="A61" t="str">
            <v>K03.0.04</v>
          </cell>
          <cell r="B61" t="str">
            <v>KP304</v>
          </cell>
        </row>
        <row r="62">
          <cell r="A62" t="str">
            <v>K07.0.03</v>
          </cell>
          <cell r="B62" t="str">
            <v>KP726</v>
          </cell>
        </row>
        <row r="63">
          <cell r="A63" t="str">
            <v>K07.3.02</v>
          </cell>
          <cell r="B63" t="str">
            <v>KP721</v>
          </cell>
        </row>
        <row r="64">
          <cell r="A64" t="str">
            <v>K05.1.04</v>
          </cell>
          <cell r="B64" t="str">
            <v>KP506</v>
          </cell>
        </row>
        <row r="65">
          <cell r="A65" t="str">
            <v>K03.0.03</v>
          </cell>
          <cell r="B65" t="str">
            <v>KP303</v>
          </cell>
        </row>
        <row r="66">
          <cell r="A66" t="str">
            <v>K07.4.04</v>
          </cell>
          <cell r="B66" t="str">
            <v>KP730</v>
          </cell>
        </row>
        <row r="67">
          <cell r="A67" t="str">
            <v>K03.0.08</v>
          </cell>
          <cell r="B67" t="str">
            <v>KP307</v>
          </cell>
        </row>
        <row r="68">
          <cell r="A68" t="str">
            <v>K05.5.05</v>
          </cell>
          <cell r="B68" t="str">
            <v>KP525</v>
          </cell>
        </row>
        <row r="69">
          <cell r="A69" t="str">
            <v>K04.0.03</v>
          </cell>
          <cell r="B69" t="str">
            <v>KP403</v>
          </cell>
        </row>
        <row r="70">
          <cell r="A70" t="str">
            <v>K07.2.03</v>
          </cell>
          <cell r="B70" t="str">
            <v>KP742</v>
          </cell>
        </row>
        <row r="71">
          <cell r="A71" t="str">
            <v>K01.7.02</v>
          </cell>
          <cell r="B71" t="str">
            <v>KP111</v>
          </cell>
        </row>
        <row r="72">
          <cell r="A72" t="str">
            <v>K05.5.02</v>
          </cell>
          <cell r="B72" t="str">
            <v>KP529</v>
          </cell>
        </row>
        <row r="73">
          <cell r="A73" t="str">
            <v>K05.4.03</v>
          </cell>
          <cell r="B73" t="str">
            <v>KP524</v>
          </cell>
        </row>
        <row r="74">
          <cell r="B74" t="str">
            <v>KP911</v>
          </cell>
        </row>
        <row r="75">
          <cell r="A75" t="str">
            <v>K07.0.02</v>
          </cell>
          <cell r="B75" t="str">
            <v>KP722</v>
          </cell>
        </row>
        <row r="76">
          <cell r="A76" t="str">
            <v>K07.2.04</v>
          </cell>
          <cell r="B76" t="str">
            <v>KP912</v>
          </cell>
        </row>
        <row r="77">
          <cell r="A77" t="str">
            <v>K05.1.06</v>
          </cell>
          <cell r="B77" t="str">
            <v>KP505</v>
          </cell>
        </row>
        <row r="78">
          <cell r="A78" t="str">
            <v>K05.5.04</v>
          </cell>
          <cell r="B78" t="str">
            <v>KP531</v>
          </cell>
        </row>
        <row r="79">
          <cell r="A79" t="str">
            <v>K00.0.16</v>
          </cell>
          <cell r="B79" t="str">
            <v>KP803</v>
          </cell>
        </row>
        <row r="80">
          <cell r="A80" t="str">
            <v>K04.2.02</v>
          </cell>
          <cell r="B80" t="str">
            <v>KP411</v>
          </cell>
        </row>
        <row r="81">
          <cell r="A81" t="str">
            <v>K07.5.01</v>
          </cell>
          <cell r="B81" t="str">
            <v>KP725</v>
          </cell>
        </row>
        <row r="82">
          <cell r="A82" t="str">
            <v>K01.4.03</v>
          </cell>
          <cell r="B82" t="str">
            <v>KP120</v>
          </cell>
        </row>
        <row r="83">
          <cell r="A83" t="str">
            <v>K01.5.02</v>
          </cell>
          <cell r="B83" t="str">
            <v>KP127</v>
          </cell>
        </row>
        <row r="84">
          <cell r="A84" t="str">
            <v>K00.1.01</v>
          </cell>
          <cell r="B84" t="str">
            <v>KP801</v>
          </cell>
        </row>
        <row r="85">
          <cell r="A85" t="str">
            <v>K07.5.02</v>
          </cell>
          <cell r="B85" t="str">
            <v>KP723</v>
          </cell>
        </row>
        <row r="86">
          <cell r="A86" t="str">
            <v>K07.4.02</v>
          </cell>
          <cell r="B86" t="str">
            <v>KP704</v>
          </cell>
        </row>
        <row r="87">
          <cell r="A87" t="str">
            <v>K04.3.03</v>
          </cell>
          <cell r="B87" t="str">
            <v>KP402</v>
          </cell>
        </row>
        <row r="88">
          <cell r="A88" t="str">
            <v>K03.0.05</v>
          </cell>
          <cell r="B88" t="str">
            <v>KP305</v>
          </cell>
        </row>
        <row r="89">
          <cell r="A89" t="str">
            <v>K05.2.04</v>
          </cell>
          <cell r="B89" t="str">
            <v>KP515</v>
          </cell>
        </row>
        <row r="90">
          <cell r="A90" t="str">
            <v>K02.2.02</v>
          </cell>
          <cell r="B90" t="str">
            <v>KP211</v>
          </cell>
        </row>
        <row r="91">
          <cell r="A91" t="str">
            <v>K01.2.01</v>
          </cell>
          <cell r="B91" t="str">
            <v>KP128</v>
          </cell>
        </row>
        <row r="92">
          <cell r="A92" t="str">
            <v>K05.1.05</v>
          </cell>
          <cell r="B92" t="str">
            <v>KP507</v>
          </cell>
        </row>
        <row r="93">
          <cell r="B93" t="str">
            <v>KP521</v>
          </cell>
        </row>
        <row r="94">
          <cell r="A94" t="str">
            <v>K05.2.02</v>
          </cell>
          <cell r="B94" t="str">
            <v>KP517</v>
          </cell>
        </row>
        <row r="95">
          <cell r="A95" t="str">
            <v>K05.4.05</v>
          </cell>
          <cell r="B95" t="str">
            <v>KP527</v>
          </cell>
        </row>
        <row r="96">
          <cell r="A96" t="str">
            <v>K01.6.02</v>
          </cell>
          <cell r="B96" t="str">
            <v>KP114</v>
          </cell>
        </row>
        <row r="97">
          <cell r="A97" t="str">
            <v>K01.1.04</v>
          </cell>
          <cell r="B97" t="str">
            <v>KP102</v>
          </cell>
        </row>
        <row r="98">
          <cell r="A98" t="str">
            <v>K04.0.04</v>
          </cell>
          <cell r="B98" t="str">
            <v>KP413</v>
          </cell>
        </row>
        <row r="99">
          <cell r="A99" t="str">
            <v>K03.1.01</v>
          </cell>
          <cell r="B99" t="str">
            <v>KP306</v>
          </cell>
        </row>
        <row r="100">
          <cell r="A100" t="str">
            <v>K05.3.03</v>
          </cell>
          <cell r="B100" t="str">
            <v>KP509</v>
          </cell>
        </row>
        <row r="101">
          <cell r="A101" t="str">
            <v>K05.2.07</v>
          </cell>
          <cell r="B101" t="str">
            <v>KP518</v>
          </cell>
        </row>
        <row r="102">
          <cell r="A102" t="str">
            <v>K01.3.02</v>
          </cell>
          <cell r="B102" t="str">
            <v>KP117</v>
          </cell>
        </row>
        <row r="103">
          <cell r="A103" t="str">
            <v>K05.0.01</v>
          </cell>
          <cell r="B103" t="str">
            <v>KP501</v>
          </cell>
        </row>
        <row r="104">
          <cell r="B104" t="str">
            <v>KP607</v>
          </cell>
        </row>
        <row r="105">
          <cell r="B105" t="str">
            <v>KP110</v>
          </cell>
        </row>
        <row r="106">
          <cell r="A106" t="str">
            <v>K07.6.06</v>
          </cell>
          <cell r="B106" t="str">
            <v>KP738</v>
          </cell>
        </row>
        <row r="107">
          <cell r="A107" t="str">
            <v>K05.5.03</v>
          </cell>
          <cell r="B107" t="str">
            <v>KP530</v>
          </cell>
        </row>
        <row r="108">
          <cell r="A108" t="str">
            <v>K04.4.02</v>
          </cell>
          <cell r="B108" t="str">
            <v>KP404</v>
          </cell>
        </row>
        <row r="109">
          <cell r="A109" t="str">
            <v>K00.0.14</v>
          </cell>
          <cell r="B109" t="str">
            <v>KP908</v>
          </cell>
        </row>
        <row r="110">
          <cell r="A110" t="str">
            <v>K03.0.01</v>
          </cell>
          <cell r="B110" t="str">
            <v>KP301</v>
          </cell>
        </row>
        <row r="111">
          <cell r="A111" t="str">
            <v>K01.4.02</v>
          </cell>
          <cell r="B111" t="str">
            <v>KP121</v>
          </cell>
        </row>
        <row r="112">
          <cell r="A112" t="str">
            <v>K05.2.08</v>
          </cell>
          <cell r="B112" t="str">
            <v>KP519</v>
          </cell>
        </row>
        <row r="113">
          <cell r="A113" t="str">
            <v>K01.5.08</v>
          </cell>
          <cell r="B113" t="str">
            <v>KP125</v>
          </cell>
        </row>
        <row r="114">
          <cell r="A114" t="str">
            <v>K01.0.01</v>
          </cell>
          <cell r="B114" t="str">
            <v>KP107</v>
          </cell>
        </row>
        <row r="115">
          <cell r="A115" t="str">
            <v>K03.0.07</v>
          </cell>
          <cell r="B115" t="str">
            <v>KP309</v>
          </cell>
        </row>
        <row r="116">
          <cell r="A116" t="str">
            <v>BR-PELITA</v>
          </cell>
          <cell r="B116" t="str">
            <v>KP903</v>
          </cell>
        </row>
        <row r="117">
          <cell r="A117" t="str">
            <v>K01.1.02</v>
          </cell>
          <cell r="B117" t="str">
            <v>KP103</v>
          </cell>
        </row>
        <row r="118">
          <cell r="A118" t="str">
            <v>K01.5.01</v>
          </cell>
          <cell r="B118" t="str">
            <v>KP124</v>
          </cell>
        </row>
        <row r="119">
          <cell r="A119" t="str">
            <v>K05.4.04</v>
          </cell>
          <cell r="B119" t="str">
            <v>KP526</v>
          </cell>
        </row>
        <row r="120">
          <cell r="A120" t="str">
            <v>K07.6.05</v>
          </cell>
          <cell r="B120" t="str">
            <v>KP737</v>
          </cell>
        </row>
        <row r="121">
          <cell r="A121" t="str">
            <v>K05.2.05</v>
          </cell>
          <cell r="B121" t="str">
            <v>KP520</v>
          </cell>
        </row>
        <row r="122">
          <cell r="A122" t="str">
            <v>K01.1.03</v>
          </cell>
          <cell r="B122" t="str">
            <v>KP104</v>
          </cell>
        </row>
        <row r="123">
          <cell r="A123" t="str">
            <v>K04.3.02</v>
          </cell>
          <cell r="B123" t="str">
            <v>KP410</v>
          </cell>
        </row>
        <row r="124">
          <cell r="A124" t="str">
            <v>K05.3.05</v>
          </cell>
          <cell r="B124" t="str">
            <v>KP510</v>
          </cell>
        </row>
        <row r="125">
          <cell r="A125" t="str">
            <v>K07.6.01</v>
          </cell>
          <cell r="B125" t="str">
            <v>KP733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29"/>
  <sheetViews>
    <sheetView workbookViewId="0">
      <pane xSplit="2" ySplit="1" topLeftCell="P50" activePane="bottomRight" state="frozen"/>
      <selection pane="topRight" activeCell="C1" sqref="C1"/>
      <selection pane="bottomLeft" activeCell="A2" sqref="A2"/>
      <selection pane="bottomRight" activeCell="AC76" sqref="AC76"/>
    </sheetView>
  </sheetViews>
  <sheetFormatPr defaultRowHeight="15" x14ac:dyDescent="0.25"/>
  <cols>
    <col min="2" max="2" width="35.85546875" bestFit="1" customWidth="1"/>
    <col min="3" max="3" width="9.140625" customWidth="1"/>
    <col min="4" max="4" width="15.28515625" style="2" customWidth="1"/>
    <col min="5" max="5" width="11" style="2" customWidth="1"/>
    <col min="6" max="6" width="15.28515625" style="9" customWidth="1"/>
    <col min="7" max="7" width="9.140625" customWidth="1"/>
    <col min="8" max="8" width="16.42578125" style="1" bestFit="1" customWidth="1"/>
    <col min="11" max="12" width="9.140625" customWidth="1"/>
    <col min="13" max="13" width="12.5703125" style="1" bestFit="1" customWidth="1"/>
    <col min="15" max="15" width="16.28515625" style="1" bestFit="1" customWidth="1"/>
    <col min="19" max="19" width="12.85546875" style="19" bestFit="1" customWidth="1"/>
    <col min="20" max="20" width="14" bestFit="1" customWidth="1"/>
    <col min="22" max="22" width="12.42578125" bestFit="1" customWidth="1"/>
    <col min="27" max="27" width="14" bestFit="1" customWidth="1"/>
    <col min="28" max="28" width="15" bestFit="1" customWidth="1"/>
  </cols>
  <sheetData>
    <row r="1" spans="1:29" x14ac:dyDescent="0.25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16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  <c r="T1" s="20" t="s">
        <v>110</v>
      </c>
      <c r="U1" s="20" t="s">
        <v>110</v>
      </c>
      <c r="V1" s="20" t="s">
        <v>111</v>
      </c>
      <c r="W1" s="20" t="s">
        <v>2</v>
      </c>
      <c r="X1" s="4" t="s">
        <v>6</v>
      </c>
      <c r="Z1" s="4" t="s">
        <v>13</v>
      </c>
      <c r="AA1" s="8" t="s">
        <v>17</v>
      </c>
    </row>
    <row r="2" spans="1:29" x14ac:dyDescent="0.25">
      <c r="A2" s="9">
        <v>790065</v>
      </c>
      <c r="B2" t="s">
        <v>36</v>
      </c>
      <c r="C2">
        <f t="shared" ref="C2:C63" si="0">W2</f>
        <v>80</v>
      </c>
      <c r="D2" s="14">
        <v>43447</v>
      </c>
      <c r="E2" s="14">
        <v>43447</v>
      </c>
      <c r="F2" s="9" t="str">
        <f t="shared" ref="F2:F65" si="1">U2</f>
        <v>KP305</v>
      </c>
      <c r="G2" t="str">
        <f t="shared" ref="G2:G65" si="2">X2</f>
        <v>MBA</v>
      </c>
      <c r="H2" s="1">
        <v>60000000</v>
      </c>
      <c r="I2">
        <v>120</v>
      </c>
      <c r="J2" s="15">
        <v>0.16</v>
      </c>
      <c r="M2" s="1">
        <v>1005078.7278202352</v>
      </c>
      <c r="N2">
        <v>30</v>
      </c>
      <c r="O2" s="18">
        <v>48213698.411553875</v>
      </c>
      <c r="P2">
        <f t="shared" ref="P2:P60" si="3">DAY(E2)</f>
        <v>13</v>
      </c>
      <c r="Q2">
        <f t="shared" ref="Q2:Q60" si="4">MONTH(E2)</f>
        <v>12</v>
      </c>
      <c r="R2">
        <f t="shared" ref="R2:R60" si="5">YEAR(E2)</f>
        <v>2018</v>
      </c>
      <c r="T2" s="9" t="s">
        <v>91</v>
      </c>
      <c r="U2" t="str">
        <f>VLOOKUP(T2,[1]Kopegtel!$A$5:$B$125,2,0)</f>
        <v>KP305</v>
      </c>
      <c r="V2" t="str">
        <f>VLOOKUP(J2,[1]product_code!$B$28:$C$40,2,0)</f>
        <v>SUPER</v>
      </c>
      <c r="W2">
        <f>VLOOKUP(J2,[1]product_code!$B$28:$D$40,3,0)</f>
        <v>80</v>
      </c>
      <c r="X2" t="str">
        <f>VLOOKUP(J2,[1]product_code!$B$28:$E$40,4,0)</f>
        <v>MBA</v>
      </c>
      <c r="AA2" s="18">
        <v>48213698.411553875</v>
      </c>
      <c r="AB2" s="18">
        <f>AA2-O2</f>
        <v>0</v>
      </c>
      <c r="AC2" s="21"/>
    </row>
    <row r="3" spans="1:29" x14ac:dyDescent="0.25">
      <c r="A3" s="9">
        <v>700352</v>
      </c>
      <c r="B3" t="s">
        <v>31</v>
      </c>
      <c r="C3">
        <f t="shared" si="0"/>
        <v>80</v>
      </c>
      <c r="D3" s="14">
        <v>43560</v>
      </c>
      <c r="E3" s="14">
        <v>43560</v>
      </c>
      <c r="F3" s="9" t="str">
        <f t="shared" si="1"/>
        <v>KP307</v>
      </c>
      <c r="G3" t="str">
        <f t="shared" si="2"/>
        <v>MBA</v>
      </c>
      <c r="H3" s="1">
        <v>148000000</v>
      </c>
      <c r="I3">
        <v>84</v>
      </c>
      <c r="J3" s="15">
        <v>0.16</v>
      </c>
      <c r="M3" s="1">
        <v>2939585.4636584264</v>
      </c>
      <c r="N3">
        <v>26</v>
      </c>
      <c r="O3" s="18">
        <v>118207371.82933457</v>
      </c>
      <c r="P3">
        <f t="shared" si="3"/>
        <v>5</v>
      </c>
      <c r="Q3">
        <f t="shared" si="4"/>
        <v>4</v>
      </c>
      <c r="R3">
        <f t="shared" si="5"/>
        <v>2019</v>
      </c>
      <c r="T3" s="9" t="s">
        <v>92</v>
      </c>
      <c r="U3" t="str">
        <f>VLOOKUP(T3,[1]Kopegtel!$A$5:$B$125,2,0)</f>
        <v>KP307</v>
      </c>
      <c r="V3" t="str">
        <f>VLOOKUP(J3,[1]product_code!$B$28:$C$40,2,0)</f>
        <v>SUPER</v>
      </c>
      <c r="W3">
        <f>VLOOKUP(J3,[1]product_code!$B$28:$D$40,3,0)</f>
        <v>80</v>
      </c>
      <c r="X3" t="str">
        <f>VLOOKUP(J3,[1]product_code!$B$28:$E$40,4,0)</f>
        <v>MBA</v>
      </c>
      <c r="AA3" s="18">
        <v>118207371.82933457</v>
      </c>
      <c r="AB3" s="18">
        <f t="shared" ref="AB3:AB66" si="6">AA3-O3</f>
        <v>0</v>
      </c>
      <c r="AC3" s="21"/>
    </row>
    <row r="4" spans="1:29" x14ac:dyDescent="0.25">
      <c r="A4" s="9">
        <v>660477</v>
      </c>
      <c r="B4" t="s">
        <v>29</v>
      </c>
      <c r="C4">
        <f t="shared" si="0"/>
        <v>80</v>
      </c>
      <c r="D4" s="14">
        <v>43448</v>
      </c>
      <c r="E4" s="14">
        <v>43448</v>
      </c>
      <c r="F4" s="9" t="str">
        <f t="shared" si="1"/>
        <v>KP307</v>
      </c>
      <c r="G4" t="str">
        <f t="shared" si="2"/>
        <v>MBA</v>
      </c>
      <c r="H4" s="1">
        <v>100000000</v>
      </c>
      <c r="I4">
        <v>36</v>
      </c>
      <c r="J4" s="15">
        <v>0.16</v>
      </c>
      <c r="M4" s="1">
        <v>3515703.3036350096</v>
      </c>
      <c r="N4">
        <v>30</v>
      </c>
      <c r="O4" s="18">
        <v>20143788.449868623</v>
      </c>
      <c r="P4">
        <f t="shared" si="3"/>
        <v>14</v>
      </c>
      <c r="Q4">
        <f t="shared" si="4"/>
        <v>12</v>
      </c>
      <c r="R4">
        <f t="shared" si="5"/>
        <v>2018</v>
      </c>
      <c r="T4" s="9" t="s">
        <v>92</v>
      </c>
      <c r="U4" t="str">
        <f>VLOOKUP(T4,[1]Kopegtel!$A$5:$B$125,2,0)</f>
        <v>KP307</v>
      </c>
      <c r="V4" t="str">
        <f>VLOOKUP(J4,[1]product_code!$B$28:$C$40,2,0)</f>
        <v>SUPER</v>
      </c>
      <c r="W4">
        <f>VLOOKUP(J4,[1]product_code!$B$28:$D$40,3,0)</f>
        <v>80</v>
      </c>
      <c r="X4" t="str">
        <f>VLOOKUP(J4,[1]product_code!$B$28:$E$40,4,0)</f>
        <v>MBA</v>
      </c>
      <c r="AA4" s="18">
        <v>20143788.449868623</v>
      </c>
      <c r="AB4" s="18">
        <f t="shared" si="6"/>
        <v>0</v>
      </c>
      <c r="AC4" s="21"/>
    </row>
    <row r="5" spans="1:29" x14ac:dyDescent="0.25">
      <c r="A5" s="9">
        <v>670008</v>
      </c>
      <c r="B5" t="s">
        <v>44</v>
      </c>
      <c r="C5">
        <f t="shared" si="0"/>
        <v>80</v>
      </c>
      <c r="D5" s="14">
        <v>43460</v>
      </c>
      <c r="E5" s="14">
        <v>43460</v>
      </c>
      <c r="F5" s="9" t="str">
        <f t="shared" si="1"/>
        <v>KP307</v>
      </c>
      <c r="G5" t="str">
        <f t="shared" si="2"/>
        <v>MBA</v>
      </c>
      <c r="H5" s="1">
        <v>250000000</v>
      </c>
      <c r="I5">
        <v>48</v>
      </c>
      <c r="J5" s="15">
        <v>0.16</v>
      </c>
      <c r="M5" s="1">
        <v>7085070.2011979669</v>
      </c>
      <c r="N5">
        <v>30</v>
      </c>
      <c r="O5" s="18">
        <v>112718291.84312338</v>
      </c>
      <c r="P5">
        <f t="shared" si="3"/>
        <v>26</v>
      </c>
      <c r="Q5">
        <f t="shared" si="4"/>
        <v>12</v>
      </c>
      <c r="R5">
        <f t="shared" si="5"/>
        <v>2018</v>
      </c>
      <c r="T5" s="9" t="s">
        <v>92</v>
      </c>
      <c r="U5" t="str">
        <f>VLOOKUP(T5,[1]Kopegtel!$A$5:$B$125,2,0)</f>
        <v>KP307</v>
      </c>
      <c r="V5" t="str">
        <f>VLOOKUP(J5,[1]product_code!$B$28:$C$40,2,0)</f>
        <v>SUPER</v>
      </c>
      <c r="W5">
        <f>VLOOKUP(J5,[1]product_code!$B$28:$D$40,3,0)</f>
        <v>80</v>
      </c>
      <c r="X5" t="str">
        <f>VLOOKUP(J5,[1]product_code!$B$28:$E$40,4,0)</f>
        <v>MBA</v>
      </c>
      <c r="AA5" s="18">
        <v>112718291.84312338</v>
      </c>
      <c r="AB5" s="18">
        <f t="shared" si="6"/>
        <v>0</v>
      </c>
      <c r="AC5" s="21"/>
    </row>
    <row r="6" spans="1:29" x14ac:dyDescent="0.25">
      <c r="A6" s="9">
        <v>690483</v>
      </c>
      <c r="B6" t="s">
        <v>37</v>
      </c>
      <c r="C6">
        <f t="shared" si="0"/>
        <v>80</v>
      </c>
      <c r="D6" s="14">
        <v>43396</v>
      </c>
      <c r="E6" s="14">
        <v>43396</v>
      </c>
      <c r="F6" s="9" t="str">
        <f t="shared" si="1"/>
        <v>KP307</v>
      </c>
      <c r="G6" t="str">
        <f t="shared" si="2"/>
        <v>MBA</v>
      </c>
      <c r="H6" s="1">
        <v>50000000</v>
      </c>
      <c r="I6">
        <v>72</v>
      </c>
      <c r="J6" s="15">
        <v>0.16</v>
      </c>
      <c r="M6" s="1">
        <v>1084592.0300574447</v>
      </c>
      <c r="N6">
        <v>32</v>
      </c>
      <c r="O6" s="18">
        <v>33455522.825385928</v>
      </c>
      <c r="P6">
        <f t="shared" si="3"/>
        <v>23</v>
      </c>
      <c r="Q6">
        <f t="shared" si="4"/>
        <v>10</v>
      </c>
      <c r="R6">
        <f t="shared" si="5"/>
        <v>2018</v>
      </c>
      <c r="T6" s="9" t="s">
        <v>92</v>
      </c>
      <c r="U6" t="str">
        <f>VLOOKUP(T6,[1]Kopegtel!$A$5:$B$125,2,0)</f>
        <v>KP307</v>
      </c>
      <c r="V6" t="str">
        <f>VLOOKUP(J6,[1]product_code!$B$28:$C$40,2,0)</f>
        <v>SUPER</v>
      </c>
      <c r="W6">
        <f>VLOOKUP(J6,[1]product_code!$B$28:$D$40,3,0)</f>
        <v>80</v>
      </c>
      <c r="X6" t="str">
        <f>VLOOKUP(J6,[1]product_code!$B$28:$E$40,4,0)</f>
        <v>MBA</v>
      </c>
      <c r="AA6" s="18">
        <v>33455522.825385928</v>
      </c>
      <c r="AB6" s="18">
        <f t="shared" si="6"/>
        <v>0</v>
      </c>
      <c r="AC6" s="21"/>
    </row>
    <row r="7" spans="1:29" x14ac:dyDescent="0.25">
      <c r="A7" s="9">
        <v>810021</v>
      </c>
      <c r="B7" t="s">
        <v>38</v>
      </c>
      <c r="C7">
        <f t="shared" si="0"/>
        <v>80</v>
      </c>
      <c r="D7" s="14">
        <v>43399</v>
      </c>
      <c r="E7" s="14">
        <v>43399</v>
      </c>
      <c r="F7" s="9" t="str">
        <f t="shared" si="1"/>
        <v>KP307</v>
      </c>
      <c r="G7" t="str">
        <f t="shared" si="2"/>
        <v>MBA</v>
      </c>
      <c r="H7" s="1">
        <v>90000000</v>
      </c>
      <c r="I7">
        <v>36</v>
      </c>
      <c r="J7" s="15">
        <v>0.16</v>
      </c>
      <c r="M7" s="1">
        <v>3164132.9732715082</v>
      </c>
      <c r="N7">
        <v>32</v>
      </c>
      <c r="O7" s="18">
        <v>12245640.704863474</v>
      </c>
      <c r="P7">
        <f t="shared" si="3"/>
        <v>26</v>
      </c>
      <c r="Q7">
        <f t="shared" si="4"/>
        <v>10</v>
      </c>
      <c r="R7">
        <f t="shared" si="5"/>
        <v>2018</v>
      </c>
      <c r="T7" s="9" t="s">
        <v>92</v>
      </c>
      <c r="U7" t="str">
        <f>VLOOKUP(T7,[1]Kopegtel!$A$5:$B$125,2,0)</f>
        <v>KP307</v>
      </c>
      <c r="V7" t="str">
        <f>VLOOKUP(J7,[1]product_code!$B$28:$C$40,2,0)</f>
        <v>SUPER</v>
      </c>
      <c r="W7">
        <f>VLOOKUP(J7,[1]product_code!$B$28:$D$40,3,0)</f>
        <v>80</v>
      </c>
      <c r="X7" t="str">
        <f>VLOOKUP(J7,[1]product_code!$B$28:$E$40,4,0)</f>
        <v>MBA</v>
      </c>
      <c r="AA7" s="18">
        <v>12245640.704863474</v>
      </c>
      <c r="AB7" s="18">
        <f t="shared" si="6"/>
        <v>0</v>
      </c>
      <c r="AC7" s="21"/>
    </row>
    <row r="8" spans="1:29" x14ac:dyDescent="0.25">
      <c r="A8" s="9">
        <v>720353</v>
      </c>
      <c r="B8" t="s">
        <v>32</v>
      </c>
      <c r="C8">
        <f t="shared" si="0"/>
        <v>80</v>
      </c>
      <c r="D8" s="14">
        <v>43444</v>
      </c>
      <c r="E8" s="14">
        <v>43444</v>
      </c>
      <c r="F8" s="9" t="str">
        <f t="shared" si="1"/>
        <v>KP307</v>
      </c>
      <c r="G8" t="str">
        <f t="shared" si="2"/>
        <v>MBA</v>
      </c>
      <c r="H8" s="1">
        <v>500000000</v>
      </c>
      <c r="I8">
        <v>96</v>
      </c>
      <c r="J8" s="15">
        <v>0.16</v>
      </c>
      <c r="M8" s="1">
        <v>9264392.9962011632</v>
      </c>
      <c r="N8">
        <v>30</v>
      </c>
      <c r="O8" s="18">
        <v>404945287.1275425</v>
      </c>
      <c r="P8">
        <f t="shared" si="3"/>
        <v>10</v>
      </c>
      <c r="Q8">
        <f t="shared" si="4"/>
        <v>12</v>
      </c>
      <c r="R8">
        <f t="shared" si="5"/>
        <v>2018</v>
      </c>
      <c r="T8" s="9" t="s">
        <v>92</v>
      </c>
      <c r="U8" t="str">
        <f>VLOOKUP(T8,[1]Kopegtel!$A$5:$B$125,2,0)</f>
        <v>KP307</v>
      </c>
      <c r="V8" t="str">
        <f>VLOOKUP(J8,[1]product_code!$B$28:$C$40,2,0)</f>
        <v>SUPER</v>
      </c>
      <c r="W8">
        <f>VLOOKUP(J8,[1]product_code!$B$28:$D$40,3,0)</f>
        <v>80</v>
      </c>
      <c r="X8" t="str">
        <f>VLOOKUP(J8,[1]product_code!$B$28:$E$40,4,0)</f>
        <v>MBA</v>
      </c>
      <c r="AA8" s="18">
        <v>404945287.1275425</v>
      </c>
      <c r="AB8" s="18">
        <f t="shared" si="6"/>
        <v>0</v>
      </c>
      <c r="AC8" s="21"/>
    </row>
    <row r="9" spans="1:29" x14ac:dyDescent="0.25">
      <c r="A9" s="9">
        <v>670027</v>
      </c>
      <c r="B9" t="s">
        <v>39</v>
      </c>
      <c r="C9">
        <f t="shared" si="0"/>
        <v>80</v>
      </c>
      <c r="D9" s="14">
        <v>43447</v>
      </c>
      <c r="E9" s="14">
        <v>43447</v>
      </c>
      <c r="F9" s="9" t="str">
        <f t="shared" si="1"/>
        <v>KP307</v>
      </c>
      <c r="G9" t="str">
        <f t="shared" si="2"/>
        <v>MBA</v>
      </c>
      <c r="H9" s="1">
        <v>300000000</v>
      </c>
      <c r="I9">
        <v>48</v>
      </c>
      <c r="J9" s="15">
        <v>0.16</v>
      </c>
      <c r="M9" s="1">
        <v>8502084.2414375618</v>
      </c>
      <c r="N9">
        <v>30</v>
      </c>
      <c r="O9" s="18">
        <v>135261953.81174812</v>
      </c>
      <c r="P9">
        <f t="shared" si="3"/>
        <v>13</v>
      </c>
      <c r="Q9">
        <f t="shared" si="4"/>
        <v>12</v>
      </c>
      <c r="R9">
        <f t="shared" si="5"/>
        <v>2018</v>
      </c>
      <c r="T9" s="9" t="s">
        <v>92</v>
      </c>
      <c r="U9" t="str">
        <f>VLOOKUP(T9,[1]Kopegtel!$A$5:$B$125,2,0)</f>
        <v>KP307</v>
      </c>
      <c r="V9" t="str">
        <f>VLOOKUP(J9,[1]product_code!$B$28:$C$40,2,0)</f>
        <v>SUPER</v>
      </c>
      <c r="W9">
        <f>VLOOKUP(J9,[1]product_code!$B$28:$D$40,3,0)</f>
        <v>80</v>
      </c>
      <c r="X9" t="str">
        <f>VLOOKUP(J9,[1]product_code!$B$28:$E$40,4,0)</f>
        <v>MBA</v>
      </c>
      <c r="AA9" s="18">
        <v>135261953.81174812</v>
      </c>
      <c r="AB9" s="18">
        <f t="shared" si="6"/>
        <v>0</v>
      </c>
      <c r="AC9" s="21"/>
    </row>
    <row r="10" spans="1:29" x14ac:dyDescent="0.25">
      <c r="A10" s="9">
        <v>700176</v>
      </c>
      <c r="B10" t="s">
        <v>21</v>
      </c>
      <c r="C10">
        <f t="shared" si="0"/>
        <v>80</v>
      </c>
      <c r="D10" s="14">
        <v>43451</v>
      </c>
      <c r="E10" s="14">
        <v>43451</v>
      </c>
      <c r="F10" s="9" t="str">
        <f t="shared" si="1"/>
        <v>KP307</v>
      </c>
      <c r="G10" t="str">
        <f t="shared" si="2"/>
        <v>MBA</v>
      </c>
      <c r="H10" s="1">
        <v>85000000</v>
      </c>
      <c r="I10">
        <v>84</v>
      </c>
      <c r="J10" s="15">
        <v>0.16</v>
      </c>
      <c r="M10" s="1">
        <v>1688275.4352092315</v>
      </c>
      <c r="N10">
        <v>30</v>
      </c>
      <c r="O10" s="18">
        <v>64693823.81582474</v>
      </c>
      <c r="P10">
        <f t="shared" si="3"/>
        <v>17</v>
      </c>
      <c r="Q10">
        <f t="shared" si="4"/>
        <v>12</v>
      </c>
      <c r="R10">
        <f t="shared" si="5"/>
        <v>2018</v>
      </c>
      <c r="T10" s="9" t="s">
        <v>92</v>
      </c>
      <c r="U10" t="str">
        <f>VLOOKUP(T10,[1]Kopegtel!$A$5:$B$125,2,0)</f>
        <v>KP307</v>
      </c>
      <c r="V10" t="str">
        <f>VLOOKUP(J10,[1]product_code!$B$28:$C$40,2,0)</f>
        <v>SUPER</v>
      </c>
      <c r="W10">
        <f>VLOOKUP(J10,[1]product_code!$B$28:$D$40,3,0)</f>
        <v>80</v>
      </c>
      <c r="X10" t="str">
        <f>VLOOKUP(J10,[1]product_code!$B$28:$E$40,4,0)</f>
        <v>MBA</v>
      </c>
      <c r="AA10" s="18">
        <v>64693823.81582474</v>
      </c>
      <c r="AB10" s="18">
        <f t="shared" si="6"/>
        <v>0</v>
      </c>
      <c r="AC10" s="21"/>
    </row>
    <row r="11" spans="1:29" x14ac:dyDescent="0.25">
      <c r="A11" s="9">
        <v>680508</v>
      </c>
      <c r="B11" t="s">
        <v>40</v>
      </c>
      <c r="C11">
        <f t="shared" si="0"/>
        <v>80</v>
      </c>
      <c r="D11" s="14">
        <v>43451</v>
      </c>
      <c r="E11" s="14">
        <v>43451</v>
      </c>
      <c r="F11" s="9" t="str">
        <f t="shared" si="1"/>
        <v>KP204</v>
      </c>
      <c r="G11" t="str">
        <f t="shared" si="2"/>
        <v>MBA</v>
      </c>
      <c r="H11" s="1">
        <v>260000000</v>
      </c>
      <c r="I11">
        <v>60</v>
      </c>
      <c r="J11" s="15">
        <v>0.16</v>
      </c>
      <c r="M11" s="1">
        <v>6322694.8502533743</v>
      </c>
      <c r="N11">
        <v>30</v>
      </c>
      <c r="O11" s="18">
        <v>155493631.23179725</v>
      </c>
      <c r="P11">
        <f t="shared" si="3"/>
        <v>17</v>
      </c>
      <c r="Q11">
        <f t="shared" si="4"/>
        <v>12</v>
      </c>
      <c r="R11">
        <f t="shared" si="5"/>
        <v>2018</v>
      </c>
      <c r="T11" s="17" t="s">
        <v>93</v>
      </c>
      <c r="U11" t="str">
        <f>VLOOKUP(T11,[1]Kopegtel!$A$5:$B$125,2,0)</f>
        <v>KP204</v>
      </c>
      <c r="V11" t="str">
        <f>VLOOKUP(J11,[1]product_code!$B$28:$C$40,2,0)</f>
        <v>SUPER</v>
      </c>
      <c r="W11">
        <f>VLOOKUP(J11,[1]product_code!$B$28:$D$40,3,0)</f>
        <v>80</v>
      </c>
      <c r="X11" t="str">
        <f>VLOOKUP(J11,[1]product_code!$B$28:$E$40,4,0)</f>
        <v>MBA</v>
      </c>
      <c r="AA11" s="18">
        <v>155493631.23179725</v>
      </c>
      <c r="AB11" s="18">
        <f t="shared" si="6"/>
        <v>0</v>
      </c>
      <c r="AC11" s="21"/>
    </row>
    <row r="12" spans="1:29" x14ac:dyDescent="0.25">
      <c r="A12" s="9">
        <v>730403</v>
      </c>
      <c r="B12" t="s">
        <v>41</v>
      </c>
      <c r="C12">
        <f t="shared" si="0"/>
        <v>80</v>
      </c>
      <c r="D12" s="14">
        <v>43453</v>
      </c>
      <c r="E12" s="14">
        <v>43453</v>
      </c>
      <c r="F12" s="9" t="str">
        <f t="shared" si="1"/>
        <v>KP305</v>
      </c>
      <c r="G12" t="str">
        <f t="shared" si="2"/>
        <v>MBA</v>
      </c>
      <c r="H12" s="1">
        <v>400000000</v>
      </c>
      <c r="I12">
        <v>120</v>
      </c>
      <c r="J12" s="15">
        <v>0.16</v>
      </c>
      <c r="M12" s="1">
        <v>6700524.8521349002</v>
      </c>
      <c r="N12">
        <v>30</v>
      </c>
      <c r="O12" s="18">
        <v>349972403.71152645</v>
      </c>
      <c r="P12">
        <f t="shared" si="3"/>
        <v>19</v>
      </c>
      <c r="Q12">
        <f t="shared" si="4"/>
        <v>12</v>
      </c>
      <c r="R12">
        <f t="shared" si="5"/>
        <v>2018</v>
      </c>
      <c r="T12" s="9" t="s">
        <v>91</v>
      </c>
      <c r="U12" t="str">
        <f>VLOOKUP(T12,[1]Kopegtel!$A$5:$B$125,2,0)</f>
        <v>KP305</v>
      </c>
      <c r="V12" t="str">
        <f>VLOOKUP(J12,[1]product_code!$B$28:$C$40,2,0)</f>
        <v>SUPER</v>
      </c>
      <c r="W12">
        <f>VLOOKUP(J12,[1]product_code!$B$28:$D$40,3,0)</f>
        <v>80</v>
      </c>
      <c r="X12" t="str">
        <f>VLOOKUP(J12,[1]product_code!$B$28:$E$40,4,0)</f>
        <v>MBA</v>
      </c>
      <c r="AA12" s="18">
        <v>349972403.71152645</v>
      </c>
      <c r="AB12" s="18">
        <f t="shared" si="6"/>
        <v>0</v>
      </c>
      <c r="AC12" s="21"/>
    </row>
    <row r="13" spans="1:29" x14ac:dyDescent="0.25">
      <c r="A13" s="9">
        <v>690091</v>
      </c>
      <c r="B13" t="s">
        <v>30</v>
      </c>
      <c r="C13">
        <f t="shared" si="0"/>
        <v>80</v>
      </c>
      <c r="D13" s="14">
        <v>43454</v>
      </c>
      <c r="E13" s="14">
        <v>43454</v>
      </c>
      <c r="F13" s="9" t="str">
        <f t="shared" si="1"/>
        <v>KP307</v>
      </c>
      <c r="G13" t="str">
        <f t="shared" si="2"/>
        <v>MBA</v>
      </c>
      <c r="H13" s="1">
        <v>50000000</v>
      </c>
      <c r="I13">
        <v>36</v>
      </c>
      <c r="J13" s="15">
        <v>0.16</v>
      </c>
      <c r="M13" s="1">
        <v>1757851.6518175048</v>
      </c>
      <c r="N13">
        <v>30</v>
      </c>
      <c r="O13" s="18">
        <v>10071894.224934312</v>
      </c>
      <c r="P13">
        <f t="shared" si="3"/>
        <v>20</v>
      </c>
      <c r="Q13">
        <f t="shared" si="4"/>
        <v>12</v>
      </c>
      <c r="R13">
        <f t="shared" si="5"/>
        <v>2018</v>
      </c>
      <c r="T13" s="9" t="s">
        <v>92</v>
      </c>
      <c r="U13" t="str">
        <f>VLOOKUP(T13,[1]Kopegtel!$A$5:$B$125,2,0)</f>
        <v>KP307</v>
      </c>
      <c r="V13" t="str">
        <f>VLOOKUP(J13,[1]product_code!$B$28:$C$40,2,0)</f>
        <v>SUPER</v>
      </c>
      <c r="W13">
        <f>VLOOKUP(J13,[1]product_code!$B$28:$D$40,3,0)</f>
        <v>80</v>
      </c>
      <c r="X13" t="str">
        <f>VLOOKUP(J13,[1]product_code!$B$28:$E$40,4,0)</f>
        <v>MBA</v>
      </c>
      <c r="AA13" s="18">
        <v>10071894.224934312</v>
      </c>
      <c r="AB13" s="18">
        <f t="shared" si="6"/>
        <v>0</v>
      </c>
      <c r="AC13" s="21"/>
    </row>
    <row r="14" spans="1:29" x14ac:dyDescent="0.25">
      <c r="A14" s="9">
        <v>700244</v>
      </c>
      <c r="B14" t="s">
        <v>42</v>
      </c>
      <c r="C14">
        <f t="shared" si="0"/>
        <v>80</v>
      </c>
      <c r="D14" s="14">
        <v>43454</v>
      </c>
      <c r="E14" s="14">
        <v>43454</v>
      </c>
      <c r="F14" s="9" t="str">
        <f t="shared" si="1"/>
        <v>KP209</v>
      </c>
      <c r="G14" t="str">
        <f t="shared" si="2"/>
        <v>MBA</v>
      </c>
      <c r="H14" s="1">
        <v>80000000</v>
      </c>
      <c r="I14">
        <v>60</v>
      </c>
      <c r="J14" s="15">
        <v>0.16</v>
      </c>
      <c r="M14" s="1">
        <v>1945444.5693087305</v>
      </c>
      <c r="N14">
        <v>30</v>
      </c>
      <c r="O14" s="18">
        <v>47844187.302091449</v>
      </c>
      <c r="P14">
        <f t="shared" si="3"/>
        <v>20</v>
      </c>
      <c r="Q14">
        <f t="shared" si="4"/>
        <v>12</v>
      </c>
      <c r="R14">
        <f t="shared" si="5"/>
        <v>2018</v>
      </c>
      <c r="T14" s="9" t="s">
        <v>94</v>
      </c>
      <c r="U14" t="str">
        <f>VLOOKUP(T14,[1]Kopegtel!$A$5:$B$125,2,0)</f>
        <v>KP209</v>
      </c>
      <c r="V14" t="str">
        <f>VLOOKUP(J14,[1]product_code!$B$28:$C$40,2,0)</f>
        <v>SUPER</v>
      </c>
      <c r="W14">
        <f>VLOOKUP(J14,[1]product_code!$B$28:$D$40,3,0)</f>
        <v>80</v>
      </c>
      <c r="X14" t="str">
        <f>VLOOKUP(J14,[1]product_code!$B$28:$E$40,4,0)</f>
        <v>MBA</v>
      </c>
      <c r="AA14" s="18">
        <v>47844187.302091449</v>
      </c>
      <c r="AB14" s="18">
        <f t="shared" si="6"/>
        <v>0</v>
      </c>
      <c r="AC14" s="21"/>
    </row>
    <row r="15" spans="1:29" x14ac:dyDescent="0.25">
      <c r="A15" s="9">
        <v>720157</v>
      </c>
      <c r="B15" t="s">
        <v>43</v>
      </c>
      <c r="C15">
        <f t="shared" si="0"/>
        <v>80</v>
      </c>
      <c r="D15" s="14">
        <v>43455</v>
      </c>
      <c r="E15" s="14">
        <v>43455</v>
      </c>
      <c r="F15" s="9" t="str">
        <f t="shared" si="1"/>
        <v>KP806</v>
      </c>
      <c r="G15" t="str">
        <f t="shared" si="2"/>
        <v>MBA</v>
      </c>
      <c r="H15" s="1">
        <v>400000000</v>
      </c>
      <c r="I15">
        <v>108</v>
      </c>
      <c r="J15" s="15">
        <v>0.16</v>
      </c>
      <c r="M15" s="1">
        <v>7010100.3117805971</v>
      </c>
      <c r="N15">
        <v>30</v>
      </c>
      <c r="O15" s="18">
        <v>338644562.38362503</v>
      </c>
      <c r="P15">
        <f t="shared" si="3"/>
        <v>21</v>
      </c>
      <c r="Q15">
        <f t="shared" si="4"/>
        <v>12</v>
      </c>
      <c r="R15">
        <f t="shared" si="5"/>
        <v>2018</v>
      </c>
      <c r="T15" s="9" t="s">
        <v>95</v>
      </c>
      <c r="U15" t="str">
        <f>VLOOKUP(T15,[1]Kopegtel!$A$5:$B$125,2,0)</f>
        <v>KP806</v>
      </c>
      <c r="V15" t="str">
        <f>VLOOKUP(J15,[1]product_code!$B$28:$C$40,2,0)</f>
        <v>SUPER</v>
      </c>
      <c r="W15">
        <f>VLOOKUP(J15,[1]product_code!$B$28:$D$40,3,0)</f>
        <v>80</v>
      </c>
      <c r="X15" t="str">
        <f>VLOOKUP(J15,[1]product_code!$B$28:$E$40,4,0)</f>
        <v>MBA</v>
      </c>
      <c r="AA15" s="18">
        <v>338644562.38362503</v>
      </c>
      <c r="AB15" s="18">
        <f t="shared" si="6"/>
        <v>0</v>
      </c>
      <c r="AC15" s="21"/>
    </row>
    <row r="16" spans="1:29" x14ac:dyDescent="0.25">
      <c r="A16" s="9">
        <v>750043</v>
      </c>
      <c r="B16" t="s">
        <v>35</v>
      </c>
      <c r="C16">
        <f t="shared" si="0"/>
        <v>80</v>
      </c>
      <c r="D16" s="14">
        <v>43455</v>
      </c>
      <c r="E16" s="14">
        <v>43455</v>
      </c>
      <c r="F16" s="9" t="str">
        <f t="shared" si="1"/>
        <v>KP307</v>
      </c>
      <c r="G16" t="str">
        <f t="shared" si="2"/>
        <v>MBA</v>
      </c>
      <c r="H16" s="1">
        <v>40000000</v>
      </c>
      <c r="I16">
        <v>36</v>
      </c>
      <c r="J16" s="15">
        <v>0.16</v>
      </c>
      <c r="M16" s="1">
        <v>1406281.3214540037</v>
      </c>
      <c r="N16">
        <v>30</v>
      </c>
      <c r="O16" s="18">
        <v>8057508.1799474359</v>
      </c>
      <c r="P16">
        <f t="shared" si="3"/>
        <v>21</v>
      </c>
      <c r="Q16">
        <f t="shared" si="4"/>
        <v>12</v>
      </c>
      <c r="R16">
        <f t="shared" si="5"/>
        <v>2018</v>
      </c>
      <c r="T16" s="9" t="s">
        <v>92</v>
      </c>
      <c r="U16" t="str">
        <f>VLOOKUP(T16,[1]Kopegtel!$A$5:$B$125,2,0)</f>
        <v>KP307</v>
      </c>
      <c r="V16" t="str">
        <f>VLOOKUP(J16,[1]product_code!$B$28:$C$40,2,0)</f>
        <v>SUPER</v>
      </c>
      <c r="W16">
        <f>VLOOKUP(J16,[1]product_code!$B$28:$D$40,3,0)</f>
        <v>80</v>
      </c>
      <c r="X16" t="str">
        <f>VLOOKUP(J16,[1]product_code!$B$28:$E$40,4,0)</f>
        <v>MBA</v>
      </c>
      <c r="AA16" s="18">
        <v>8057508.1799474359</v>
      </c>
      <c r="AB16" s="18">
        <f t="shared" si="6"/>
        <v>0</v>
      </c>
      <c r="AC16" s="21"/>
    </row>
    <row r="17" spans="1:29" x14ac:dyDescent="0.25">
      <c r="A17" s="9">
        <v>680123</v>
      </c>
      <c r="B17" t="s">
        <v>45</v>
      </c>
      <c r="C17">
        <f t="shared" si="0"/>
        <v>80</v>
      </c>
      <c r="D17" s="14">
        <v>43460</v>
      </c>
      <c r="E17" s="14">
        <v>43460</v>
      </c>
      <c r="F17" s="9" t="str">
        <f t="shared" si="1"/>
        <v>KP307</v>
      </c>
      <c r="G17" t="str">
        <f t="shared" si="2"/>
        <v>MBA</v>
      </c>
      <c r="H17" s="1">
        <v>360000000</v>
      </c>
      <c r="I17">
        <v>60</v>
      </c>
      <c r="J17" s="15">
        <v>0.16</v>
      </c>
      <c r="M17" s="1">
        <v>8754500.5618892889</v>
      </c>
      <c r="N17">
        <v>30</v>
      </c>
      <c r="O17" s="18">
        <v>215298869.85941166</v>
      </c>
      <c r="P17">
        <f t="shared" si="3"/>
        <v>26</v>
      </c>
      <c r="Q17">
        <f t="shared" si="4"/>
        <v>12</v>
      </c>
      <c r="R17">
        <f t="shared" si="5"/>
        <v>2018</v>
      </c>
      <c r="T17" s="9" t="s">
        <v>92</v>
      </c>
      <c r="U17" t="str">
        <f>VLOOKUP(T17,[1]Kopegtel!$A$5:$B$125,2,0)</f>
        <v>KP307</v>
      </c>
      <c r="V17" t="str">
        <f>VLOOKUP(J17,[1]product_code!$B$28:$C$40,2,0)</f>
        <v>SUPER</v>
      </c>
      <c r="W17">
        <f>VLOOKUP(J17,[1]product_code!$B$28:$D$40,3,0)</f>
        <v>80</v>
      </c>
      <c r="X17" t="str">
        <f>VLOOKUP(J17,[1]product_code!$B$28:$E$40,4,0)</f>
        <v>MBA</v>
      </c>
      <c r="AA17" s="18">
        <v>215298869.85941166</v>
      </c>
      <c r="AB17" s="18">
        <f t="shared" si="6"/>
        <v>0</v>
      </c>
      <c r="AC17" s="21"/>
    </row>
    <row r="18" spans="1:29" x14ac:dyDescent="0.25">
      <c r="A18" s="9">
        <v>730449</v>
      </c>
      <c r="B18" t="s">
        <v>46</v>
      </c>
      <c r="C18">
        <f t="shared" si="0"/>
        <v>80</v>
      </c>
      <c r="D18" s="14">
        <v>43465</v>
      </c>
      <c r="E18" s="14">
        <v>43465</v>
      </c>
      <c r="F18" s="9" t="str">
        <f t="shared" si="1"/>
        <v>KP307</v>
      </c>
      <c r="G18" t="str">
        <f t="shared" si="2"/>
        <v>MBA</v>
      </c>
      <c r="H18" s="1">
        <v>100000000</v>
      </c>
      <c r="I18">
        <v>36</v>
      </c>
      <c r="J18" s="15">
        <v>0.16</v>
      </c>
      <c r="M18" s="1">
        <v>3515703.3036350096</v>
      </c>
      <c r="N18">
        <v>29</v>
      </c>
      <c r="O18" s="18">
        <v>20143788.449868623</v>
      </c>
      <c r="P18">
        <f t="shared" si="3"/>
        <v>31</v>
      </c>
      <c r="Q18">
        <f t="shared" si="4"/>
        <v>12</v>
      </c>
      <c r="R18">
        <f t="shared" si="5"/>
        <v>2018</v>
      </c>
      <c r="T18" s="9" t="s">
        <v>92</v>
      </c>
      <c r="U18" t="str">
        <f>VLOOKUP(T18,[1]Kopegtel!$A$5:$B$125,2,0)</f>
        <v>KP307</v>
      </c>
      <c r="V18" t="str">
        <f>VLOOKUP(J18,[1]product_code!$B$28:$C$40,2,0)</f>
        <v>SUPER</v>
      </c>
      <c r="W18">
        <f>VLOOKUP(J18,[1]product_code!$B$28:$D$40,3,0)</f>
        <v>80</v>
      </c>
      <c r="X18" t="str">
        <f>VLOOKUP(J18,[1]product_code!$B$28:$E$40,4,0)</f>
        <v>MBA</v>
      </c>
      <c r="AA18" s="18">
        <v>20143788.449868623</v>
      </c>
      <c r="AB18" s="18">
        <f t="shared" si="6"/>
        <v>0</v>
      </c>
      <c r="AC18" s="21"/>
    </row>
    <row r="19" spans="1:29" x14ac:dyDescent="0.25">
      <c r="A19" s="9">
        <v>680343</v>
      </c>
      <c r="B19" t="s">
        <v>47</v>
      </c>
      <c r="C19">
        <f t="shared" si="0"/>
        <v>80</v>
      </c>
      <c r="D19" s="14">
        <v>43467</v>
      </c>
      <c r="E19" s="14">
        <v>43467</v>
      </c>
      <c r="F19" s="9" t="str">
        <f t="shared" si="1"/>
        <v>KP126</v>
      </c>
      <c r="G19" t="str">
        <f t="shared" si="2"/>
        <v>MBA</v>
      </c>
      <c r="H19" s="1">
        <v>150000000</v>
      </c>
      <c r="I19">
        <v>48</v>
      </c>
      <c r="J19" s="15">
        <v>0.16</v>
      </c>
      <c r="M19" s="1">
        <v>4251042.1207187809</v>
      </c>
      <c r="N19">
        <v>29</v>
      </c>
      <c r="O19" s="18">
        <v>70936193.896939486</v>
      </c>
      <c r="P19">
        <f t="shared" si="3"/>
        <v>2</v>
      </c>
      <c r="Q19">
        <f t="shared" si="4"/>
        <v>1</v>
      </c>
      <c r="R19">
        <f t="shared" si="5"/>
        <v>2019</v>
      </c>
      <c r="T19" s="9" t="s">
        <v>97</v>
      </c>
      <c r="U19" t="str">
        <f>VLOOKUP(T19,[1]Kopegtel!$A$5:$B$125,2,0)</f>
        <v>KP126</v>
      </c>
      <c r="V19" t="str">
        <f>VLOOKUP(J19,[1]product_code!$B$28:$C$40,2,0)</f>
        <v>SUPER</v>
      </c>
      <c r="W19">
        <f>VLOOKUP(J19,[1]product_code!$B$28:$D$40,3,0)</f>
        <v>80</v>
      </c>
      <c r="X19" t="str">
        <f>VLOOKUP(J19,[1]product_code!$B$28:$E$40,4,0)</f>
        <v>MBA</v>
      </c>
      <c r="AA19" s="18">
        <v>70936193.896939486</v>
      </c>
      <c r="AB19" s="18">
        <f t="shared" si="6"/>
        <v>0</v>
      </c>
      <c r="AC19" s="21"/>
    </row>
    <row r="20" spans="1:29" x14ac:dyDescent="0.25">
      <c r="A20" s="9">
        <v>710202</v>
      </c>
      <c r="B20" t="s">
        <v>48</v>
      </c>
      <c r="C20">
        <f t="shared" si="0"/>
        <v>80</v>
      </c>
      <c r="D20" s="14">
        <v>43472</v>
      </c>
      <c r="E20" s="14">
        <v>43472</v>
      </c>
      <c r="F20" s="9" t="str">
        <f t="shared" si="1"/>
        <v>KP119</v>
      </c>
      <c r="G20" t="str">
        <f t="shared" si="2"/>
        <v>MBA</v>
      </c>
      <c r="H20" s="1">
        <v>60000000</v>
      </c>
      <c r="I20">
        <v>48</v>
      </c>
      <c r="J20" s="15">
        <v>0.16</v>
      </c>
      <c r="M20" s="1">
        <v>1700416.8482875121</v>
      </c>
      <c r="N20">
        <v>29</v>
      </c>
      <c r="O20" s="18">
        <v>28374481.15877578</v>
      </c>
      <c r="P20">
        <f t="shared" si="3"/>
        <v>7</v>
      </c>
      <c r="Q20">
        <f t="shared" si="4"/>
        <v>1</v>
      </c>
      <c r="R20">
        <f t="shared" si="5"/>
        <v>2019</v>
      </c>
      <c r="T20" s="9" t="s">
        <v>98</v>
      </c>
      <c r="U20" t="str">
        <f>VLOOKUP(T20,[1]Kopegtel!$A$5:$B$125,2,0)</f>
        <v>KP119</v>
      </c>
      <c r="V20" t="str">
        <f>VLOOKUP(J20,[1]product_code!$B$28:$C$40,2,0)</f>
        <v>SUPER</v>
      </c>
      <c r="W20">
        <f>VLOOKUP(J20,[1]product_code!$B$28:$D$40,3,0)</f>
        <v>80</v>
      </c>
      <c r="X20" t="str">
        <f>VLOOKUP(J20,[1]product_code!$B$28:$E$40,4,0)</f>
        <v>MBA</v>
      </c>
      <c r="AA20" s="18">
        <v>28374481.15877578</v>
      </c>
      <c r="AB20" s="18">
        <f t="shared" si="6"/>
        <v>0</v>
      </c>
      <c r="AC20" s="21"/>
    </row>
    <row r="21" spans="1:29" x14ac:dyDescent="0.25">
      <c r="A21" s="9">
        <v>720275</v>
      </c>
      <c r="B21" t="s">
        <v>49</v>
      </c>
      <c r="C21">
        <f t="shared" si="0"/>
        <v>80</v>
      </c>
      <c r="D21" s="14">
        <v>43474</v>
      </c>
      <c r="E21" s="14">
        <v>43474</v>
      </c>
      <c r="F21" s="9" t="str">
        <f t="shared" si="1"/>
        <v>KP805</v>
      </c>
      <c r="G21" t="str">
        <f t="shared" si="2"/>
        <v>MBA</v>
      </c>
      <c r="H21" s="1">
        <v>100000000</v>
      </c>
      <c r="I21">
        <v>48</v>
      </c>
      <c r="J21" s="15">
        <v>0.16</v>
      </c>
      <c r="M21" s="1">
        <v>2834028.080479187</v>
      </c>
      <c r="N21">
        <v>29</v>
      </c>
      <c r="O21" s="18">
        <v>47290789.931292988</v>
      </c>
      <c r="P21">
        <f t="shared" si="3"/>
        <v>9</v>
      </c>
      <c r="Q21">
        <f t="shared" si="4"/>
        <v>1</v>
      </c>
      <c r="R21">
        <f t="shared" si="5"/>
        <v>2019</v>
      </c>
      <c r="T21" s="9" t="s">
        <v>99</v>
      </c>
      <c r="U21" t="str">
        <f>VLOOKUP(T21,[1]Kopegtel!$A$5:$B$125,2,0)</f>
        <v>KP805</v>
      </c>
      <c r="V21" t="str">
        <f>VLOOKUP(J21,[1]product_code!$B$28:$C$40,2,0)</f>
        <v>SUPER</v>
      </c>
      <c r="W21">
        <f>VLOOKUP(J21,[1]product_code!$B$28:$D$40,3,0)</f>
        <v>80</v>
      </c>
      <c r="X21" t="str">
        <f>VLOOKUP(J21,[1]product_code!$B$28:$E$40,4,0)</f>
        <v>MBA</v>
      </c>
      <c r="AA21" s="18">
        <v>47290789.931292988</v>
      </c>
      <c r="AB21" s="18">
        <f t="shared" si="6"/>
        <v>0</v>
      </c>
      <c r="AC21" s="21"/>
    </row>
    <row r="22" spans="1:29" x14ac:dyDescent="0.25">
      <c r="A22" s="9">
        <v>700447</v>
      </c>
      <c r="B22" t="s">
        <v>22</v>
      </c>
      <c r="C22">
        <f t="shared" si="0"/>
        <v>80</v>
      </c>
      <c r="D22" s="14">
        <v>43474</v>
      </c>
      <c r="E22" s="14">
        <v>43474</v>
      </c>
      <c r="F22" s="9" t="str">
        <f t="shared" si="1"/>
        <v>KP704</v>
      </c>
      <c r="G22" t="str">
        <f t="shared" si="2"/>
        <v>MBA</v>
      </c>
      <c r="H22" s="1">
        <v>100000000</v>
      </c>
      <c r="I22">
        <v>72</v>
      </c>
      <c r="J22" s="15">
        <v>0.16</v>
      </c>
      <c r="M22" s="1">
        <v>2169184.0601148894</v>
      </c>
      <c r="N22">
        <v>27</v>
      </c>
      <c r="O22" s="18">
        <v>74980603.209059313</v>
      </c>
      <c r="P22">
        <f t="shared" si="3"/>
        <v>9</v>
      </c>
      <c r="Q22">
        <f t="shared" si="4"/>
        <v>1</v>
      </c>
      <c r="R22">
        <f t="shared" si="5"/>
        <v>2019</v>
      </c>
      <c r="T22" s="9" t="s">
        <v>100</v>
      </c>
      <c r="U22" t="str">
        <f>VLOOKUP(T22,[1]Kopegtel!$A$5:$B$125,2,0)</f>
        <v>KP704</v>
      </c>
      <c r="V22" t="str">
        <f>VLOOKUP(J22,[1]product_code!$B$28:$C$40,2,0)</f>
        <v>SUPER</v>
      </c>
      <c r="W22">
        <f>VLOOKUP(J22,[1]product_code!$B$28:$D$40,3,0)</f>
        <v>80</v>
      </c>
      <c r="X22" t="str">
        <f>VLOOKUP(J22,[1]product_code!$B$28:$E$40,4,0)</f>
        <v>MBA</v>
      </c>
      <c r="AA22" s="18">
        <v>74980603.209059313</v>
      </c>
      <c r="AB22" s="18">
        <f t="shared" si="6"/>
        <v>0</v>
      </c>
      <c r="AC22" s="21"/>
    </row>
    <row r="23" spans="1:29" x14ac:dyDescent="0.25">
      <c r="A23" s="9">
        <v>720494</v>
      </c>
      <c r="B23" t="s">
        <v>50</v>
      </c>
      <c r="C23">
        <f t="shared" si="0"/>
        <v>80</v>
      </c>
      <c r="D23" s="14">
        <v>43479</v>
      </c>
      <c r="E23" s="14">
        <v>43479</v>
      </c>
      <c r="F23" s="9" t="str">
        <f t="shared" si="1"/>
        <v>KP307</v>
      </c>
      <c r="G23" t="str">
        <f t="shared" si="2"/>
        <v>MBA</v>
      </c>
      <c r="H23" s="1">
        <v>200000000</v>
      </c>
      <c r="I23">
        <v>108</v>
      </c>
      <c r="J23" s="15">
        <v>0.16</v>
      </c>
      <c r="M23" s="1">
        <v>3505050.1558902985</v>
      </c>
      <c r="N23">
        <v>29</v>
      </c>
      <c r="O23" s="18">
        <v>170553278.43268073</v>
      </c>
      <c r="P23">
        <f t="shared" si="3"/>
        <v>14</v>
      </c>
      <c r="Q23">
        <f t="shared" si="4"/>
        <v>1</v>
      </c>
      <c r="R23">
        <f t="shared" si="5"/>
        <v>2019</v>
      </c>
      <c r="T23" s="9" t="s">
        <v>92</v>
      </c>
      <c r="U23" t="str">
        <f>VLOOKUP(T23,[1]Kopegtel!$A$5:$B$125,2,0)</f>
        <v>KP307</v>
      </c>
      <c r="V23" t="str">
        <f>VLOOKUP(J23,[1]product_code!$B$28:$C$40,2,0)</f>
        <v>SUPER</v>
      </c>
      <c r="W23">
        <f>VLOOKUP(J23,[1]product_code!$B$28:$D$40,3,0)</f>
        <v>80</v>
      </c>
      <c r="X23" t="str">
        <f>VLOOKUP(J23,[1]product_code!$B$28:$E$40,4,0)</f>
        <v>MBA</v>
      </c>
      <c r="AA23" s="18">
        <v>170553278.43268073</v>
      </c>
      <c r="AB23" s="18">
        <f t="shared" si="6"/>
        <v>0</v>
      </c>
      <c r="AC23" s="21"/>
    </row>
    <row r="24" spans="1:29" x14ac:dyDescent="0.25">
      <c r="A24" s="9" t="s">
        <v>51</v>
      </c>
      <c r="B24" t="s">
        <v>28</v>
      </c>
      <c r="C24">
        <f t="shared" si="0"/>
        <v>80</v>
      </c>
      <c r="D24" s="14">
        <v>43479</v>
      </c>
      <c r="E24" s="14">
        <v>43479</v>
      </c>
      <c r="F24" s="9" t="str">
        <f t="shared" si="1"/>
        <v>KP304</v>
      </c>
      <c r="G24" t="str">
        <f t="shared" si="2"/>
        <v>MBA</v>
      </c>
      <c r="H24" s="1">
        <v>100000000</v>
      </c>
      <c r="I24">
        <v>120</v>
      </c>
      <c r="J24" s="15">
        <v>0.16</v>
      </c>
      <c r="M24" s="1">
        <v>1675131.213033725</v>
      </c>
      <c r="N24">
        <v>27</v>
      </c>
      <c r="O24" s="18">
        <v>91345232.419779718</v>
      </c>
      <c r="P24">
        <f t="shared" si="3"/>
        <v>14</v>
      </c>
      <c r="Q24">
        <f t="shared" si="4"/>
        <v>1</v>
      </c>
      <c r="R24">
        <f t="shared" si="5"/>
        <v>2019</v>
      </c>
      <c r="T24" s="9" t="s">
        <v>101</v>
      </c>
      <c r="U24" t="str">
        <f>VLOOKUP(T24,[1]Kopegtel!$A$5:$B$125,2,0)</f>
        <v>KP304</v>
      </c>
      <c r="V24" t="str">
        <f>VLOOKUP(J24,[1]product_code!$B$28:$C$40,2,0)</f>
        <v>SUPER</v>
      </c>
      <c r="W24">
        <f>VLOOKUP(J24,[1]product_code!$B$28:$D$40,3,0)</f>
        <v>80</v>
      </c>
      <c r="X24" t="str">
        <f>VLOOKUP(J24,[1]product_code!$B$28:$E$40,4,0)</f>
        <v>MBA</v>
      </c>
      <c r="AA24" s="18">
        <v>91345232.419779718</v>
      </c>
      <c r="AB24" s="18">
        <f t="shared" si="6"/>
        <v>0</v>
      </c>
      <c r="AC24" s="21"/>
    </row>
    <row r="25" spans="1:29" x14ac:dyDescent="0.25">
      <c r="A25" s="9">
        <v>690509</v>
      </c>
      <c r="B25" t="s">
        <v>34</v>
      </c>
      <c r="C25">
        <f t="shared" si="0"/>
        <v>80</v>
      </c>
      <c r="D25" s="14">
        <v>43480</v>
      </c>
      <c r="E25" s="14">
        <v>43480</v>
      </c>
      <c r="F25" s="9" t="str">
        <f t="shared" si="1"/>
        <v>KP307</v>
      </c>
      <c r="G25" t="str">
        <f t="shared" si="2"/>
        <v>MBA</v>
      </c>
      <c r="H25" s="1">
        <v>210000000</v>
      </c>
      <c r="I25">
        <v>70</v>
      </c>
      <c r="J25" s="15">
        <v>0.16</v>
      </c>
      <c r="M25" s="1">
        <v>4633257.1142781489</v>
      </c>
      <c r="N25">
        <v>29</v>
      </c>
      <c r="O25" s="18">
        <v>145610137.82925695</v>
      </c>
      <c r="P25">
        <f t="shared" si="3"/>
        <v>15</v>
      </c>
      <c r="Q25">
        <f t="shared" si="4"/>
        <v>1</v>
      </c>
      <c r="R25">
        <f t="shared" si="5"/>
        <v>2019</v>
      </c>
      <c r="T25" s="9" t="s">
        <v>92</v>
      </c>
      <c r="U25" t="str">
        <f>VLOOKUP(T25,[1]Kopegtel!$A$5:$B$125,2,0)</f>
        <v>KP307</v>
      </c>
      <c r="V25" t="str">
        <f>VLOOKUP(J25,[1]product_code!$B$28:$C$40,2,0)</f>
        <v>SUPER</v>
      </c>
      <c r="W25">
        <f>VLOOKUP(J25,[1]product_code!$B$28:$D$40,3,0)</f>
        <v>80</v>
      </c>
      <c r="X25" t="str">
        <f>VLOOKUP(J25,[1]product_code!$B$28:$E$40,4,0)</f>
        <v>MBA</v>
      </c>
      <c r="AA25" s="18">
        <v>145610137.82925695</v>
      </c>
      <c r="AB25" s="18">
        <f t="shared" si="6"/>
        <v>0</v>
      </c>
      <c r="AC25" s="21"/>
    </row>
    <row r="26" spans="1:29" x14ac:dyDescent="0.25">
      <c r="A26" s="9">
        <v>680462</v>
      </c>
      <c r="B26" t="s">
        <v>52</v>
      </c>
      <c r="C26">
        <f t="shared" si="0"/>
        <v>80</v>
      </c>
      <c r="D26" s="14">
        <v>43481</v>
      </c>
      <c r="E26" s="14">
        <v>43481</v>
      </c>
      <c r="F26" s="9" t="str">
        <f t="shared" si="1"/>
        <v>KP806</v>
      </c>
      <c r="G26" t="str">
        <f t="shared" si="2"/>
        <v>MBA</v>
      </c>
      <c r="H26" s="1">
        <v>70000000</v>
      </c>
      <c r="I26">
        <v>36</v>
      </c>
      <c r="J26" s="15">
        <v>0.16</v>
      </c>
      <c r="M26" s="1">
        <v>2460992.3125445065</v>
      </c>
      <c r="N26">
        <v>29</v>
      </c>
      <c r="O26" s="18">
        <v>16343724.140588701</v>
      </c>
      <c r="P26">
        <f t="shared" si="3"/>
        <v>16</v>
      </c>
      <c r="Q26">
        <f t="shared" si="4"/>
        <v>1</v>
      </c>
      <c r="R26">
        <f t="shared" si="5"/>
        <v>2019</v>
      </c>
      <c r="T26" s="9" t="s">
        <v>95</v>
      </c>
      <c r="U26" t="str">
        <f>VLOOKUP(T26,[1]Kopegtel!$A$5:$B$125,2,0)</f>
        <v>KP806</v>
      </c>
      <c r="V26" t="str">
        <f>VLOOKUP(J26,[1]product_code!$B$28:$C$40,2,0)</f>
        <v>SUPER</v>
      </c>
      <c r="W26">
        <f>VLOOKUP(J26,[1]product_code!$B$28:$D$40,3,0)</f>
        <v>80</v>
      </c>
      <c r="X26" t="str">
        <f>VLOOKUP(J26,[1]product_code!$B$28:$E$40,4,0)</f>
        <v>MBA</v>
      </c>
      <c r="AA26" s="18">
        <v>16343724.140588701</v>
      </c>
      <c r="AB26" s="18">
        <f t="shared" si="6"/>
        <v>0</v>
      </c>
      <c r="AC26" s="21"/>
    </row>
    <row r="27" spans="1:29" x14ac:dyDescent="0.25">
      <c r="A27" s="9">
        <v>680582</v>
      </c>
      <c r="B27" t="s">
        <v>53</v>
      </c>
      <c r="C27">
        <f t="shared" si="0"/>
        <v>80</v>
      </c>
      <c r="D27" s="14">
        <v>43482</v>
      </c>
      <c r="E27" s="14">
        <v>43482</v>
      </c>
      <c r="F27" s="9" t="str">
        <f t="shared" si="1"/>
        <v>KP307</v>
      </c>
      <c r="G27" t="str">
        <f t="shared" si="2"/>
        <v>MBA</v>
      </c>
      <c r="H27" s="1">
        <v>150000000</v>
      </c>
      <c r="I27">
        <v>60</v>
      </c>
      <c r="J27" s="15">
        <v>0.16</v>
      </c>
      <c r="M27" s="1">
        <v>3647708.5674538696</v>
      </c>
      <c r="N27">
        <v>29</v>
      </c>
      <c r="O27" s="18">
        <v>92127203.689208165</v>
      </c>
      <c r="P27">
        <f t="shared" si="3"/>
        <v>17</v>
      </c>
      <c r="Q27">
        <f t="shared" si="4"/>
        <v>1</v>
      </c>
      <c r="R27">
        <f t="shared" si="5"/>
        <v>2019</v>
      </c>
      <c r="T27" s="9" t="s">
        <v>92</v>
      </c>
      <c r="U27" t="str">
        <f>VLOOKUP(T27,[1]Kopegtel!$A$5:$B$125,2,0)</f>
        <v>KP307</v>
      </c>
      <c r="V27" t="str">
        <f>VLOOKUP(J27,[1]product_code!$B$28:$C$40,2,0)</f>
        <v>SUPER</v>
      </c>
      <c r="W27">
        <f>VLOOKUP(J27,[1]product_code!$B$28:$D$40,3,0)</f>
        <v>80</v>
      </c>
      <c r="X27" t="str">
        <f>VLOOKUP(J27,[1]product_code!$B$28:$E$40,4,0)</f>
        <v>MBA</v>
      </c>
      <c r="AA27" s="18">
        <v>92127203.689208165</v>
      </c>
      <c r="AB27" s="18">
        <f t="shared" si="6"/>
        <v>0</v>
      </c>
      <c r="AC27" s="21"/>
    </row>
    <row r="28" spans="1:29" x14ac:dyDescent="0.25">
      <c r="A28" s="9">
        <v>660088</v>
      </c>
      <c r="B28" t="s">
        <v>33</v>
      </c>
      <c r="C28">
        <f t="shared" si="0"/>
        <v>80</v>
      </c>
      <c r="D28" s="14">
        <v>43488</v>
      </c>
      <c r="E28" s="14">
        <v>43488</v>
      </c>
      <c r="F28" s="9" t="str">
        <f t="shared" si="1"/>
        <v>KP307</v>
      </c>
      <c r="G28" t="str">
        <f t="shared" si="2"/>
        <v>MBA</v>
      </c>
      <c r="H28" s="1">
        <v>177000000</v>
      </c>
      <c r="I28">
        <v>36</v>
      </c>
      <c r="J28" s="15">
        <v>0.16</v>
      </c>
      <c r="M28" s="1">
        <v>6222794.8474339666</v>
      </c>
      <c r="N28">
        <v>29</v>
      </c>
      <c r="O28" s="18">
        <v>41326302.441202886</v>
      </c>
      <c r="P28">
        <f t="shared" si="3"/>
        <v>23</v>
      </c>
      <c r="Q28">
        <f t="shared" si="4"/>
        <v>1</v>
      </c>
      <c r="R28">
        <f t="shared" si="5"/>
        <v>2019</v>
      </c>
      <c r="T28" s="9" t="s">
        <v>92</v>
      </c>
      <c r="U28" t="str">
        <f>VLOOKUP(T28,[1]Kopegtel!$A$5:$B$125,2,0)</f>
        <v>KP307</v>
      </c>
      <c r="V28" t="str">
        <f>VLOOKUP(J28,[1]product_code!$B$28:$C$40,2,0)</f>
        <v>SUPER</v>
      </c>
      <c r="W28">
        <f>VLOOKUP(J28,[1]product_code!$B$28:$D$40,3,0)</f>
        <v>80</v>
      </c>
      <c r="X28" t="str">
        <f>VLOOKUP(J28,[1]product_code!$B$28:$E$40,4,0)</f>
        <v>MBA</v>
      </c>
      <c r="AA28" s="18">
        <v>41326302.441202886</v>
      </c>
      <c r="AB28" s="18">
        <f t="shared" si="6"/>
        <v>0</v>
      </c>
      <c r="AC28" s="21"/>
    </row>
    <row r="29" spans="1:29" x14ac:dyDescent="0.25">
      <c r="A29" s="9">
        <v>790004</v>
      </c>
      <c r="B29" t="s">
        <v>24</v>
      </c>
      <c r="C29">
        <f t="shared" si="0"/>
        <v>80</v>
      </c>
      <c r="D29" s="14">
        <v>43489</v>
      </c>
      <c r="E29" s="14">
        <v>43489</v>
      </c>
      <c r="F29" s="9" t="str">
        <f t="shared" si="1"/>
        <v>KP307</v>
      </c>
      <c r="G29" t="str">
        <f t="shared" si="2"/>
        <v>MBA</v>
      </c>
      <c r="H29" s="1">
        <v>350000000</v>
      </c>
      <c r="I29">
        <v>96</v>
      </c>
      <c r="J29" s="15">
        <v>0.16</v>
      </c>
      <c r="M29" s="1">
        <v>6485075.0973408138</v>
      </c>
      <c r="N29">
        <v>28</v>
      </c>
      <c r="O29" s="18">
        <v>292616746.72695613</v>
      </c>
      <c r="P29">
        <f t="shared" si="3"/>
        <v>24</v>
      </c>
      <c r="Q29">
        <f t="shared" si="4"/>
        <v>1</v>
      </c>
      <c r="R29">
        <f t="shared" si="5"/>
        <v>2019</v>
      </c>
      <c r="T29" s="9" t="s">
        <v>92</v>
      </c>
      <c r="U29" t="str">
        <f>VLOOKUP(T29,[1]Kopegtel!$A$5:$B$125,2,0)</f>
        <v>KP307</v>
      </c>
      <c r="V29" t="str">
        <f>VLOOKUP(J29,[1]product_code!$B$28:$C$40,2,0)</f>
        <v>SUPER</v>
      </c>
      <c r="W29">
        <f>VLOOKUP(J29,[1]product_code!$B$28:$D$40,3,0)</f>
        <v>80</v>
      </c>
      <c r="X29" t="str">
        <f>VLOOKUP(J29,[1]product_code!$B$28:$E$40,4,0)</f>
        <v>MBA</v>
      </c>
      <c r="AA29" s="18">
        <v>292616746.72695613</v>
      </c>
      <c r="AB29" s="18">
        <f t="shared" si="6"/>
        <v>0</v>
      </c>
      <c r="AC29" s="21"/>
    </row>
    <row r="30" spans="1:29" x14ac:dyDescent="0.25">
      <c r="A30" s="9">
        <v>700256</v>
      </c>
      <c r="B30" t="s">
        <v>54</v>
      </c>
      <c r="C30">
        <f t="shared" si="0"/>
        <v>80</v>
      </c>
      <c r="D30" s="14">
        <v>43490</v>
      </c>
      <c r="E30" s="14">
        <v>43490</v>
      </c>
      <c r="F30" s="9" t="str">
        <f t="shared" si="1"/>
        <v>KP202</v>
      </c>
      <c r="G30" t="str">
        <f t="shared" si="2"/>
        <v>MBA</v>
      </c>
      <c r="H30" s="1">
        <v>70000000</v>
      </c>
      <c r="I30">
        <v>60</v>
      </c>
      <c r="J30" s="15">
        <v>0.16</v>
      </c>
      <c r="M30" s="1">
        <v>1702263.9981451391</v>
      </c>
      <c r="N30">
        <v>29</v>
      </c>
      <c r="O30" s="18">
        <v>42992698.654963821</v>
      </c>
      <c r="P30">
        <f t="shared" si="3"/>
        <v>25</v>
      </c>
      <c r="Q30">
        <f t="shared" si="4"/>
        <v>1</v>
      </c>
      <c r="R30">
        <f t="shared" si="5"/>
        <v>2019</v>
      </c>
      <c r="T30" s="9" t="s">
        <v>102</v>
      </c>
      <c r="U30" t="str">
        <f>VLOOKUP(T30,[1]Kopegtel!$A$5:$B$125,2,0)</f>
        <v>KP202</v>
      </c>
      <c r="V30" t="str">
        <f>VLOOKUP(J30,[1]product_code!$B$28:$C$40,2,0)</f>
        <v>SUPER</v>
      </c>
      <c r="W30">
        <f>VLOOKUP(J30,[1]product_code!$B$28:$D$40,3,0)</f>
        <v>80</v>
      </c>
      <c r="X30" t="str">
        <f>VLOOKUP(J30,[1]product_code!$B$28:$E$40,4,0)</f>
        <v>MBA</v>
      </c>
      <c r="AA30" s="18">
        <v>42992698.654963821</v>
      </c>
      <c r="AB30" s="18">
        <f t="shared" si="6"/>
        <v>0</v>
      </c>
      <c r="AC30" s="21"/>
    </row>
    <row r="31" spans="1:29" x14ac:dyDescent="0.25">
      <c r="A31" s="9">
        <v>730222</v>
      </c>
      <c r="B31" t="s">
        <v>55</v>
      </c>
      <c r="C31">
        <f t="shared" si="0"/>
        <v>80</v>
      </c>
      <c r="D31" s="14">
        <v>43493</v>
      </c>
      <c r="E31" s="14">
        <v>43493</v>
      </c>
      <c r="F31" s="9" t="str">
        <f t="shared" si="1"/>
        <v>KP307</v>
      </c>
      <c r="G31" t="str">
        <f t="shared" si="2"/>
        <v>MBA</v>
      </c>
      <c r="H31" s="1">
        <v>300000000</v>
      </c>
      <c r="I31">
        <v>60</v>
      </c>
      <c r="J31" s="15">
        <v>0.16</v>
      </c>
      <c r="M31" s="1">
        <v>7295417.1349077392</v>
      </c>
      <c r="N31">
        <v>29</v>
      </c>
      <c r="O31" s="18">
        <v>184254407.37841633</v>
      </c>
      <c r="P31">
        <f t="shared" si="3"/>
        <v>28</v>
      </c>
      <c r="Q31">
        <f t="shared" si="4"/>
        <v>1</v>
      </c>
      <c r="R31">
        <f t="shared" si="5"/>
        <v>2019</v>
      </c>
      <c r="T31" s="9" t="s">
        <v>92</v>
      </c>
      <c r="U31" t="str">
        <f>VLOOKUP(T31,[1]Kopegtel!$A$5:$B$125,2,0)</f>
        <v>KP307</v>
      </c>
      <c r="V31" t="str">
        <f>VLOOKUP(J31,[1]product_code!$B$28:$C$40,2,0)</f>
        <v>SUPER</v>
      </c>
      <c r="W31">
        <f>VLOOKUP(J31,[1]product_code!$B$28:$D$40,3,0)</f>
        <v>80</v>
      </c>
      <c r="X31" t="str">
        <f>VLOOKUP(J31,[1]product_code!$B$28:$E$40,4,0)</f>
        <v>MBA</v>
      </c>
      <c r="AA31" s="18">
        <v>184254407.37841633</v>
      </c>
      <c r="AB31" s="18">
        <f t="shared" si="6"/>
        <v>0</v>
      </c>
      <c r="AC31" s="21"/>
    </row>
    <row r="32" spans="1:29" x14ac:dyDescent="0.25">
      <c r="A32" s="9">
        <v>670421</v>
      </c>
      <c r="B32" t="s">
        <v>56</v>
      </c>
      <c r="C32">
        <f t="shared" si="0"/>
        <v>80</v>
      </c>
      <c r="D32" s="14">
        <v>43494</v>
      </c>
      <c r="E32" s="14">
        <v>43494</v>
      </c>
      <c r="F32" s="9" t="str">
        <f t="shared" si="1"/>
        <v>KP602</v>
      </c>
      <c r="G32" t="str">
        <f t="shared" si="2"/>
        <v>MBA</v>
      </c>
      <c r="H32" s="1">
        <v>185000000</v>
      </c>
      <c r="I32">
        <v>48</v>
      </c>
      <c r="J32" s="15">
        <v>0.16</v>
      </c>
      <c r="M32" s="1">
        <v>5242951.948886496</v>
      </c>
      <c r="N32">
        <v>28</v>
      </c>
      <c r="O32" s="18">
        <v>87487991.072892159</v>
      </c>
      <c r="P32">
        <f t="shared" si="3"/>
        <v>29</v>
      </c>
      <c r="Q32">
        <f t="shared" si="4"/>
        <v>1</v>
      </c>
      <c r="R32">
        <f t="shared" si="5"/>
        <v>2019</v>
      </c>
      <c r="T32" s="9" t="s">
        <v>103</v>
      </c>
      <c r="U32" t="str">
        <f>VLOOKUP(T32,[1]Kopegtel!$A$5:$B$125,2,0)</f>
        <v>KP602</v>
      </c>
      <c r="V32" t="str">
        <f>VLOOKUP(J32,[1]product_code!$B$28:$C$40,2,0)</f>
        <v>SUPER</v>
      </c>
      <c r="W32">
        <f>VLOOKUP(J32,[1]product_code!$B$28:$D$40,3,0)</f>
        <v>80</v>
      </c>
      <c r="X32" t="str">
        <f>VLOOKUP(J32,[1]product_code!$B$28:$E$40,4,0)</f>
        <v>MBA</v>
      </c>
      <c r="AA32" s="18">
        <v>87487991.072892159</v>
      </c>
      <c r="AB32" s="18">
        <f t="shared" si="6"/>
        <v>0</v>
      </c>
      <c r="AC32" s="21"/>
    </row>
    <row r="33" spans="1:29" x14ac:dyDescent="0.25">
      <c r="A33" s="9">
        <v>720032</v>
      </c>
      <c r="B33" t="s">
        <v>57</v>
      </c>
      <c r="C33">
        <f t="shared" si="0"/>
        <v>80</v>
      </c>
      <c r="D33" s="14">
        <v>43494</v>
      </c>
      <c r="E33" s="14">
        <v>43494</v>
      </c>
      <c r="F33" s="9" t="str">
        <f t="shared" si="1"/>
        <v>KP118</v>
      </c>
      <c r="G33" t="str">
        <f t="shared" si="2"/>
        <v>MBA</v>
      </c>
      <c r="H33" s="1">
        <v>320000000</v>
      </c>
      <c r="I33">
        <v>96</v>
      </c>
      <c r="J33" s="15">
        <v>0.16</v>
      </c>
      <c r="M33" s="1">
        <v>5929211.5175687447</v>
      </c>
      <c r="N33">
        <v>28</v>
      </c>
      <c r="O33" s="18">
        <v>261606105.12178844</v>
      </c>
      <c r="P33">
        <f t="shared" si="3"/>
        <v>29</v>
      </c>
      <c r="Q33">
        <f t="shared" si="4"/>
        <v>1</v>
      </c>
      <c r="R33">
        <f t="shared" si="5"/>
        <v>2019</v>
      </c>
      <c r="T33" s="9" t="s">
        <v>104</v>
      </c>
      <c r="U33" t="str">
        <f>VLOOKUP(T33,[1]Kopegtel!$A$5:$B$125,2,0)</f>
        <v>KP118</v>
      </c>
      <c r="V33" t="str">
        <f>VLOOKUP(J33,[1]product_code!$B$28:$C$40,2,0)</f>
        <v>SUPER</v>
      </c>
      <c r="W33">
        <f>VLOOKUP(J33,[1]product_code!$B$28:$D$40,3,0)</f>
        <v>80</v>
      </c>
      <c r="X33" t="str">
        <f>VLOOKUP(J33,[1]product_code!$B$28:$E$40,4,0)</f>
        <v>MBA</v>
      </c>
      <c r="AA33" s="18">
        <v>261606105.12178844</v>
      </c>
      <c r="AB33" s="18">
        <f t="shared" si="6"/>
        <v>0</v>
      </c>
      <c r="AC33" s="21"/>
    </row>
    <row r="34" spans="1:29" x14ac:dyDescent="0.25">
      <c r="A34" s="9">
        <v>700029</v>
      </c>
      <c r="B34" t="s">
        <v>58</v>
      </c>
      <c r="C34">
        <f t="shared" si="0"/>
        <v>80</v>
      </c>
      <c r="D34" s="14">
        <v>43494</v>
      </c>
      <c r="E34" s="14">
        <v>43494</v>
      </c>
      <c r="F34" s="9" t="str">
        <f t="shared" si="1"/>
        <v>KP307</v>
      </c>
      <c r="G34" t="str">
        <f t="shared" si="2"/>
        <v>MBA</v>
      </c>
      <c r="H34" s="1">
        <v>120000000</v>
      </c>
      <c r="I34">
        <v>60</v>
      </c>
      <c r="J34" s="15">
        <v>0.16</v>
      </c>
      <c r="M34" s="1">
        <v>2918166.8539630962</v>
      </c>
      <c r="N34">
        <v>28</v>
      </c>
      <c r="O34" s="18">
        <v>73701766.551366523</v>
      </c>
      <c r="P34">
        <f t="shared" si="3"/>
        <v>29</v>
      </c>
      <c r="Q34">
        <f t="shared" si="4"/>
        <v>1</v>
      </c>
      <c r="R34">
        <f t="shared" si="5"/>
        <v>2019</v>
      </c>
      <c r="T34" s="9" t="s">
        <v>92</v>
      </c>
      <c r="U34" t="str">
        <f>VLOOKUP(T34,[1]Kopegtel!$A$5:$B$125,2,0)</f>
        <v>KP307</v>
      </c>
      <c r="V34" t="str">
        <f>VLOOKUP(J34,[1]product_code!$B$28:$C$40,2,0)</f>
        <v>SUPER</v>
      </c>
      <c r="W34">
        <f>VLOOKUP(J34,[1]product_code!$B$28:$D$40,3,0)</f>
        <v>80</v>
      </c>
      <c r="X34" t="str">
        <f>VLOOKUP(J34,[1]product_code!$B$28:$E$40,4,0)</f>
        <v>MBA</v>
      </c>
      <c r="AA34" s="18">
        <v>73701766.551366523</v>
      </c>
      <c r="AB34" s="18">
        <f t="shared" si="6"/>
        <v>0</v>
      </c>
      <c r="AC34" s="21"/>
    </row>
    <row r="35" spans="1:29" x14ac:dyDescent="0.25">
      <c r="A35" s="9">
        <v>800113</v>
      </c>
      <c r="B35" t="s">
        <v>59</v>
      </c>
      <c r="C35">
        <f t="shared" si="0"/>
        <v>80</v>
      </c>
      <c r="D35" s="14">
        <v>43496</v>
      </c>
      <c r="E35" s="14">
        <v>43496</v>
      </c>
      <c r="F35" s="9" t="str">
        <f t="shared" si="1"/>
        <v>KP212</v>
      </c>
      <c r="G35" t="str">
        <f t="shared" si="2"/>
        <v>MBA</v>
      </c>
      <c r="H35" s="1">
        <v>180000000</v>
      </c>
      <c r="I35">
        <v>60</v>
      </c>
      <c r="J35" s="15">
        <v>0.16</v>
      </c>
      <c r="M35" s="1">
        <v>4377250.2809446445</v>
      </c>
      <c r="N35">
        <v>28</v>
      </c>
      <c r="O35" s="18">
        <v>110552640.82704985</v>
      </c>
      <c r="P35">
        <f t="shared" si="3"/>
        <v>31</v>
      </c>
      <c r="Q35">
        <f t="shared" si="4"/>
        <v>1</v>
      </c>
      <c r="R35">
        <f t="shared" si="5"/>
        <v>2019</v>
      </c>
      <c r="T35" s="9" t="s">
        <v>105</v>
      </c>
      <c r="U35" t="str">
        <f>VLOOKUP(T35,[1]Kopegtel!$A$5:$B$125,2,0)</f>
        <v>KP212</v>
      </c>
      <c r="V35" t="str">
        <f>VLOOKUP(J35,[1]product_code!$B$28:$C$40,2,0)</f>
        <v>SUPER</v>
      </c>
      <c r="W35">
        <f>VLOOKUP(J35,[1]product_code!$B$28:$D$40,3,0)</f>
        <v>80</v>
      </c>
      <c r="X35" t="str">
        <f>VLOOKUP(J35,[1]product_code!$B$28:$E$40,4,0)</f>
        <v>MBA</v>
      </c>
      <c r="AA35" s="18">
        <v>110552640.82704985</v>
      </c>
      <c r="AB35" s="18">
        <f t="shared" si="6"/>
        <v>0</v>
      </c>
      <c r="AC35" s="21"/>
    </row>
    <row r="36" spans="1:29" x14ac:dyDescent="0.25">
      <c r="A36" s="9">
        <v>780066</v>
      </c>
      <c r="B36" t="s">
        <v>60</v>
      </c>
      <c r="C36">
        <f t="shared" si="0"/>
        <v>80</v>
      </c>
      <c r="D36" s="14">
        <v>43497</v>
      </c>
      <c r="E36" s="14">
        <v>43497</v>
      </c>
      <c r="F36" s="9" t="str">
        <f t="shared" si="1"/>
        <v>KP202</v>
      </c>
      <c r="G36" t="str">
        <f t="shared" si="2"/>
        <v>MBA</v>
      </c>
      <c r="H36" s="1">
        <v>160000000</v>
      </c>
      <c r="I36">
        <v>60</v>
      </c>
      <c r="J36" s="15">
        <v>0.16</v>
      </c>
      <c r="M36" s="1">
        <v>3890889.1386174611</v>
      </c>
      <c r="N36">
        <v>28</v>
      </c>
      <c r="O36" s="18">
        <v>100815689.803001</v>
      </c>
      <c r="P36">
        <f t="shared" si="3"/>
        <v>1</v>
      </c>
      <c r="Q36">
        <f t="shared" si="4"/>
        <v>2</v>
      </c>
      <c r="R36">
        <f t="shared" si="5"/>
        <v>2019</v>
      </c>
      <c r="T36" s="9" t="s">
        <v>102</v>
      </c>
      <c r="U36" t="str">
        <f>VLOOKUP(T36,[1]Kopegtel!$A$5:$B$125,2,0)</f>
        <v>KP202</v>
      </c>
      <c r="V36" t="str">
        <f>VLOOKUP(J36,[1]product_code!$B$28:$C$40,2,0)</f>
        <v>SUPER</v>
      </c>
      <c r="W36">
        <f>VLOOKUP(J36,[1]product_code!$B$28:$D$40,3,0)</f>
        <v>80</v>
      </c>
      <c r="X36" t="str">
        <f>VLOOKUP(J36,[1]product_code!$B$28:$E$40,4,0)</f>
        <v>MBA</v>
      </c>
      <c r="AA36" s="18">
        <v>100815689.803001</v>
      </c>
      <c r="AB36" s="18">
        <f t="shared" si="6"/>
        <v>0</v>
      </c>
      <c r="AC36" s="21"/>
    </row>
    <row r="37" spans="1:29" x14ac:dyDescent="0.25">
      <c r="A37" s="9">
        <v>680033</v>
      </c>
      <c r="B37" t="s">
        <v>61</v>
      </c>
      <c r="C37">
        <f t="shared" si="0"/>
        <v>80</v>
      </c>
      <c r="D37" s="14">
        <v>43500</v>
      </c>
      <c r="E37" s="14">
        <v>43500</v>
      </c>
      <c r="F37" s="9" t="str">
        <f t="shared" si="1"/>
        <v>KP307</v>
      </c>
      <c r="G37" t="str">
        <f t="shared" si="2"/>
        <v>MBA</v>
      </c>
      <c r="H37" s="1">
        <v>250000000</v>
      </c>
      <c r="I37">
        <v>60</v>
      </c>
      <c r="J37" s="15">
        <v>0.16</v>
      </c>
      <c r="M37" s="1">
        <v>6079514.2790897824</v>
      </c>
      <c r="N37">
        <v>28</v>
      </c>
      <c r="O37" s="18">
        <v>157524526.56718916</v>
      </c>
      <c r="P37">
        <f t="shared" si="3"/>
        <v>4</v>
      </c>
      <c r="Q37">
        <f t="shared" si="4"/>
        <v>2</v>
      </c>
      <c r="R37">
        <f t="shared" si="5"/>
        <v>2019</v>
      </c>
      <c r="T37" s="9" t="s">
        <v>92</v>
      </c>
      <c r="U37" t="str">
        <f>VLOOKUP(T37,[1]Kopegtel!$A$5:$B$125,2,0)</f>
        <v>KP307</v>
      </c>
      <c r="V37" t="str">
        <f>VLOOKUP(J37,[1]product_code!$B$28:$C$40,2,0)</f>
        <v>SUPER</v>
      </c>
      <c r="W37">
        <f>VLOOKUP(J37,[1]product_code!$B$28:$D$40,3,0)</f>
        <v>80</v>
      </c>
      <c r="X37" t="str">
        <f>VLOOKUP(J37,[1]product_code!$B$28:$E$40,4,0)</f>
        <v>MBA</v>
      </c>
      <c r="AA37" s="18">
        <v>157524526.56718916</v>
      </c>
      <c r="AB37" s="18">
        <f t="shared" si="6"/>
        <v>0</v>
      </c>
      <c r="AC37" s="21"/>
    </row>
    <row r="38" spans="1:29" x14ac:dyDescent="0.25">
      <c r="A38" s="9">
        <v>670561</v>
      </c>
      <c r="B38" t="s">
        <v>62</v>
      </c>
      <c r="C38">
        <f t="shared" si="0"/>
        <v>80</v>
      </c>
      <c r="D38" s="14">
        <v>43503</v>
      </c>
      <c r="E38" s="14">
        <v>43503</v>
      </c>
      <c r="F38" s="9" t="str">
        <f t="shared" si="1"/>
        <v>KP806</v>
      </c>
      <c r="G38" t="str">
        <f t="shared" si="2"/>
        <v>MBA</v>
      </c>
      <c r="H38" s="1">
        <v>200000000</v>
      </c>
      <c r="I38">
        <v>48</v>
      </c>
      <c r="J38" s="15">
        <v>0.16</v>
      </c>
      <c r="M38" s="1">
        <v>5668056.1609583739</v>
      </c>
      <c r="N38">
        <v>28</v>
      </c>
      <c r="O38" s="18">
        <v>98930579.429777339</v>
      </c>
      <c r="P38">
        <f t="shared" si="3"/>
        <v>7</v>
      </c>
      <c r="Q38">
        <f t="shared" si="4"/>
        <v>2</v>
      </c>
      <c r="R38">
        <f t="shared" si="5"/>
        <v>2019</v>
      </c>
      <c r="T38" s="9" t="s">
        <v>95</v>
      </c>
      <c r="U38" t="str">
        <f>VLOOKUP(T38,[1]Kopegtel!$A$5:$B$125,2,0)</f>
        <v>KP806</v>
      </c>
      <c r="V38" t="str">
        <f>VLOOKUP(J38,[1]product_code!$B$28:$C$40,2,0)</f>
        <v>SUPER</v>
      </c>
      <c r="W38">
        <f>VLOOKUP(J38,[1]product_code!$B$28:$D$40,3,0)</f>
        <v>80</v>
      </c>
      <c r="X38" t="str">
        <f>VLOOKUP(J38,[1]product_code!$B$28:$E$40,4,0)</f>
        <v>MBA</v>
      </c>
      <c r="AA38" s="18">
        <v>98930579.429777339</v>
      </c>
      <c r="AB38" s="18">
        <f t="shared" si="6"/>
        <v>0</v>
      </c>
      <c r="AC38" s="21"/>
    </row>
    <row r="39" spans="1:29" x14ac:dyDescent="0.25">
      <c r="A39" s="9">
        <v>730065</v>
      </c>
      <c r="B39" t="s">
        <v>63</v>
      </c>
      <c r="C39">
        <f t="shared" si="0"/>
        <v>80</v>
      </c>
      <c r="D39" s="14">
        <v>43510</v>
      </c>
      <c r="E39" s="14">
        <v>43510</v>
      </c>
      <c r="F39" s="9" t="str">
        <f t="shared" si="1"/>
        <v>KP307</v>
      </c>
      <c r="G39" t="str">
        <f t="shared" si="2"/>
        <v>MBA</v>
      </c>
      <c r="H39" s="1">
        <v>250000000</v>
      </c>
      <c r="I39">
        <v>96</v>
      </c>
      <c r="J39" s="15">
        <v>0.16</v>
      </c>
      <c r="M39" s="1">
        <v>4632196.4981005816</v>
      </c>
      <c r="N39">
        <v>28</v>
      </c>
      <c r="O39" s="18">
        <v>206261806.33622572</v>
      </c>
      <c r="P39">
        <f t="shared" si="3"/>
        <v>14</v>
      </c>
      <c r="Q39">
        <f t="shared" si="4"/>
        <v>2</v>
      </c>
      <c r="R39">
        <f t="shared" si="5"/>
        <v>2019</v>
      </c>
      <c r="T39" s="9" t="s">
        <v>92</v>
      </c>
      <c r="U39" t="str">
        <f>VLOOKUP(T39,[1]Kopegtel!$A$5:$B$125,2,0)</f>
        <v>KP307</v>
      </c>
      <c r="V39" t="str">
        <f>VLOOKUP(J39,[1]product_code!$B$28:$C$40,2,0)</f>
        <v>SUPER</v>
      </c>
      <c r="W39">
        <f>VLOOKUP(J39,[1]product_code!$B$28:$D$40,3,0)</f>
        <v>80</v>
      </c>
      <c r="X39" t="str">
        <f>VLOOKUP(J39,[1]product_code!$B$28:$E$40,4,0)</f>
        <v>MBA</v>
      </c>
      <c r="AA39" s="18">
        <v>206261806.33622572</v>
      </c>
      <c r="AB39" s="18">
        <f t="shared" si="6"/>
        <v>0</v>
      </c>
      <c r="AC39" s="21"/>
    </row>
    <row r="40" spans="1:29" x14ac:dyDescent="0.25">
      <c r="A40" s="9">
        <v>670554</v>
      </c>
      <c r="B40" t="s">
        <v>20</v>
      </c>
      <c r="C40">
        <f t="shared" si="0"/>
        <v>80</v>
      </c>
      <c r="D40" s="14">
        <v>43517</v>
      </c>
      <c r="E40" s="14">
        <v>43517</v>
      </c>
      <c r="F40" s="9" t="str">
        <f t="shared" si="1"/>
        <v>KP204</v>
      </c>
      <c r="G40" t="str">
        <f t="shared" si="2"/>
        <v>MBA</v>
      </c>
      <c r="H40" s="1">
        <v>50000000</v>
      </c>
      <c r="I40">
        <v>48</v>
      </c>
      <c r="J40" s="15">
        <v>0.16</v>
      </c>
      <c r="M40" s="1">
        <v>1417014.0402395935</v>
      </c>
      <c r="N40">
        <v>28</v>
      </c>
      <c r="O40" s="18">
        <v>24732631.357444335</v>
      </c>
      <c r="P40">
        <f t="shared" si="3"/>
        <v>21</v>
      </c>
      <c r="Q40">
        <f t="shared" si="4"/>
        <v>2</v>
      </c>
      <c r="R40">
        <f t="shared" si="5"/>
        <v>2019</v>
      </c>
      <c r="T40" s="9" t="s">
        <v>93</v>
      </c>
      <c r="U40" t="str">
        <f>VLOOKUP(T40,[1]Kopegtel!$A$5:$B$125,2,0)</f>
        <v>KP204</v>
      </c>
      <c r="V40" t="str">
        <f>VLOOKUP(J40,[1]product_code!$B$28:$C$40,2,0)</f>
        <v>SUPER</v>
      </c>
      <c r="W40">
        <f>VLOOKUP(J40,[1]product_code!$B$28:$D$40,3,0)</f>
        <v>80</v>
      </c>
      <c r="X40" t="str">
        <f>VLOOKUP(J40,[1]product_code!$B$28:$E$40,4,0)</f>
        <v>MBA</v>
      </c>
      <c r="AA40" s="18">
        <v>24732631.357444335</v>
      </c>
      <c r="AB40" s="18">
        <f t="shared" si="6"/>
        <v>0</v>
      </c>
      <c r="AC40" s="21"/>
    </row>
    <row r="41" spans="1:29" x14ac:dyDescent="0.25">
      <c r="A41" s="9">
        <v>720583</v>
      </c>
      <c r="B41" t="s">
        <v>18</v>
      </c>
      <c r="C41">
        <f t="shared" si="0"/>
        <v>80</v>
      </c>
      <c r="D41" s="14">
        <v>43522</v>
      </c>
      <c r="E41" s="14">
        <v>43522</v>
      </c>
      <c r="F41" s="9" t="str">
        <f t="shared" si="1"/>
        <v>KP307</v>
      </c>
      <c r="G41" t="str">
        <f t="shared" si="2"/>
        <v>MBA</v>
      </c>
      <c r="H41" s="1">
        <v>120000000</v>
      </c>
      <c r="I41">
        <v>60</v>
      </c>
      <c r="J41" s="15">
        <v>0.16</v>
      </c>
      <c r="M41" s="1">
        <v>2918166.8539630962</v>
      </c>
      <c r="N41">
        <v>28</v>
      </c>
      <c r="O41" s="18">
        <v>75611776.35225077</v>
      </c>
      <c r="P41">
        <f t="shared" si="3"/>
        <v>26</v>
      </c>
      <c r="Q41">
        <f t="shared" si="4"/>
        <v>2</v>
      </c>
      <c r="R41">
        <f t="shared" si="5"/>
        <v>2019</v>
      </c>
      <c r="T41" s="9" t="s">
        <v>92</v>
      </c>
      <c r="U41" t="str">
        <f>VLOOKUP(T41,[1]Kopegtel!$A$5:$B$125,2,0)</f>
        <v>KP307</v>
      </c>
      <c r="V41" t="str">
        <f>VLOOKUP(J41,[1]product_code!$B$28:$C$40,2,0)</f>
        <v>SUPER</v>
      </c>
      <c r="W41">
        <f>VLOOKUP(J41,[1]product_code!$B$28:$D$40,3,0)</f>
        <v>80</v>
      </c>
      <c r="X41" t="str">
        <f>VLOOKUP(J41,[1]product_code!$B$28:$E$40,4,0)</f>
        <v>MBA</v>
      </c>
      <c r="AA41" s="18">
        <v>75611776.35225077</v>
      </c>
      <c r="AB41" s="18">
        <f t="shared" si="6"/>
        <v>0</v>
      </c>
      <c r="AC41" s="21"/>
    </row>
    <row r="42" spans="1:29" x14ac:dyDescent="0.25">
      <c r="A42" s="9">
        <v>650122</v>
      </c>
      <c r="B42" t="s">
        <v>64</v>
      </c>
      <c r="C42">
        <f t="shared" si="0"/>
        <v>80</v>
      </c>
      <c r="D42" s="14">
        <v>43523</v>
      </c>
      <c r="E42" s="14">
        <v>43523</v>
      </c>
      <c r="F42" s="9" t="str">
        <f t="shared" si="1"/>
        <v>KP204</v>
      </c>
      <c r="G42" t="str">
        <f t="shared" si="2"/>
        <v>MBA</v>
      </c>
      <c r="H42" s="1">
        <v>95000000</v>
      </c>
      <c r="I42">
        <v>30</v>
      </c>
      <c r="J42" s="15">
        <v>0.16</v>
      </c>
      <c r="M42" s="1">
        <v>3862897.7637447747</v>
      </c>
      <c r="N42">
        <v>28</v>
      </c>
      <c r="O42" s="18">
        <v>7573977.2526707686</v>
      </c>
      <c r="P42">
        <f t="shared" si="3"/>
        <v>27</v>
      </c>
      <c r="Q42">
        <f t="shared" si="4"/>
        <v>2</v>
      </c>
      <c r="R42">
        <f t="shared" si="5"/>
        <v>2019</v>
      </c>
      <c r="T42" s="9" t="s">
        <v>93</v>
      </c>
      <c r="U42" t="str">
        <f>VLOOKUP(T42,[1]Kopegtel!$A$5:$B$125,2,0)</f>
        <v>KP204</v>
      </c>
      <c r="V42" t="str">
        <f>VLOOKUP(J42,[1]product_code!$B$28:$C$40,2,0)</f>
        <v>SUPER</v>
      </c>
      <c r="W42">
        <f>VLOOKUP(J42,[1]product_code!$B$28:$D$40,3,0)</f>
        <v>80</v>
      </c>
      <c r="X42" t="str">
        <f>VLOOKUP(J42,[1]product_code!$B$28:$E$40,4,0)</f>
        <v>MBA</v>
      </c>
      <c r="AA42" s="18">
        <v>7573977.2526707686</v>
      </c>
      <c r="AB42" s="18">
        <f t="shared" si="6"/>
        <v>0</v>
      </c>
      <c r="AC42" s="21"/>
    </row>
    <row r="43" spans="1:29" x14ac:dyDescent="0.25">
      <c r="A43" s="9">
        <v>710346</v>
      </c>
      <c r="B43" t="s">
        <v>65</v>
      </c>
      <c r="C43">
        <f t="shared" si="0"/>
        <v>80</v>
      </c>
      <c r="D43" s="14">
        <v>43524</v>
      </c>
      <c r="E43" s="14">
        <v>43524</v>
      </c>
      <c r="F43" s="9" t="str">
        <f t="shared" si="1"/>
        <v>KP307</v>
      </c>
      <c r="G43" t="str">
        <f t="shared" si="2"/>
        <v>MBA</v>
      </c>
      <c r="H43" s="1">
        <v>50000000</v>
      </c>
      <c r="I43">
        <v>96</v>
      </c>
      <c r="J43" s="15">
        <v>0.16</v>
      </c>
      <c r="M43" s="1">
        <v>926439.29962011625</v>
      </c>
      <c r="N43">
        <v>28</v>
      </c>
      <c r="O43" s="18">
        <v>41252350.467245139</v>
      </c>
      <c r="P43">
        <f t="shared" si="3"/>
        <v>28</v>
      </c>
      <c r="Q43">
        <f t="shared" si="4"/>
        <v>2</v>
      </c>
      <c r="R43">
        <f t="shared" si="5"/>
        <v>2019</v>
      </c>
      <c r="T43" s="9" t="s">
        <v>92</v>
      </c>
      <c r="U43" t="str">
        <f>VLOOKUP(T43,[1]Kopegtel!$A$5:$B$125,2,0)</f>
        <v>KP307</v>
      </c>
      <c r="V43" t="str">
        <f>VLOOKUP(J43,[1]product_code!$B$28:$C$40,2,0)</f>
        <v>SUPER</v>
      </c>
      <c r="W43">
        <f>VLOOKUP(J43,[1]product_code!$B$28:$D$40,3,0)</f>
        <v>80</v>
      </c>
      <c r="X43" t="str">
        <f>VLOOKUP(J43,[1]product_code!$B$28:$E$40,4,0)</f>
        <v>MBA</v>
      </c>
      <c r="AA43" s="18">
        <v>41252350.467245139</v>
      </c>
      <c r="AB43" s="18">
        <f t="shared" si="6"/>
        <v>0</v>
      </c>
      <c r="AC43" s="21"/>
    </row>
    <row r="44" spans="1:29" x14ac:dyDescent="0.25">
      <c r="A44" s="9">
        <v>780010</v>
      </c>
      <c r="B44" t="s">
        <v>66</v>
      </c>
      <c r="C44">
        <f t="shared" si="0"/>
        <v>80</v>
      </c>
      <c r="D44" s="14">
        <v>43524</v>
      </c>
      <c r="E44" s="14">
        <v>43524</v>
      </c>
      <c r="F44" s="9" t="str">
        <f t="shared" si="1"/>
        <v>KP806</v>
      </c>
      <c r="G44" t="str">
        <f t="shared" si="2"/>
        <v>MBA</v>
      </c>
      <c r="H44" s="1">
        <v>150000000</v>
      </c>
      <c r="I44">
        <v>36</v>
      </c>
      <c r="J44" s="15">
        <v>0.16</v>
      </c>
      <c r="M44" s="1">
        <v>5273554.9554525139</v>
      </c>
      <c r="N44">
        <v>28</v>
      </c>
      <c r="O44" s="18">
        <v>39765638.165717773</v>
      </c>
      <c r="P44">
        <f t="shared" si="3"/>
        <v>28</v>
      </c>
      <c r="Q44">
        <f t="shared" si="4"/>
        <v>2</v>
      </c>
      <c r="R44">
        <f t="shared" si="5"/>
        <v>2019</v>
      </c>
      <c r="T44" s="9" t="s">
        <v>95</v>
      </c>
      <c r="U44" t="str">
        <f>VLOOKUP(T44,[1]Kopegtel!$A$5:$B$125,2,0)</f>
        <v>KP806</v>
      </c>
      <c r="V44" t="str">
        <f>VLOOKUP(J44,[1]product_code!$B$28:$C$40,2,0)</f>
        <v>SUPER</v>
      </c>
      <c r="W44">
        <f>VLOOKUP(J44,[1]product_code!$B$28:$D$40,3,0)</f>
        <v>80</v>
      </c>
      <c r="X44" t="str">
        <f>VLOOKUP(J44,[1]product_code!$B$28:$E$40,4,0)</f>
        <v>MBA</v>
      </c>
      <c r="AA44" s="18">
        <v>39765638.165717773</v>
      </c>
      <c r="AB44" s="18">
        <f t="shared" si="6"/>
        <v>0</v>
      </c>
      <c r="AC44" s="21"/>
    </row>
    <row r="45" spans="1:29" x14ac:dyDescent="0.25">
      <c r="A45" s="9">
        <v>680501</v>
      </c>
      <c r="B45" t="s">
        <v>67</v>
      </c>
      <c r="C45">
        <f t="shared" si="0"/>
        <v>80</v>
      </c>
      <c r="D45" s="14">
        <v>43524</v>
      </c>
      <c r="E45" s="14">
        <v>43524</v>
      </c>
      <c r="F45" s="9" t="str">
        <f t="shared" si="1"/>
        <v>KP307</v>
      </c>
      <c r="G45" t="str">
        <f t="shared" si="2"/>
        <v>MBA</v>
      </c>
      <c r="H45" s="1">
        <v>255000000</v>
      </c>
      <c r="I45">
        <v>60</v>
      </c>
      <c r="J45" s="15">
        <v>0.16</v>
      </c>
      <c r="M45" s="1">
        <v>6201104.5646715788</v>
      </c>
      <c r="N45">
        <v>28</v>
      </c>
      <c r="O45" s="18">
        <v>160675022.4985328</v>
      </c>
      <c r="P45">
        <f t="shared" si="3"/>
        <v>28</v>
      </c>
      <c r="Q45">
        <f t="shared" si="4"/>
        <v>2</v>
      </c>
      <c r="R45">
        <f t="shared" si="5"/>
        <v>2019</v>
      </c>
      <c r="T45" s="9" t="s">
        <v>92</v>
      </c>
      <c r="U45" t="str">
        <f>VLOOKUP(T45,[1]Kopegtel!$A$5:$B$125,2,0)</f>
        <v>KP307</v>
      </c>
      <c r="V45" t="str">
        <f>VLOOKUP(J45,[1]product_code!$B$28:$C$40,2,0)</f>
        <v>SUPER</v>
      </c>
      <c r="W45">
        <f>VLOOKUP(J45,[1]product_code!$B$28:$D$40,3,0)</f>
        <v>80</v>
      </c>
      <c r="X45" t="str">
        <f>VLOOKUP(J45,[1]product_code!$B$28:$E$40,4,0)</f>
        <v>MBA</v>
      </c>
      <c r="AA45" s="18">
        <v>160675022.4985328</v>
      </c>
      <c r="AB45" s="18">
        <f t="shared" si="6"/>
        <v>0</v>
      </c>
      <c r="AC45" s="21"/>
    </row>
    <row r="46" spans="1:29" x14ac:dyDescent="0.25">
      <c r="A46" s="9">
        <v>730499</v>
      </c>
      <c r="B46" t="s">
        <v>25</v>
      </c>
      <c r="C46">
        <f t="shared" si="0"/>
        <v>80</v>
      </c>
      <c r="D46" s="14">
        <v>43525</v>
      </c>
      <c r="E46" s="14">
        <v>43525</v>
      </c>
      <c r="F46" s="9" t="str">
        <f t="shared" si="1"/>
        <v>KP307</v>
      </c>
      <c r="G46" t="str">
        <f t="shared" si="2"/>
        <v>MBA</v>
      </c>
      <c r="H46" s="1">
        <v>110000000</v>
      </c>
      <c r="I46">
        <v>60</v>
      </c>
      <c r="J46" s="15">
        <v>0.16</v>
      </c>
      <c r="M46" s="1">
        <v>2674986.2827995042</v>
      </c>
      <c r="N46">
        <v>27</v>
      </c>
      <c r="O46" s="18">
        <v>71038589.408126235</v>
      </c>
      <c r="P46">
        <f t="shared" si="3"/>
        <v>1</v>
      </c>
      <c r="Q46">
        <f t="shared" si="4"/>
        <v>3</v>
      </c>
      <c r="R46">
        <f t="shared" si="5"/>
        <v>2019</v>
      </c>
      <c r="T46" s="9" t="s">
        <v>92</v>
      </c>
      <c r="U46" t="str">
        <f>VLOOKUP(T46,[1]Kopegtel!$A$5:$B$125,2,0)</f>
        <v>KP307</v>
      </c>
      <c r="V46" t="str">
        <f>VLOOKUP(J46,[1]product_code!$B$28:$C$40,2,0)</f>
        <v>SUPER</v>
      </c>
      <c r="W46">
        <f>VLOOKUP(J46,[1]product_code!$B$28:$D$40,3,0)</f>
        <v>80</v>
      </c>
      <c r="X46" t="str">
        <f>VLOOKUP(J46,[1]product_code!$B$28:$E$40,4,0)</f>
        <v>MBA</v>
      </c>
      <c r="AA46" s="18">
        <v>71038589.408126235</v>
      </c>
      <c r="AB46" s="18">
        <f t="shared" si="6"/>
        <v>0</v>
      </c>
      <c r="AC46" s="21"/>
    </row>
    <row r="47" spans="1:29" x14ac:dyDescent="0.25">
      <c r="A47" s="9">
        <v>710495</v>
      </c>
      <c r="B47" t="s">
        <v>68</v>
      </c>
      <c r="C47">
        <f t="shared" si="0"/>
        <v>80</v>
      </c>
      <c r="D47" s="14">
        <v>43530</v>
      </c>
      <c r="E47" s="14">
        <v>43530</v>
      </c>
      <c r="F47" s="9" t="str">
        <f t="shared" si="1"/>
        <v>KP307</v>
      </c>
      <c r="G47" t="str">
        <f t="shared" si="2"/>
        <v>MBA</v>
      </c>
      <c r="H47" s="1">
        <v>80000000</v>
      </c>
      <c r="I47">
        <v>96</v>
      </c>
      <c r="J47" s="15">
        <v>0.16</v>
      </c>
      <c r="M47" s="1">
        <v>1482302.8793921862</v>
      </c>
      <c r="N47">
        <v>27</v>
      </c>
      <c r="O47" s="18">
        <v>66598106.840169564</v>
      </c>
      <c r="P47">
        <f t="shared" si="3"/>
        <v>6</v>
      </c>
      <c r="Q47">
        <f t="shared" si="4"/>
        <v>3</v>
      </c>
      <c r="R47">
        <f t="shared" si="5"/>
        <v>2019</v>
      </c>
      <c r="T47" s="9" t="s">
        <v>92</v>
      </c>
      <c r="U47" t="str">
        <f>VLOOKUP(T47,[1]Kopegtel!$A$5:$B$125,2,0)</f>
        <v>KP307</v>
      </c>
      <c r="V47" t="str">
        <f>VLOOKUP(J47,[1]product_code!$B$28:$C$40,2,0)</f>
        <v>SUPER</v>
      </c>
      <c r="W47">
        <f>VLOOKUP(J47,[1]product_code!$B$28:$D$40,3,0)</f>
        <v>80</v>
      </c>
      <c r="X47" t="str">
        <f>VLOOKUP(J47,[1]product_code!$B$28:$E$40,4,0)</f>
        <v>MBA</v>
      </c>
      <c r="AA47" s="18">
        <v>66598106.840169564</v>
      </c>
      <c r="AB47" s="18">
        <f t="shared" si="6"/>
        <v>0</v>
      </c>
      <c r="AC47" s="21"/>
    </row>
    <row r="48" spans="1:29" x14ac:dyDescent="0.25">
      <c r="A48" s="9">
        <v>670113</v>
      </c>
      <c r="B48" t="s">
        <v>69</v>
      </c>
      <c r="C48">
        <f t="shared" si="0"/>
        <v>80</v>
      </c>
      <c r="D48" s="14">
        <v>43543</v>
      </c>
      <c r="E48" s="14">
        <v>43543</v>
      </c>
      <c r="F48" s="9" t="str">
        <f t="shared" si="1"/>
        <v>KP307</v>
      </c>
      <c r="G48" t="str">
        <f t="shared" si="2"/>
        <v>MBA</v>
      </c>
      <c r="H48" s="1">
        <v>150000000</v>
      </c>
      <c r="I48">
        <v>36</v>
      </c>
      <c r="J48" s="15">
        <v>0.16</v>
      </c>
      <c r="M48" s="1">
        <v>5273554.9554525139</v>
      </c>
      <c r="N48">
        <v>27</v>
      </c>
      <c r="O48" s="18">
        <v>44446572.148498893</v>
      </c>
      <c r="P48">
        <f t="shared" si="3"/>
        <v>19</v>
      </c>
      <c r="Q48">
        <f t="shared" si="4"/>
        <v>3</v>
      </c>
      <c r="R48">
        <f t="shared" si="5"/>
        <v>2019</v>
      </c>
      <c r="T48" s="9" t="s">
        <v>92</v>
      </c>
      <c r="U48" t="str">
        <f>VLOOKUP(T48,[1]Kopegtel!$A$5:$B$125,2,0)</f>
        <v>KP307</v>
      </c>
      <c r="V48" t="str">
        <f>VLOOKUP(J48,[1]product_code!$B$28:$C$40,2,0)</f>
        <v>SUPER</v>
      </c>
      <c r="W48">
        <f>VLOOKUP(J48,[1]product_code!$B$28:$D$40,3,0)</f>
        <v>80</v>
      </c>
      <c r="X48" t="str">
        <f>VLOOKUP(J48,[1]product_code!$B$28:$E$40,4,0)</f>
        <v>MBA</v>
      </c>
      <c r="AA48" s="18">
        <v>44446572.148498893</v>
      </c>
      <c r="AB48" s="18">
        <f t="shared" si="6"/>
        <v>0</v>
      </c>
      <c r="AC48" s="21"/>
    </row>
    <row r="49" spans="1:29" x14ac:dyDescent="0.25">
      <c r="A49" s="9">
        <v>720143</v>
      </c>
      <c r="B49" t="s">
        <v>26</v>
      </c>
      <c r="C49">
        <f t="shared" si="0"/>
        <v>80</v>
      </c>
      <c r="D49" s="14">
        <v>43557</v>
      </c>
      <c r="E49" s="14">
        <v>43557</v>
      </c>
      <c r="F49" s="9" t="str">
        <f t="shared" si="1"/>
        <v>KP204</v>
      </c>
      <c r="G49" t="str">
        <f t="shared" si="2"/>
        <v>MBA</v>
      </c>
      <c r="H49" s="1">
        <v>60000000</v>
      </c>
      <c r="I49">
        <v>72</v>
      </c>
      <c r="J49" s="15">
        <v>0.16</v>
      </c>
      <c r="M49" s="1">
        <v>1301510.4360689337</v>
      </c>
      <c r="N49">
        <v>26</v>
      </c>
      <c r="O49" s="18">
        <v>44536850.113353692</v>
      </c>
      <c r="P49">
        <f t="shared" si="3"/>
        <v>2</v>
      </c>
      <c r="Q49">
        <f t="shared" si="4"/>
        <v>4</v>
      </c>
      <c r="R49">
        <f t="shared" si="5"/>
        <v>2019</v>
      </c>
      <c r="T49" s="9" t="s">
        <v>93</v>
      </c>
      <c r="U49" t="str">
        <f>VLOOKUP(T49,[1]Kopegtel!$A$5:$B$125,2,0)</f>
        <v>KP204</v>
      </c>
      <c r="V49" t="str">
        <f>VLOOKUP(J49,[1]product_code!$B$28:$C$40,2,0)</f>
        <v>SUPER</v>
      </c>
      <c r="W49">
        <f>VLOOKUP(J49,[1]product_code!$B$28:$D$40,3,0)</f>
        <v>80</v>
      </c>
      <c r="X49" t="str">
        <f>VLOOKUP(J49,[1]product_code!$B$28:$E$40,4,0)</f>
        <v>MBA</v>
      </c>
      <c r="AA49" s="18">
        <v>44536850.113353692</v>
      </c>
      <c r="AB49" s="18">
        <f t="shared" si="6"/>
        <v>0</v>
      </c>
      <c r="AC49" s="21"/>
    </row>
    <row r="50" spans="1:29" x14ac:dyDescent="0.25">
      <c r="A50" s="9">
        <v>720164</v>
      </c>
      <c r="B50" t="s">
        <v>70</v>
      </c>
      <c r="C50">
        <f t="shared" si="0"/>
        <v>80</v>
      </c>
      <c r="D50" s="14">
        <v>43560</v>
      </c>
      <c r="E50" s="14">
        <v>43560</v>
      </c>
      <c r="F50" s="9" t="str">
        <f t="shared" si="1"/>
        <v>KP307</v>
      </c>
      <c r="G50" t="str">
        <f t="shared" si="2"/>
        <v>MBA</v>
      </c>
      <c r="H50" s="1">
        <v>60000000</v>
      </c>
      <c r="I50">
        <v>36</v>
      </c>
      <c r="J50" s="15">
        <v>0.16</v>
      </c>
      <c r="M50" s="1">
        <v>2109421.9821810056</v>
      </c>
      <c r="N50">
        <v>26</v>
      </c>
      <c r="O50" s="18">
        <v>19626365.957865797</v>
      </c>
      <c r="P50">
        <f t="shared" si="3"/>
        <v>5</v>
      </c>
      <c r="Q50">
        <f t="shared" si="4"/>
        <v>4</v>
      </c>
      <c r="R50">
        <f t="shared" si="5"/>
        <v>2019</v>
      </c>
      <c r="T50" s="9" t="s">
        <v>92</v>
      </c>
      <c r="U50" t="str">
        <f>VLOOKUP(T50,[1]Kopegtel!$A$5:$B$125,2,0)</f>
        <v>KP307</v>
      </c>
      <c r="V50" t="str">
        <f>VLOOKUP(J50,[1]product_code!$B$28:$C$40,2,0)</f>
        <v>SUPER</v>
      </c>
      <c r="W50">
        <f>VLOOKUP(J50,[1]product_code!$B$28:$D$40,3,0)</f>
        <v>80</v>
      </c>
      <c r="X50" t="str">
        <f>VLOOKUP(J50,[1]product_code!$B$28:$E$40,4,0)</f>
        <v>MBA</v>
      </c>
      <c r="AA50" s="18">
        <v>19626365.957865797</v>
      </c>
      <c r="AB50" s="18">
        <f t="shared" si="6"/>
        <v>0</v>
      </c>
      <c r="AC50" s="21"/>
    </row>
    <row r="51" spans="1:29" x14ac:dyDescent="0.25">
      <c r="A51" s="9">
        <v>730346</v>
      </c>
      <c r="B51" t="s">
        <v>71</v>
      </c>
      <c r="C51">
        <f t="shared" si="0"/>
        <v>80</v>
      </c>
      <c r="D51" s="14">
        <v>43560</v>
      </c>
      <c r="E51" s="14">
        <v>43560</v>
      </c>
      <c r="F51" s="9" t="str">
        <f t="shared" si="1"/>
        <v>KP307</v>
      </c>
      <c r="G51" t="str">
        <f t="shared" si="2"/>
        <v>MBA</v>
      </c>
      <c r="H51" s="1">
        <v>270000000</v>
      </c>
      <c r="I51">
        <v>118</v>
      </c>
      <c r="J51" s="15">
        <v>0.16</v>
      </c>
      <c r="M51" s="1">
        <v>4554194.1014618818</v>
      </c>
      <c r="N51">
        <v>26</v>
      </c>
      <c r="O51" s="18">
        <v>240579152.59254459</v>
      </c>
      <c r="P51">
        <f t="shared" si="3"/>
        <v>5</v>
      </c>
      <c r="Q51">
        <f t="shared" si="4"/>
        <v>4</v>
      </c>
      <c r="R51">
        <f t="shared" si="5"/>
        <v>2019</v>
      </c>
      <c r="T51" s="9" t="s">
        <v>92</v>
      </c>
      <c r="U51" t="str">
        <f>VLOOKUP(T51,[1]Kopegtel!$A$5:$B$125,2,0)</f>
        <v>KP307</v>
      </c>
      <c r="V51" t="str">
        <f>VLOOKUP(J51,[1]product_code!$B$28:$C$40,2,0)</f>
        <v>SUPER</v>
      </c>
      <c r="W51">
        <f>VLOOKUP(J51,[1]product_code!$B$28:$D$40,3,0)</f>
        <v>80</v>
      </c>
      <c r="X51" t="str">
        <f>VLOOKUP(J51,[1]product_code!$B$28:$E$40,4,0)</f>
        <v>MBA</v>
      </c>
      <c r="AA51" s="18">
        <v>240579152.59254459</v>
      </c>
      <c r="AB51" s="18">
        <f t="shared" si="6"/>
        <v>0</v>
      </c>
      <c r="AC51" s="21"/>
    </row>
    <row r="52" spans="1:29" x14ac:dyDescent="0.25">
      <c r="A52" s="9">
        <v>660001</v>
      </c>
      <c r="B52" t="s">
        <v>72</v>
      </c>
      <c r="C52">
        <f t="shared" si="0"/>
        <v>80</v>
      </c>
      <c r="D52" s="14">
        <v>43564</v>
      </c>
      <c r="E52" s="14">
        <v>43564</v>
      </c>
      <c r="F52" s="9" t="str">
        <f t="shared" si="1"/>
        <v>KP307</v>
      </c>
      <c r="G52" t="str">
        <f t="shared" si="2"/>
        <v>MBA</v>
      </c>
      <c r="H52" s="1">
        <v>167000000</v>
      </c>
      <c r="I52">
        <v>36</v>
      </c>
      <c r="J52" s="15">
        <v>0.16</v>
      </c>
      <c r="M52" s="1">
        <v>5871224.5170704657</v>
      </c>
      <c r="N52">
        <v>26</v>
      </c>
      <c r="O52" s="18">
        <v>54626710.782726496</v>
      </c>
      <c r="P52">
        <f t="shared" si="3"/>
        <v>9</v>
      </c>
      <c r="Q52">
        <f t="shared" si="4"/>
        <v>4</v>
      </c>
      <c r="R52">
        <f t="shared" si="5"/>
        <v>2019</v>
      </c>
      <c r="T52" s="9" t="s">
        <v>92</v>
      </c>
      <c r="U52" t="str">
        <f>VLOOKUP(T52,[1]Kopegtel!$A$5:$B$125,2,0)</f>
        <v>KP307</v>
      </c>
      <c r="V52" t="str">
        <f>VLOOKUP(J52,[1]product_code!$B$28:$C$40,2,0)</f>
        <v>SUPER</v>
      </c>
      <c r="W52">
        <f>VLOOKUP(J52,[1]product_code!$B$28:$D$40,3,0)</f>
        <v>80</v>
      </c>
      <c r="X52" t="str">
        <f>VLOOKUP(J52,[1]product_code!$B$28:$E$40,4,0)</f>
        <v>MBA</v>
      </c>
      <c r="AA52" s="18">
        <v>54626710.782726496</v>
      </c>
      <c r="AB52" s="18">
        <f t="shared" si="6"/>
        <v>0</v>
      </c>
      <c r="AC52" s="21"/>
    </row>
    <row r="53" spans="1:29" x14ac:dyDescent="0.25">
      <c r="A53" s="9">
        <v>700299</v>
      </c>
      <c r="B53" t="s">
        <v>73</v>
      </c>
      <c r="C53">
        <f t="shared" si="0"/>
        <v>80</v>
      </c>
      <c r="D53" s="14">
        <v>43566</v>
      </c>
      <c r="E53" s="14">
        <v>43566</v>
      </c>
      <c r="F53" s="9" t="str">
        <f t="shared" si="1"/>
        <v>KP202</v>
      </c>
      <c r="G53" t="str">
        <f t="shared" si="2"/>
        <v>MBA</v>
      </c>
      <c r="H53" s="1">
        <v>100000000</v>
      </c>
      <c r="I53">
        <v>36</v>
      </c>
      <c r="J53" s="15">
        <v>0.16</v>
      </c>
      <c r="M53" s="1">
        <v>3515703.3036350096</v>
      </c>
      <c r="N53">
        <v>26</v>
      </c>
      <c r="O53" s="18">
        <v>32710597.929776363</v>
      </c>
      <c r="P53">
        <f t="shared" si="3"/>
        <v>11</v>
      </c>
      <c r="Q53">
        <f t="shared" si="4"/>
        <v>4</v>
      </c>
      <c r="R53">
        <f t="shared" si="5"/>
        <v>2019</v>
      </c>
      <c r="T53" s="9" t="s">
        <v>102</v>
      </c>
      <c r="U53" t="str">
        <f>VLOOKUP(T53,[1]Kopegtel!$A$5:$B$125,2,0)</f>
        <v>KP202</v>
      </c>
      <c r="V53" t="str">
        <f>VLOOKUP(J53,[1]product_code!$B$28:$C$40,2,0)</f>
        <v>SUPER</v>
      </c>
      <c r="W53">
        <f>VLOOKUP(J53,[1]product_code!$B$28:$D$40,3,0)</f>
        <v>80</v>
      </c>
      <c r="X53" t="str">
        <f>VLOOKUP(J53,[1]product_code!$B$28:$E$40,4,0)</f>
        <v>MBA</v>
      </c>
      <c r="AA53" s="18">
        <v>32710597.929776363</v>
      </c>
      <c r="AB53" s="18">
        <f t="shared" si="6"/>
        <v>0</v>
      </c>
      <c r="AC53" s="21"/>
    </row>
    <row r="54" spans="1:29" x14ac:dyDescent="0.25">
      <c r="A54" s="9">
        <v>680349</v>
      </c>
      <c r="B54" t="s">
        <v>74</v>
      </c>
      <c r="C54">
        <f t="shared" si="0"/>
        <v>80</v>
      </c>
      <c r="D54" s="14">
        <v>43571</v>
      </c>
      <c r="E54" s="14">
        <v>43571</v>
      </c>
      <c r="F54" s="9" t="str">
        <f t="shared" si="1"/>
        <v>KP307</v>
      </c>
      <c r="G54" t="str">
        <f t="shared" si="2"/>
        <v>MBA</v>
      </c>
      <c r="H54" s="1">
        <v>207000000</v>
      </c>
      <c r="I54">
        <v>57</v>
      </c>
      <c r="J54" s="15">
        <v>0.16</v>
      </c>
      <c r="M54" s="1">
        <v>5207753.4208843112</v>
      </c>
      <c r="N54">
        <v>26</v>
      </c>
      <c r="O54" s="18">
        <v>131527986.35625014</v>
      </c>
      <c r="P54">
        <f t="shared" si="3"/>
        <v>16</v>
      </c>
      <c r="Q54">
        <f t="shared" si="4"/>
        <v>4</v>
      </c>
      <c r="R54">
        <f t="shared" si="5"/>
        <v>2019</v>
      </c>
      <c r="T54" s="9" t="s">
        <v>92</v>
      </c>
      <c r="U54" t="str">
        <f>VLOOKUP(T54,[1]Kopegtel!$A$5:$B$125,2,0)</f>
        <v>KP307</v>
      </c>
      <c r="V54" t="str">
        <f>VLOOKUP(J54,[1]product_code!$B$28:$C$40,2,0)</f>
        <v>SUPER</v>
      </c>
      <c r="W54">
        <f>VLOOKUP(J54,[1]product_code!$B$28:$D$40,3,0)</f>
        <v>80</v>
      </c>
      <c r="X54" t="str">
        <f>VLOOKUP(J54,[1]product_code!$B$28:$E$40,4,0)</f>
        <v>MBA</v>
      </c>
      <c r="AA54" s="18">
        <v>131527986.35625014</v>
      </c>
      <c r="AB54" s="18">
        <f t="shared" si="6"/>
        <v>0</v>
      </c>
      <c r="AC54" s="21"/>
    </row>
    <row r="55" spans="1:29" x14ac:dyDescent="0.25">
      <c r="A55" s="9">
        <v>670484</v>
      </c>
      <c r="B55" t="s">
        <v>75</v>
      </c>
      <c r="C55">
        <f t="shared" si="0"/>
        <v>80</v>
      </c>
      <c r="D55" s="14">
        <v>43579</v>
      </c>
      <c r="E55" s="14">
        <v>43579</v>
      </c>
      <c r="F55" s="9" t="str">
        <f t="shared" si="1"/>
        <v>KP902</v>
      </c>
      <c r="G55" t="str">
        <f t="shared" si="2"/>
        <v>MBA</v>
      </c>
      <c r="H55" s="1">
        <v>150000000</v>
      </c>
      <c r="I55">
        <v>36</v>
      </c>
      <c r="J55" s="15">
        <v>0.16</v>
      </c>
      <c r="M55" s="1">
        <v>5273554.9554525139</v>
      </c>
      <c r="N55">
        <v>26</v>
      </c>
      <c r="O55" s="18">
        <v>49065914.894664504</v>
      </c>
      <c r="P55">
        <f t="shared" si="3"/>
        <v>24</v>
      </c>
      <c r="Q55">
        <f t="shared" si="4"/>
        <v>4</v>
      </c>
      <c r="R55">
        <f t="shared" si="5"/>
        <v>2019</v>
      </c>
      <c r="T55" s="9" t="s">
        <v>106</v>
      </c>
      <c r="U55" t="str">
        <f>VLOOKUP(T55,[1]Kopegtel!$A$5:$B$125,2,0)</f>
        <v>KP902</v>
      </c>
      <c r="V55" t="str">
        <f>VLOOKUP(J55,[1]product_code!$B$28:$C$40,2,0)</f>
        <v>SUPER</v>
      </c>
      <c r="W55">
        <f>VLOOKUP(J55,[1]product_code!$B$28:$D$40,3,0)</f>
        <v>80</v>
      </c>
      <c r="X55" t="str">
        <f>VLOOKUP(J55,[1]product_code!$B$28:$E$40,4,0)</f>
        <v>MBA</v>
      </c>
      <c r="AA55" s="18">
        <v>49065914.894664504</v>
      </c>
      <c r="AB55" s="18">
        <f t="shared" si="6"/>
        <v>0</v>
      </c>
      <c r="AC55" s="21"/>
    </row>
    <row r="56" spans="1:29" x14ac:dyDescent="0.25">
      <c r="A56" s="9">
        <v>690403</v>
      </c>
      <c r="B56" t="s">
        <v>76</v>
      </c>
      <c r="C56">
        <f t="shared" si="0"/>
        <v>80</v>
      </c>
      <c r="D56" s="14">
        <v>43591</v>
      </c>
      <c r="E56" s="14">
        <v>43591</v>
      </c>
      <c r="F56" s="9" t="str">
        <f t="shared" si="1"/>
        <v>KP733</v>
      </c>
      <c r="G56" t="str">
        <f t="shared" si="2"/>
        <v>MBA</v>
      </c>
      <c r="H56" s="1">
        <v>80000000</v>
      </c>
      <c r="I56">
        <v>48</v>
      </c>
      <c r="J56" s="15">
        <v>0.16</v>
      </c>
      <c r="M56" s="1">
        <v>2267222.4643833498</v>
      </c>
      <c r="N56">
        <v>25</v>
      </c>
      <c r="O56" s="18">
        <v>44654870.533716969</v>
      </c>
      <c r="P56">
        <f t="shared" si="3"/>
        <v>6</v>
      </c>
      <c r="Q56">
        <f t="shared" si="4"/>
        <v>5</v>
      </c>
      <c r="R56">
        <f t="shared" si="5"/>
        <v>2019</v>
      </c>
      <c r="T56" s="9" t="s">
        <v>96</v>
      </c>
      <c r="U56" t="str">
        <f>VLOOKUP(T56,[1]Kopegtel!$A$5:$B$125,2,0)</f>
        <v>KP733</v>
      </c>
      <c r="V56" t="str">
        <f>VLOOKUP(J56,[1]product_code!$B$28:$C$40,2,0)</f>
        <v>SUPER</v>
      </c>
      <c r="W56">
        <f>VLOOKUP(J56,[1]product_code!$B$28:$D$40,3,0)</f>
        <v>80</v>
      </c>
      <c r="X56" t="str">
        <f>VLOOKUP(J56,[1]product_code!$B$28:$E$40,4,0)</f>
        <v>MBA</v>
      </c>
      <c r="AA56" s="18">
        <v>44654870.533716969</v>
      </c>
      <c r="AB56" s="18">
        <f t="shared" si="6"/>
        <v>0</v>
      </c>
      <c r="AC56" s="21"/>
    </row>
    <row r="57" spans="1:29" x14ac:dyDescent="0.25">
      <c r="A57" s="9">
        <v>950139</v>
      </c>
      <c r="B57" t="s">
        <v>77</v>
      </c>
      <c r="C57">
        <f t="shared" si="0"/>
        <v>80</v>
      </c>
      <c r="D57" s="14">
        <v>43598</v>
      </c>
      <c r="E57" s="14">
        <v>43598</v>
      </c>
      <c r="F57" s="9" t="str">
        <f t="shared" si="1"/>
        <v>KP805</v>
      </c>
      <c r="G57" t="str">
        <f t="shared" si="2"/>
        <v>MBA</v>
      </c>
      <c r="H57" s="1">
        <v>100000000</v>
      </c>
      <c r="I57">
        <v>60</v>
      </c>
      <c r="J57" s="15">
        <v>0.16</v>
      </c>
      <c r="M57" s="1">
        <v>2431805.7116359132</v>
      </c>
      <c r="N57">
        <v>25</v>
      </c>
      <c r="O57" s="18">
        <v>67660275.231563777</v>
      </c>
      <c r="P57">
        <f t="shared" si="3"/>
        <v>13</v>
      </c>
      <c r="Q57">
        <f t="shared" si="4"/>
        <v>5</v>
      </c>
      <c r="R57">
        <f t="shared" si="5"/>
        <v>2019</v>
      </c>
      <c r="T57" s="9" t="s">
        <v>99</v>
      </c>
      <c r="U57" t="str">
        <f>VLOOKUP(T57,[1]Kopegtel!$A$5:$B$125,2,0)</f>
        <v>KP805</v>
      </c>
      <c r="V57" t="str">
        <f>VLOOKUP(J57,[1]product_code!$B$28:$C$40,2,0)</f>
        <v>SUPER</v>
      </c>
      <c r="W57">
        <f>VLOOKUP(J57,[1]product_code!$B$28:$D$40,3,0)</f>
        <v>80</v>
      </c>
      <c r="X57" t="str">
        <f>VLOOKUP(J57,[1]product_code!$B$28:$E$40,4,0)</f>
        <v>MBA</v>
      </c>
      <c r="AA57" s="18">
        <v>67660275.231563777</v>
      </c>
      <c r="AB57" s="18">
        <f t="shared" si="6"/>
        <v>0</v>
      </c>
      <c r="AC57" s="21"/>
    </row>
    <row r="58" spans="1:29" x14ac:dyDescent="0.25">
      <c r="A58" s="9">
        <v>720315</v>
      </c>
      <c r="B58" t="s">
        <v>78</v>
      </c>
      <c r="C58">
        <f t="shared" si="0"/>
        <v>80</v>
      </c>
      <c r="D58" s="14">
        <v>43600</v>
      </c>
      <c r="E58" s="14">
        <v>43600</v>
      </c>
      <c r="F58" s="9" t="str">
        <f t="shared" si="1"/>
        <v>KP307</v>
      </c>
      <c r="G58" t="str">
        <f t="shared" si="2"/>
        <v>MBA</v>
      </c>
      <c r="H58" s="1">
        <v>200000000</v>
      </c>
      <c r="I58">
        <v>108</v>
      </c>
      <c r="J58" s="15">
        <v>0.16</v>
      </c>
      <c r="M58" s="1">
        <v>3505050.1558902985</v>
      </c>
      <c r="N58">
        <v>25</v>
      </c>
      <c r="O58" s="18">
        <v>175317446.14982748</v>
      </c>
      <c r="P58">
        <f t="shared" si="3"/>
        <v>15</v>
      </c>
      <c r="Q58">
        <f t="shared" si="4"/>
        <v>5</v>
      </c>
      <c r="R58">
        <f t="shared" si="5"/>
        <v>2019</v>
      </c>
      <c r="T58" s="9" t="s">
        <v>92</v>
      </c>
      <c r="U58" t="str">
        <f>VLOOKUP(T58,[1]Kopegtel!$A$5:$B$125,2,0)</f>
        <v>KP307</v>
      </c>
      <c r="V58" t="str">
        <f>VLOOKUP(J58,[1]product_code!$B$28:$C$40,2,0)</f>
        <v>SUPER</v>
      </c>
      <c r="W58">
        <f>VLOOKUP(J58,[1]product_code!$B$28:$D$40,3,0)</f>
        <v>80</v>
      </c>
      <c r="X58" t="str">
        <f>VLOOKUP(J58,[1]product_code!$B$28:$E$40,4,0)</f>
        <v>MBA</v>
      </c>
      <c r="AA58" s="18">
        <v>175317446.14982748</v>
      </c>
      <c r="AB58" s="18">
        <f t="shared" si="6"/>
        <v>0</v>
      </c>
      <c r="AC58" s="21"/>
    </row>
    <row r="59" spans="1:29" x14ac:dyDescent="0.25">
      <c r="A59" s="9">
        <v>690346</v>
      </c>
      <c r="B59" t="s">
        <v>23</v>
      </c>
      <c r="C59">
        <f t="shared" si="0"/>
        <v>80</v>
      </c>
      <c r="D59" s="14">
        <v>43607</v>
      </c>
      <c r="E59" s="14">
        <v>43607</v>
      </c>
      <c r="F59" s="9" t="str">
        <f t="shared" si="1"/>
        <v>KP204</v>
      </c>
      <c r="G59" t="str">
        <f t="shared" si="2"/>
        <v>MBA</v>
      </c>
      <c r="H59" s="1">
        <v>175000000</v>
      </c>
      <c r="I59">
        <v>72</v>
      </c>
      <c r="J59" s="15">
        <v>0.16</v>
      </c>
      <c r="M59" s="1">
        <v>3796072.1052010562</v>
      </c>
      <c r="N59">
        <v>25</v>
      </c>
      <c r="O59" s="18">
        <v>131936031.96157664</v>
      </c>
      <c r="P59">
        <f t="shared" si="3"/>
        <v>22</v>
      </c>
      <c r="Q59">
        <f t="shared" si="4"/>
        <v>5</v>
      </c>
      <c r="R59">
        <f t="shared" si="5"/>
        <v>2019</v>
      </c>
      <c r="T59" s="9" t="s">
        <v>93</v>
      </c>
      <c r="U59" t="str">
        <f>VLOOKUP(T59,[1]Kopegtel!$A$5:$B$125,2,0)</f>
        <v>KP204</v>
      </c>
      <c r="V59" t="str">
        <f>VLOOKUP(J59,[1]product_code!$B$28:$C$40,2,0)</f>
        <v>SUPER</v>
      </c>
      <c r="W59">
        <f>VLOOKUP(J59,[1]product_code!$B$28:$D$40,3,0)</f>
        <v>80</v>
      </c>
      <c r="X59" t="str">
        <f>VLOOKUP(J59,[1]product_code!$B$28:$E$40,4,0)</f>
        <v>MBA</v>
      </c>
      <c r="AA59" s="18">
        <v>131936031.96157664</v>
      </c>
      <c r="AB59" s="18">
        <f t="shared" si="6"/>
        <v>0</v>
      </c>
      <c r="AC59" s="21"/>
    </row>
    <row r="60" spans="1:29" x14ac:dyDescent="0.25">
      <c r="A60" s="9">
        <v>860059</v>
      </c>
      <c r="B60" t="s">
        <v>28</v>
      </c>
      <c r="C60">
        <f t="shared" si="0"/>
        <v>80</v>
      </c>
      <c r="D60" s="14">
        <v>43612</v>
      </c>
      <c r="E60" s="14">
        <v>43612</v>
      </c>
      <c r="F60" s="9" t="str">
        <f t="shared" si="1"/>
        <v>KP207</v>
      </c>
      <c r="G60" t="str">
        <f t="shared" si="2"/>
        <v>MBA</v>
      </c>
      <c r="H60" s="1">
        <v>350000000</v>
      </c>
      <c r="I60">
        <v>120</v>
      </c>
      <c r="J60" s="15">
        <v>0.16</v>
      </c>
      <c r="M60" s="1">
        <v>5862959.2456180379</v>
      </c>
      <c r="N60">
        <v>24</v>
      </c>
      <c r="O60" s="18">
        <v>318968222.4450261</v>
      </c>
      <c r="P60">
        <f t="shared" si="3"/>
        <v>27</v>
      </c>
      <c r="Q60">
        <f t="shared" si="4"/>
        <v>5</v>
      </c>
      <c r="R60">
        <f t="shared" si="5"/>
        <v>2019</v>
      </c>
      <c r="T60" s="9" t="s">
        <v>107</v>
      </c>
      <c r="U60" t="str">
        <f>VLOOKUP(T60,[1]Kopegtel!$A$5:$B$125,2,0)</f>
        <v>KP207</v>
      </c>
      <c r="V60" t="str">
        <f>VLOOKUP(J60,[1]product_code!$B$28:$C$40,2,0)</f>
        <v>SUPER</v>
      </c>
      <c r="W60">
        <f>VLOOKUP(J60,[1]product_code!$B$28:$D$40,3,0)</f>
        <v>80</v>
      </c>
      <c r="X60" t="str">
        <f>VLOOKUP(J60,[1]product_code!$B$28:$E$40,4,0)</f>
        <v>MBA</v>
      </c>
      <c r="AA60" s="18">
        <v>318968222.4450261</v>
      </c>
      <c r="AB60" s="18">
        <f t="shared" si="6"/>
        <v>0</v>
      </c>
      <c r="AC60" s="21"/>
    </row>
    <row r="61" spans="1:29" x14ac:dyDescent="0.25">
      <c r="A61" s="9">
        <v>860052</v>
      </c>
      <c r="B61" t="s">
        <v>79</v>
      </c>
      <c r="C61">
        <f t="shared" si="0"/>
        <v>80</v>
      </c>
      <c r="D61" s="14">
        <v>43613</v>
      </c>
      <c r="E61" s="14">
        <v>43613</v>
      </c>
      <c r="F61" s="9" t="str">
        <f t="shared" si="1"/>
        <v>KP207</v>
      </c>
      <c r="G61" t="str">
        <f t="shared" si="2"/>
        <v>MBA</v>
      </c>
      <c r="H61" s="1">
        <v>310000000</v>
      </c>
      <c r="I61">
        <v>60</v>
      </c>
      <c r="J61" s="15">
        <v>0.16</v>
      </c>
      <c r="M61" s="1">
        <v>7538597.7060713312</v>
      </c>
      <c r="N61">
        <v>25</v>
      </c>
      <c r="O61" s="18">
        <v>209746864.01784775</v>
      </c>
      <c r="P61">
        <f t="shared" ref="P61:P74" si="7">DAY(E61)</f>
        <v>28</v>
      </c>
      <c r="Q61">
        <f t="shared" ref="Q61:Q74" si="8">MONTH(E61)</f>
        <v>5</v>
      </c>
      <c r="R61">
        <f t="shared" ref="R61:R74" si="9">YEAR(E61)</f>
        <v>2019</v>
      </c>
      <c r="T61" s="9" t="s">
        <v>107</v>
      </c>
      <c r="U61" t="str">
        <f>VLOOKUP(T61,[1]Kopegtel!$A$5:$B$125,2,0)</f>
        <v>KP207</v>
      </c>
      <c r="V61" t="str">
        <f>VLOOKUP(J61,[1]product_code!$B$28:$C$40,2,0)</f>
        <v>SUPER</v>
      </c>
      <c r="W61">
        <f>VLOOKUP(J61,[1]product_code!$B$28:$D$40,3,0)</f>
        <v>80</v>
      </c>
      <c r="X61" t="str">
        <f>VLOOKUP(J61,[1]product_code!$B$28:$E$40,4,0)</f>
        <v>MBA</v>
      </c>
      <c r="AA61" s="18">
        <v>209746864.01784775</v>
      </c>
      <c r="AB61" s="18">
        <f t="shared" si="6"/>
        <v>0</v>
      </c>
      <c r="AC61" s="21"/>
    </row>
    <row r="62" spans="1:29" x14ac:dyDescent="0.25">
      <c r="A62" s="9">
        <v>700604</v>
      </c>
      <c r="B62" t="s">
        <v>27</v>
      </c>
      <c r="C62">
        <f t="shared" si="0"/>
        <v>80</v>
      </c>
      <c r="D62" s="14">
        <v>43613</v>
      </c>
      <c r="E62" s="14">
        <v>43613</v>
      </c>
      <c r="F62" s="9" t="str">
        <f t="shared" si="1"/>
        <v>KP307</v>
      </c>
      <c r="G62" t="str">
        <f t="shared" si="2"/>
        <v>MBA</v>
      </c>
      <c r="H62" s="1">
        <v>25000000</v>
      </c>
      <c r="I62">
        <v>82</v>
      </c>
      <c r="J62" s="15">
        <v>0.16</v>
      </c>
      <c r="M62" s="1">
        <v>503165.46252890176</v>
      </c>
      <c r="N62">
        <v>25</v>
      </c>
      <c r="O62" s="18">
        <v>20000025.335971333</v>
      </c>
      <c r="P62">
        <f t="shared" si="7"/>
        <v>28</v>
      </c>
      <c r="Q62">
        <f t="shared" si="8"/>
        <v>5</v>
      </c>
      <c r="R62">
        <f t="shared" si="9"/>
        <v>2019</v>
      </c>
      <c r="T62" s="9" t="s">
        <v>92</v>
      </c>
      <c r="U62" t="str">
        <f>VLOOKUP(T62,[1]Kopegtel!$A$5:$B$125,2,0)</f>
        <v>KP307</v>
      </c>
      <c r="V62" t="str">
        <f>VLOOKUP(J62,[1]product_code!$B$28:$C$40,2,0)</f>
        <v>SUPER</v>
      </c>
      <c r="W62">
        <f>VLOOKUP(J62,[1]product_code!$B$28:$D$40,3,0)</f>
        <v>80</v>
      </c>
      <c r="X62" t="str">
        <f>VLOOKUP(J62,[1]product_code!$B$28:$E$40,4,0)</f>
        <v>MBA</v>
      </c>
      <c r="AA62" s="18">
        <v>20000025.335971333</v>
      </c>
      <c r="AB62" s="18">
        <f t="shared" si="6"/>
        <v>0</v>
      </c>
      <c r="AC62" s="21"/>
    </row>
    <row r="63" spans="1:29" x14ac:dyDescent="0.25">
      <c r="A63" s="9">
        <v>710250</v>
      </c>
      <c r="B63" t="s">
        <v>80</v>
      </c>
      <c r="C63">
        <f t="shared" si="0"/>
        <v>80</v>
      </c>
      <c r="D63" s="14">
        <v>43614</v>
      </c>
      <c r="E63" s="14">
        <v>43614</v>
      </c>
      <c r="F63" s="9" t="e">
        <f t="shared" si="1"/>
        <v>#N/A</v>
      </c>
      <c r="G63" t="str">
        <f t="shared" si="2"/>
        <v>MBA</v>
      </c>
      <c r="H63" s="1">
        <v>100000000</v>
      </c>
      <c r="I63">
        <v>60</v>
      </c>
      <c r="J63" s="15">
        <v>0.16</v>
      </c>
      <c r="M63" s="1">
        <v>2431805.7116359132</v>
      </c>
      <c r="N63">
        <v>24</v>
      </c>
      <c r="O63" s="18">
        <v>67660275.231563777</v>
      </c>
      <c r="P63">
        <f t="shared" si="7"/>
        <v>29</v>
      </c>
      <c r="Q63">
        <f t="shared" si="8"/>
        <v>5</v>
      </c>
      <c r="R63">
        <f t="shared" si="9"/>
        <v>2019</v>
      </c>
      <c r="T63" s="9" t="s">
        <v>108</v>
      </c>
      <c r="U63" t="e">
        <f>VLOOKUP(T63,[1]Kopegtel!$A$5:$B$125,2,0)</f>
        <v>#N/A</v>
      </c>
      <c r="V63" t="str">
        <f>VLOOKUP(J63,[1]product_code!$B$28:$C$40,2,0)</f>
        <v>SUPER</v>
      </c>
      <c r="W63">
        <f>VLOOKUP(J63,[1]product_code!$B$28:$D$40,3,0)</f>
        <v>80</v>
      </c>
      <c r="X63" t="str">
        <f>VLOOKUP(J63,[1]product_code!$B$28:$E$40,4,0)</f>
        <v>MBA</v>
      </c>
      <c r="AA63" s="18">
        <v>67660275.231563777</v>
      </c>
      <c r="AB63" s="18">
        <f t="shared" si="6"/>
        <v>0</v>
      </c>
      <c r="AC63" s="21"/>
    </row>
    <row r="64" spans="1:29" x14ac:dyDescent="0.25">
      <c r="A64" s="9">
        <v>830114</v>
      </c>
      <c r="B64" t="s">
        <v>81</v>
      </c>
      <c r="C64">
        <f t="shared" ref="C64:C74" si="10">W64</f>
        <v>80</v>
      </c>
      <c r="D64" s="14">
        <v>43640</v>
      </c>
      <c r="E64" s="14">
        <v>43640</v>
      </c>
      <c r="F64" s="9" t="str">
        <f t="shared" si="1"/>
        <v>KP305</v>
      </c>
      <c r="G64" t="str">
        <f t="shared" si="2"/>
        <v>MBA</v>
      </c>
      <c r="H64" s="1">
        <v>180000000</v>
      </c>
      <c r="I64">
        <v>120</v>
      </c>
      <c r="J64" s="15">
        <v>0.16</v>
      </c>
      <c r="M64" s="1">
        <v>3015236.1834607054</v>
      </c>
      <c r="N64">
        <v>24</v>
      </c>
      <c r="O64" s="18">
        <v>162732513.20223686</v>
      </c>
      <c r="P64">
        <f t="shared" si="7"/>
        <v>24</v>
      </c>
      <c r="Q64">
        <f t="shared" si="8"/>
        <v>6</v>
      </c>
      <c r="R64">
        <f t="shared" si="9"/>
        <v>2019</v>
      </c>
      <c r="T64" s="9" t="s">
        <v>91</v>
      </c>
      <c r="U64" t="str">
        <f>VLOOKUP(T64,[1]Kopegtel!$A$5:$B$125,2,0)</f>
        <v>KP305</v>
      </c>
      <c r="V64" t="str">
        <f>VLOOKUP(J64,[1]product_code!$B$28:$C$40,2,0)</f>
        <v>SUPER</v>
      </c>
      <c r="W64">
        <f>VLOOKUP(J64,[1]product_code!$B$28:$D$40,3,0)</f>
        <v>80</v>
      </c>
      <c r="X64" t="str">
        <f>VLOOKUP(J64,[1]product_code!$B$28:$E$40,4,0)</f>
        <v>MBA</v>
      </c>
      <c r="AA64" s="18">
        <v>162732513.20223686</v>
      </c>
      <c r="AB64" s="18">
        <f t="shared" si="6"/>
        <v>0</v>
      </c>
      <c r="AC64" s="21"/>
    </row>
    <row r="65" spans="1:29" x14ac:dyDescent="0.25">
      <c r="A65" s="9">
        <v>700099</v>
      </c>
      <c r="B65" t="s">
        <v>82</v>
      </c>
      <c r="C65">
        <f t="shared" si="10"/>
        <v>80</v>
      </c>
      <c r="D65" s="14">
        <v>43647</v>
      </c>
      <c r="E65" s="14">
        <v>43647</v>
      </c>
      <c r="F65" s="9" t="str">
        <f t="shared" si="1"/>
        <v>KP209</v>
      </c>
      <c r="G65" t="str">
        <f t="shared" si="2"/>
        <v>MBA</v>
      </c>
      <c r="H65" s="1">
        <v>150000000</v>
      </c>
      <c r="I65">
        <v>60</v>
      </c>
      <c r="J65" s="15">
        <v>0.16</v>
      </c>
      <c r="M65" s="1">
        <v>3647708.5674538696</v>
      </c>
      <c r="N65">
        <v>23</v>
      </c>
      <c r="O65" s="18">
        <v>104228719.1450585</v>
      </c>
      <c r="P65">
        <f t="shared" si="7"/>
        <v>1</v>
      </c>
      <c r="Q65">
        <f t="shared" si="8"/>
        <v>7</v>
      </c>
      <c r="R65">
        <f t="shared" si="9"/>
        <v>2019</v>
      </c>
      <c r="T65" s="9" t="s">
        <v>94</v>
      </c>
      <c r="U65" t="str">
        <f>VLOOKUP(T65,[1]Kopegtel!$A$5:$B$125,2,0)</f>
        <v>KP209</v>
      </c>
      <c r="V65" t="str">
        <f>VLOOKUP(J65,[1]product_code!$B$28:$C$40,2,0)</f>
        <v>SUPER</v>
      </c>
      <c r="W65">
        <f>VLOOKUP(J65,[1]product_code!$B$28:$D$40,3,0)</f>
        <v>80</v>
      </c>
      <c r="X65" t="str">
        <f>VLOOKUP(J65,[1]product_code!$B$28:$E$40,4,0)</f>
        <v>MBA</v>
      </c>
      <c r="AA65" s="18">
        <v>104228719.1450585</v>
      </c>
      <c r="AB65" s="18">
        <f t="shared" si="6"/>
        <v>0</v>
      </c>
      <c r="AC65" s="21"/>
    </row>
    <row r="66" spans="1:29" x14ac:dyDescent="0.25">
      <c r="A66" s="9">
        <v>730417</v>
      </c>
      <c r="B66" t="s">
        <v>83</v>
      </c>
      <c r="C66">
        <f t="shared" si="10"/>
        <v>80</v>
      </c>
      <c r="D66" s="14">
        <v>43647</v>
      </c>
      <c r="E66" s="14">
        <v>43647</v>
      </c>
      <c r="F66" s="9" t="str">
        <f t="shared" ref="F66:F74" si="11">U66</f>
        <v>KP305</v>
      </c>
      <c r="G66" t="str">
        <f t="shared" ref="G66:G74" si="12">X66</f>
        <v>MBA</v>
      </c>
      <c r="H66" s="1">
        <v>140000000</v>
      </c>
      <c r="I66">
        <v>36</v>
      </c>
      <c r="J66" s="15">
        <v>0.16</v>
      </c>
      <c r="M66" s="1">
        <v>4921984.625089013</v>
      </c>
      <c r="N66">
        <v>23</v>
      </c>
      <c r="O66" s="18">
        <v>55127100.465710014</v>
      </c>
      <c r="P66">
        <f t="shared" si="7"/>
        <v>1</v>
      </c>
      <c r="Q66">
        <f t="shared" si="8"/>
        <v>7</v>
      </c>
      <c r="R66">
        <f t="shared" si="9"/>
        <v>2019</v>
      </c>
      <c r="T66" s="9" t="s">
        <v>91</v>
      </c>
      <c r="U66" t="str">
        <f>VLOOKUP(T66,[1]Kopegtel!$A$5:$B$125,2,0)</f>
        <v>KP305</v>
      </c>
      <c r="V66" t="str">
        <f>VLOOKUP(J66,[1]product_code!$B$28:$C$40,2,0)</f>
        <v>SUPER</v>
      </c>
      <c r="W66">
        <f>VLOOKUP(J66,[1]product_code!$B$28:$D$40,3,0)</f>
        <v>80</v>
      </c>
      <c r="X66" t="str">
        <f>VLOOKUP(J66,[1]product_code!$B$28:$E$40,4,0)</f>
        <v>MBA</v>
      </c>
      <c r="AA66" s="18">
        <v>55127100.465710014</v>
      </c>
      <c r="AB66" s="18">
        <f t="shared" si="6"/>
        <v>0</v>
      </c>
      <c r="AC66" s="21"/>
    </row>
    <row r="67" spans="1:29" x14ac:dyDescent="0.25">
      <c r="A67" s="9">
        <v>660364</v>
      </c>
      <c r="B67" t="s">
        <v>84</v>
      </c>
      <c r="C67">
        <f t="shared" si="10"/>
        <v>80</v>
      </c>
      <c r="D67" s="14">
        <v>43655</v>
      </c>
      <c r="E67" s="14">
        <v>43655</v>
      </c>
      <c r="F67" s="9" t="str">
        <f t="shared" si="11"/>
        <v>KP305</v>
      </c>
      <c r="G67" t="str">
        <f t="shared" si="12"/>
        <v>MBA</v>
      </c>
      <c r="H67" s="1">
        <v>500000000</v>
      </c>
      <c r="I67">
        <v>36</v>
      </c>
      <c r="J67" s="15">
        <v>0.16</v>
      </c>
      <c r="M67" s="1">
        <v>17578516.518175047</v>
      </c>
      <c r="N67">
        <v>23</v>
      </c>
      <c r="O67" s="18">
        <v>208541482.82447323</v>
      </c>
      <c r="P67">
        <f t="shared" si="7"/>
        <v>9</v>
      </c>
      <c r="Q67">
        <f t="shared" si="8"/>
        <v>7</v>
      </c>
      <c r="R67">
        <f t="shared" si="9"/>
        <v>2019</v>
      </c>
      <c r="T67" s="9" t="s">
        <v>91</v>
      </c>
      <c r="U67" t="str">
        <f>VLOOKUP(T67,[1]Kopegtel!$A$5:$B$125,2,0)</f>
        <v>KP305</v>
      </c>
      <c r="V67" t="str">
        <f>VLOOKUP(J67,[1]product_code!$B$28:$C$40,2,0)</f>
        <v>SUPER</v>
      </c>
      <c r="W67">
        <f>VLOOKUP(J67,[1]product_code!$B$28:$D$40,3,0)</f>
        <v>80</v>
      </c>
      <c r="X67" t="str">
        <f>VLOOKUP(J67,[1]product_code!$B$28:$E$40,4,0)</f>
        <v>MBA</v>
      </c>
      <c r="AA67" s="18">
        <v>208541482.82447323</v>
      </c>
      <c r="AB67" s="18">
        <f t="shared" ref="AB67:AB74" si="13">AA67-O67</f>
        <v>0</v>
      </c>
      <c r="AC67" s="21"/>
    </row>
    <row r="68" spans="1:29" x14ac:dyDescent="0.25">
      <c r="A68" s="9">
        <v>660180</v>
      </c>
      <c r="B68" t="s">
        <v>85</v>
      </c>
      <c r="C68">
        <f t="shared" si="10"/>
        <v>80</v>
      </c>
      <c r="D68" s="14">
        <v>43656</v>
      </c>
      <c r="E68" s="14">
        <v>43656</v>
      </c>
      <c r="F68" s="9" t="str">
        <f t="shared" si="11"/>
        <v>KP205</v>
      </c>
      <c r="G68" t="str">
        <f t="shared" si="12"/>
        <v>MBA</v>
      </c>
      <c r="H68" s="1">
        <v>70000000</v>
      </c>
      <c r="I68">
        <v>30</v>
      </c>
      <c r="J68" s="15">
        <v>0.16</v>
      </c>
      <c r="M68" s="1">
        <v>2846345.7206540452</v>
      </c>
      <c r="N68">
        <v>23</v>
      </c>
      <c r="O68" s="18">
        <v>18902908.341812663</v>
      </c>
      <c r="P68">
        <f t="shared" si="7"/>
        <v>10</v>
      </c>
      <c r="Q68">
        <f t="shared" si="8"/>
        <v>7</v>
      </c>
      <c r="R68">
        <f t="shared" si="9"/>
        <v>2019</v>
      </c>
      <c r="T68" s="9" t="s">
        <v>109</v>
      </c>
      <c r="U68" t="str">
        <f>VLOOKUP(T68,[1]Kopegtel!$A$5:$B$125,2,0)</f>
        <v>KP205</v>
      </c>
      <c r="V68" t="str">
        <f>VLOOKUP(J68,[1]product_code!$B$28:$C$40,2,0)</f>
        <v>SUPER</v>
      </c>
      <c r="W68">
        <f>VLOOKUP(J68,[1]product_code!$B$28:$D$40,3,0)</f>
        <v>80</v>
      </c>
      <c r="X68" t="str">
        <f>VLOOKUP(J68,[1]product_code!$B$28:$E$40,4,0)</f>
        <v>MBA</v>
      </c>
      <c r="AA68" s="18">
        <v>18902908.341812663</v>
      </c>
      <c r="AB68" s="18">
        <f t="shared" si="13"/>
        <v>0</v>
      </c>
      <c r="AC68" s="21"/>
    </row>
    <row r="69" spans="1:29" x14ac:dyDescent="0.25">
      <c r="A69" s="9">
        <v>730579</v>
      </c>
      <c r="B69" t="s">
        <v>86</v>
      </c>
      <c r="C69">
        <f t="shared" si="10"/>
        <v>80</v>
      </c>
      <c r="D69" s="14">
        <v>43663</v>
      </c>
      <c r="E69" s="14">
        <v>43663</v>
      </c>
      <c r="F69" s="9" t="str">
        <f t="shared" si="11"/>
        <v>KP205</v>
      </c>
      <c r="G69" t="str">
        <f t="shared" si="12"/>
        <v>MBA</v>
      </c>
      <c r="H69" s="1">
        <v>450000000</v>
      </c>
      <c r="I69">
        <v>116</v>
      </c>
      <c r="J69" s="15">
        <v>0.16</v>
      </c>
      <c r="M69" s="1">
        <v>7644717.3878718494</v>
      </c>
      <c r="N69">
        <v>23</v>
      </c>
      <c r="O69" s="18">
        <v>406069135.52412999</v>
      </c>
      <c r="P69">
        <f t="shared" si="7"/>
        <v>17</v>
      </c>
      <c r="Q69">
        <f t="shared" si="8"/>
        <v>7</v>
      </c>
      <c r="R69">
        <f t="shared" si="9"/>
        <v>2019</v>
      </c>
      <c r="T69" s="9" t="s">
        <v>109</v>
      </c>
      <c r="U69" t="str">
        <f>VLOOKUP(T69,[1]Kopegtel!$A$5:$B$125,2,0)</f>
        <v>KP205</v>
      </c>
      <c r="V69" t="str">
        <f>VLOOKUP(J69,[1]product_code!$B$28:$C$40,2,0)</f>
        <v>SUPER</v>
      </c>
      <c r="W69">
        <f>VLOOKUP(J69,[1]product_code!$B$28:$D$40,3,0)</f>
        <v>80</v>
      </c>
      <c r="X69" t="str">
        <f>VLOOKUP(J69,[1]product_code!$B$28:$E$40,4,0)</f>
        <v>MBA</v>
      </c>
      <c r="AA69" s="18">
        <v>406069135.52412999</v>
      </c>
      <c r="AB69" s="18">
        <f t="shared" si="13"/>
        <v>0</v>
      </c>
      <c r="AC69" s="21"/>
    </row>
    <row r="70" spans="1:29" x14ac:dyDescent="0.25">
      <c r="A70" s="9">
        <v>710440</v>
      </c>
      <c r="B70" t="s">
        <v>87</v>
      </c>
      <c r="C70">
        <f t="shared" si="10"/>
        <v>80</v>
      </c>
      <c r="D70" s="14">
        <v>43663</v>
      </c>
      <c r="E70" s="14">
        <v>43663</v>
      </c>
      <c r="F70" s="9" t="str">
        <f t="shared" si="11"/>
        <v>KP205</v>
      </c>
      <c r="G70" t="str">
        <f t="shared" si="12"/>
        <v>MBA</v>
      </c>
      <c r="H70" s="1">
        <v>105000000</v>
      </c>
      <c r="I70">
        <v>64</v>
      </c>
      <c r="J70" s="15">
        <v>0.16</v>
      </c>
      <c r="M70" s="1">
        <v>2449271.5138626136</v>
      </c>
      <c r="N70">
        <v>23</v>
      </c>
      <c r="O70" s="18">
        <v>76973660.736697465</v>
      </c>
      <c r="P70">
        <f t="shared" si="7"/>
        <v>17</v>
      </c>
      <c r="Q70">
        <f t="shared" si="8"/>
        <v>7</v>
      </c>
      <c r="R70">
        <f t="shared" si="9"/>
        <v>2019</v>
      </c>
      <c r="T70" s="9" t="s">
        <v>109</v>
      </c>
      <c r="U70" t="str">
        <f>VLOOKUP(T70,[1]Kopegtel!$A$5:$B$125,2,0)</f>
        <v>KP205</v>
      </c>
      <c r="V70" t="str">
        <f>VLOOKUP(J70,[1]product_code!$B$28:$C$40,2,0)</f>
        <v>SUPER</v>
      </c>
      <c r="W70">
        <f>VLOOKUP(J70,[1]product_code!$B$28:$D$40,3,0)</f>
        <v>80</v>
      </c>
      <c r="X70" t="str">
        <f>VLOOKUP(J70,[1]product_code!$B$28:$E$40,4,0)</f>
        <v>MBA</v>
      </c>
      <c r="AA70" s="18">
        <v>76973660.736697465</v>
      </c>
      <c r="AB70" s="18">
        <f t="shared" si="13"/>
        <v>0</v>
      </c>
      <c r="AC70" s="21"/>
    </row>
    <row r="71" spans="1:29" x14ac:dyDescent="0.25">
      <c r="A71" s="9">
        <v>651103</v>
      </c>
      <c r="B71" t="s">
        <v>88</v>
      </c>
      <c r="C71">
        <f t="shared" si="10"/>
        <v>80</v>
      </c>
      <c r="D71" s="14">
        <v>43669</v>
      </c>
      <c r="E71" s="14">
        <v>43669</v>
      </c>
      <c r="F71" s="9" t="str">
        <f t="shared" si="11"/>
        <v>KP305</v>
      </c>
      <c r="G71" t="str">
        <f t="shared" si="12"/>
        <v>MBA</v>
      </c>
      <c r="H71" s="1">
        <v>70000000</v>
      </c>
      <c r="I71">
        <v>26</v>
      </c>
      <c r="J71" s="15">
        <v>0.16</v>
      </c>
      <c r="M71" s="1">
        <v>3203615.4532234697</v>
      </c>
      <c r="N71">
        <v>23</v>
      </c>
      <c r="O71" s="18">
        <v>9360130.7805578299</v>
      </c>
      <c r="P71">
        <f t="shared" si="7"/>
        <v>23</v>
      </c>
      <c r="Q71">
        <f t="shared" si="8"/>
        <v>7</v>
      </c>
      <c r="R71">
        <f t="shared" si="9"/>
        <v>2019</v>
      </c>
      <c r="T71" s="9" t="s">
        <v>91</v>
      </c>
      <c r="U71" t="str">
        <f>VLOOKUP(T71,[1]Kopegtel!$A$5:$B$125,2,0)</f>
        <v>KP305</v>
      </c>
      <c r="V71" t="str">
        <f>VLOOKUP(J71,[1]product_code!$B$28:$C$40,2,0)</f>
        <v>SUPER</v>
      </c>
      <c r="W71">
        <f>VLOOKUP(J71,[1]product_code!$B$28:$D$40,3,0)</f>
        <v>80</v>
      </c>
      <c r="X71" t="str">
        <f>VLOOKUP(J71,[1]product_code!$B$28:$E$40,4,0)</f>
        <v>MBA</v>
      </c>
      <c r="AA71" s="18">
        <v>9360130.7805578299</v>
      </c>
      <c r="AB71" s="18">
        <f t="shared" si="13"/>
        <v>0</v>
      </c>
      <c r="AC71" s="21"/>
    </row>
    <row r="72" spans="1:29" x14ac:dyDescent="0.25">
      <c r="A72" s="9">
        <v>660501</v>
      </c>
      <c r="B72" t="s">
        <v>89</v>
      </c>
      <c r="C72">
        <f t="shared" si="10"/>
        <v>80</v>
      </c>
      <c r="D72" s="14">
        <v>43678</v>
      </c>
      <c r="E72" s="14">
        <v>43678</v>
      </c>
      <c r="F72" s="9" t="str">
        <f t="shared" si="11"/>
        <v>KP205</v>
      </c>
      <c r="G72" t="str">
        <f t="shared" si="12"/>
        <v>MBA</v>
      </c>
      <c r="H72" s="1">
        <v>155000000</v>
      </c>
      <c r="I72">
        <v>35</v>
      </c>
      <c r="J72" s="15">
        <v>0.16</v>
      </c>
      <c r="M72" s="1">
        <v>5570918.1657537548</v>
      </c>
      <c r="N72">
        <v>22</v>
      </c>
      <c r="O72" s="18">
        <v>66090197.915240154</v>
      </c>
      <c r="P72">
        <f t="shared" si="7"/>
        <v>1</v>
      </c>
      <c r="Q72">
        <f t="shared" si="8"/>
        <v>8</v>
      </c>
      <c r="R72">
        <f t="shared" si="9"/>
        <v>2019</v>
      </c>
      <c r="T72" s="9" t="s">
        <v>109</v>
      </c>
      <c r="U72" t="str">
        <f>VLOOKUP(T72,[1]Kopegtel!$A$5:$B$125,2,0)</f>
        <v>KP205</v>
      </c>
      <c r="V72" t="str">
        <f>VLOOKUP(J72,[1]product_code!$B$28:$C$40,2,0)</f>
        <v>SUPER</v>
      </c>
      <c r="W72">
        <f>VLOOKUP(J72,[1]product_code!$B$28:$D$40,3,0)</f>
        <v>80</v>
      </c>
      <c r="X72" t="str">
        <f>VLOOKUP(J72,[1]product_code!$B$28:$E$40,4,0)</f>
        <v>MBA</v>
      </c>
      <c r="AA72" s="18">
        <v>66090197.915240154</v>
      </c>
      <c r="AB72" s="18">
        <f t="shared" si="13"/>
        <v>0</v>
      </c>
      <c r="AC72" s="21"/>
    </row>
    <row r="73" spans="1:29" x14ac:dyDescent="0.25">
      <c r="A73" s="9">
        <v>730563</v>
      </c>
      <c r="B73" t="s">
        <v>90</v>
      </c>
      <c r="C73">
        <f t="shared" si="10"/>
        <v>80</v>
      </c>
      <c r="D73" s="14">
        <v>43686</v>
      </c>
      <c r="E73" s="14">
        <v>43686</v>
      </c>
      <c r="F73" s="9" t="str">
        <f t="shared" si="11"/>
        <v>KP212</v>
      </c>
      <c r="G73" t="str">
        <f t="shared" si="12"/>
        <v>MBA</v>
      </c>
      <c r="H73" s="1">
        <v>500000000</v>
      </c>
      <c r="I73">
        <v>120</v>
      </c>
      <c r="J73" s="15">
        <v>0.16</v>
      </c>
      <c r="M73" s="1">
        <v>8375656.0651686257</v>
      </c>
      <c r="N73">
        <v>22</v>
      </c>
      <c r="O73" s="18">
        <v>456639552.89390862</v>
      </c>
      <c r="P73">
        <f t="shared" si="7"/>
        <v>9</v>
      </c>
      <c r="Q73">
        <f t="shared" si="8"/>
        <v>8</v>
      </c>
      <c r="R73">
        <f t="shared" si="9"/>
        <v>2019</v>
      </c>
      <c r="T73" s="9" t="s">
        <v>105</v>
      </c>
      <c r="U73" t="str">
        <f>VLOOKUP(T73,[1]Kopegtel!$A$5:$B$125,2,0)</f>
        <v>KP212</v>
      </c>
      <c r="V73" t="str">
        <f>VLOOKUP(J73,[1]product_code!$B$28:$C$40,2,0)</f>
        <v>SUPER</v>
      </c>
      <c r="W73">
        <f>VLOOKUP(J73,[1]product_code!$B$28:$D$40,3,0)</f>
        <v>80</v>
      </c>
      <c r="X73" t="str">
        <f>VLOOKUP(J73,[1]product_code!$B$28:$E$40,4,0)</f>
        <v>MBA</v>
      </c>
      <c r="AA73" s="18">
        <v>456639552.89390862</v>
      </c>
      <c r="AB73" s="18">
        <f t="shared" si="13"/>
        <v>0</v>
      </c>
      <c r="AC73" s="21"/>
    </row>
    <row r="74" spans="1:29" x14ac:dyDescent="0.25">
      <c r="A74" s="9">
        <v>690276</v>
      </c>
      <c r="B74" t="s">
        <v>19</v>
      </c>
      <c r="C74">
        <f t="shared" si="10"/>
        <v>80</v>
      </c>
      <c r="D74" s="14">
        <v>43698</v>
      </c>
      <c r="E74" s="14">
        <v>43698</v>
      </c>
      <c r="F74" s="9" t="str">
        <f t="shared" si="11"/>
        <v>KP305</v>
      </c>
      <c r="G74" t="str">
        <f t="shared" si="12"/>
        <v>MBA</v>
      </c>
      <c r="H74" s="1">
        <v>180000000</v>
      </c>
      <c r="I74">
        <v>68</v>
      </c>
      <c r="J74" s="15">
        <v>0.16</v>
      </c>
      <c r="M74" s="1">
        <v>4042412.6402685512</v>
      </c>
      <c r="N74">
        <v>22</v>
      </c>
      <c r="O74" s="18">
        <v>138328729.99649528</v>
      </c>
      <c r="P74">
        <f t="shared" si="7"/>
        <v>21</v>
      </c>
      <c r="Q74">
        <f t="shared" si="8"/>
        <v>8</v>
      </c>
      <c r="R74">
        <f t="shared" si="9"/>
        <v>2019</v>
      </c>
      <c r="T74" s="9" t="s">
        <v>91</v>
      </c>
      <c r="U74" t="str">
        <f>VLOOKUP(T74,[1]Kopegtel!$A$5:$B$125,2,0)</f>
        <v>KP305</v>
      </c>
      <c r="V74" t="str">
        <f>VLOOKUP(J74,[1]product_code!$B$28:$C$40,2,0)</f>
        <v>SUPER</v>
      </c>
      <c r="W74">
        <f>VLOOKUP(J74,[1]product_code!$B$28:$D$40,3,0)</f>
        <v>80</v>
      </c>
      <c r="X74" t="str">
        <f>VLOOKUP(J74,[1]product_code!$B$28:$E$40,4,0)</f>
        <v>MBA</v>
      </c>
      <c r="AA74" s="18">
        <v>138328729.99649528</v>
      </c>
      <c r="AB74" s="18">
        <f t="shared" si="13"/>
        <v>0</v>
      </c>
      <c r="AC74" s="21"/>
    </row>
    <row r="75" spans="1:29" x14ac:dyDescent="0.25">
      <c r="A75" s="9"/>
      <c r="D75" s="14"/>
      <c r="E75" s="14"/>
      <c r="J75" s="15"/>
      <c r="O75" s="18"/>
      <c r="T75" s="9"/>
      <c r="AA75" s="18"/>
      <c r="AB75" s="18"/>
      <c r="AC75" s="21"/>
    </row>
    <row r="76" spans="1:29" x14ac:dyDescent="0.25">
      <c r="A76" s="9"/>
      <c r="D76" s="14"/>
      <c r="E76" s="14"/>
      <c r="J76" s="15"/>
      <c r="O76" s="18">
        <f>SUM(O2:O74)</f>
        <v>8334351515.6321106</v>
      </c>
      <c r="T76" s="9"/>
      <c r="AA76" s="18">
        <f>SUM(AA2:AA74)</f>
        <v>8334351515.6321106</v>
      </c>
      <c r="AB76" s="18">
        <f>SUM(AB2:AB74)</f>
        <v>0</v>
      </c>
      <c r="AC76" s="21"/>
    </row>
    <row r="77" spans="1:29" x14ac:dyDescent="0.25">
      <c r="A77" s="9"/>
      <c r="D77" s="14"/>
      <c r="E77" s="14"/>
      <c r="J77" s="15"/>
      <c r="O77" s="18"/>
      <c r="T77" s="9"/>
      <c r="AA77" s="18"/>
      <c r="AB77" s="18"/>
      <c r="AC77" s="21"/>
    </row>
    <row r="78" spans="1:29" x14ac:dyDescent="0.25">
      <c r="A78" s="9"/>
      <c r="D78" s="14"/>
      <c r="E78" s="14"/>
      <c r="J78" s="15"/>
      <c r="O78" s="18"/>
      <c r="T78" s="9"/>
      <c r="AA78" s="18"/>
      <c r="AB78" s="18"/>
      <c r="AC78" s="21"/>
    </row>
    <row r="79" spans="1:29" x14ac:dyDescent="0.25">
      <c r="A79" s="9"/>
      <c r="D79" s="14"/>
      <c r="E79" s="14"/>
      <c r="J79" s="15"/>
      <c r="O79" s="18"/>
      <c r="T79" s="9"/>
    </row>
    <row r="80" spans="1:29" x14ac:dyDescent="0.25">
      <c r="A80" s="9"/>
      <c r="D80" s="14"/>
      <c r="E80" s="14"/>
      <c r="J80" s="15"/>
      <c r="O80" s="18"/>
      <c r="T80" s="9"/>
      <c r="AA80" s="21">
        <f>SUM(AA2:AA79)</f>
        <v>16668703031.264221</v>
      </c>
      <c r="AB80" s="21"/>
    </row>
    <row r="81" spans="1:20" x14ac:dyDescent="0.25">
      <c r="A81" s="9"/>
      <c r="D81" s="14"/>
      <c r="E81" s="14"/>
      <c r="J81" s="15"/>
      <c r="O81" s="18"/>
      <c r="T81" s="9"/>
    </row>
    <row r="82" spans="1:20" x14ac:dyDescent="0.25">
      <c r="A82" s="9"/>
      <c r="D82" s="14"/>
      <c r="E82" s="14"/>
      <c r="J82" s="15"/>
      <c r="O82" s="18"/>
      <c r="T82" s="9"/>
    </row>
    <row r="83" spans="1:20" x14ac:dyDescent="0.25">
      <c r="A83" s="9"/>
      <c r="D83" s="14"/>
      <c r="E83" s="14"/>
      <c r="J83" s="15"/>
      <c r="O83" s="18"/>
      <c r="T83" s="9"/>
    </row>
    <row r="84" spans="1:20" x14ac:dyDescent="0.25">
      <c r="A84" s="9"/>
      <c r="D84" s="14"/>
      <c r="E84" s="14"/>
      <c r="J84" s="15"/>
      <c r="O84" s="18"/>
      <c r="T84" s="9"/>
    </row>
    <row r="85" spans="1:20" x14ac:dyDescent="0.25">
      <c r="A85" s="9"/>
      <c r="D85" s="14"/>
      <c r="E85" s="14"/>
      <c r="J85" s="15"/>
      <c r="O85" s="18"/>
      <c r="T85" s="9"/>
    </row>
    <row r="86" spans="1:20" x14ac:dyDescent="0.25">
      <c r="A86" s="9"/>
      <c r="D86" s="14"/>
      <c r="E86" s="14"/>
      <c r="J86" s="15"/>
      <c r="O86" s="18"/>
      <c r="T86" s="9"/>
    </row>
    <row r="87" spans="1:20" x14ac:dyDescent="0.25">
      <c r="A87" s="9"/>
      <c r="D87" s="14"/>
      <c r="E87" s="14"/>
      <c r="J87" s="15"/>
      <c r="O87" s="18"/>
      <c r="T87" s="9"/>
    </row>
    <row r="88" spans="1:20" x14ac:dyDescent="0.25">
      <c r="A88" s="9"/>
      <c r="D88" s="14"/>
      <c r="E88" s="14"/>
      <c r="J88" s="15"/>
      <c r="O88" s="18"/>
      <c r="T88" s="9"/>
    </row>
    <row r="89" spans="1:20" x14ac:dyDescent="0.25">
      <c r="A89" s="9"/>
      <c r="D89" s="14"/>
      <c r="E89" s="14"/>
      <c r="J89" s="15"/>
      <c r="O89" s="18"/>
      <c r="T89" s="9"/>
    </row>
    <row r="90" spans="1:20" x14ac:dyDescent="0.25">
      <c r="A90" s="9"/>
      <c r="D90" s="14"/>
      <c r="E90" s="14"/>
      <c r="J90" s="15"/>
      <c r="O90" s="18"/>
      <c r="T90" s="9"/>
    </row>
    <row r="91" spans="1:20" x14ac:dyDescent="0.25">
      <c r="A91" s="9"/>
      <c r="D91" s="14"/>
      <c r="E91" s="14"/>
      <c r="J91" s="15"/>
    </row>
    <row r="92" spans="1:20" x14ac:dyDescent="0.25">
      <c r="A92" s="9"/>
      <c r="D92" s="14"/>
      <c r="E92" s="14"/>
      <c r="J92" s="15"/>
    </row>
    <row r="93" spans="1:20" x14ac:dyDescent="0.25">
      <c r="A93" s="9"/>
      <c r="D93" s="14"/>
      <c r="E93" s="14"/>
      <c r="J93" s="15"/>
    </row>
    <row r="94" spans="1:20" x14ac:dyDescent="0.25">
      <c r="A94" s="9"/>
      <c r="D94" s="14"/>
      <c r="E94" s="14"/>
      <c r="J94" s="15"/>
    </row>
    <row r="95" spans="1:20" x14ac:dyDescent="0.25">
      <c r="A95" s="9"/>
      <c r="D95" s="14"/>
      <c r="E95" s="14"/>
      <c r="J95" s="15"/>
    </row>
    <row r="96" spans="1:20" x14ac:dyDescent="0.25">
      <c r="A96" s="9"/>
      <c r="D96" s="14"/>
      <c r="E96" s="14"/>
      <c r="J96" s="15"/>
    </row>
    <row r="97" spans="1:10" x14ac:dyDescent="0.25">
      <c r="A97" s="9"/>
      <c r="D97" s="14"/>
      <c r="E97" s="14"/>
      <c r="J97" s="15"/>
    </row>
    <row r="98" spans="1:10" x14ac:dyDescent="0.25">
      <c r="A98" s="9"/>
      <c r="D98" s="14"/>
      <c r="E98" s="14"/>
      <c r="J98" s="15"/>
    </row>
    <row r="99" spans="1:10" x14ac:dyDescent="0.25">
      <c r="A99" s="9"/>
      <c r="D99" s="14"/>
      <c r="E99" s="14"/>
      <c r="J99" s="15"/>
    </row>
    <row r="100" spans="1:10" x14ac:dyDescent="0.25">
      <c r="A100" s="9"/>
      <c r="D100" s="14"/>
      <c r="E100" s="14"/>
      <c r="J100" s="15"/>
    </row>
    <row r="101" spans="1:10" x14ac:dyDescent="0.25">
      <c r="A101" s="9"/>
      <c r="D101" s="14"/>
      <c r="E101" s="14"/>
      <c r="J101" s="15"/>
    </row>
    <row r="102" spans="1:10" x14ac:dyDescent="0.25">
      <c r="A102" s="9"/>
      <c r="D102" s="14"/>
      <c r="E102" s="14"/>
      <c r="J102" s="15"/>
    </row>
    <row r="103" spans="1:10" x14ac:dyDescent="0.25">
      <c r="A103" s="9"/>
      <c r="D103" s="14"/>
      <c r="E103" s="14"/>
      <c r="J103" s="13"/>
    </row>
    <row r="104" spans="1:10" x14ac:dyDescent="0.25">
      <c r="A104" s="9"/>
      <c r="D104" s="14"/>
      <c r="E104" s="14"/>
      <c r="J104" s="13"/>
    </row>
    <row r="105" spans="1:10" x14ac:dyDescent="0.25">
      <c r="A105" s="9"/>
      <c r="J105" s="13"/>
    </row>
    <row r="106" spans="1:10" x14ac:dyDescent="0.25">
      <c r="A106" s="9"/>
      <c r="J106" s="13"/>
    </row>
    <row r="107" spans="1:10" x14ac:dyDescent="0.25">
      <c r="A107" s="9"/>
      <c r="J107" s="13"/>
    </row>
    <row r="108" spans="1:10" x14ac:dyDescent="0.25">
      <c r="A108" s="9"/>
      <c r="J108" s="13"/>
    </row>
    <row r="109" spans="1:10" x14ac:dyDescent="0.25">
      <c r="A109" s="9"/>
      <c r="J109" s="13"/>
    </row>
    <row r="110" spans="1:10" x14ac:dyDescent="0.25">
      <c r="A110" s="9"/>
      <c r="J110" s="13"/>
    </row>
    <row r="111" spans="1:10" x14ac:dyDescent="0.25">
      <c r="A111" s="9"/>
      <c r="J111" s="13"/>
    </row>
    <row r="112" spans="1:10" x14ac:dyDescent="0.25">
      <c r="A112" s="9"/>
      <c r="J112" s="13"/>
    </row>
    <row r="113" spans="1:10" x14ac:dyDescent="0.25">
      <c r="A113" s="9"/>
      <c r="J113" s="13"/>
    </row>
    <row r="114" spans="1:10" x14ac:dyDescent="0.25">
      <c r="A114" s="9"/>
      <c r="J114" s="13"/>
    </row>
    <row r="115" spans="1:10" x14ac:dyDescent="0.25">
      <c r="A115" s="9"/>
      <c r="J115" s="13"/>
    </row>
    <row r="116" spans="1:10" x14ac:dyDescent="0.25">
      <c r="A116" s="9"/>
      <c r="J116" s="13"/>
    </row>
    <row r="117" spans="1:10" x14ac:dyDescent="0.25">
      <c r="A117" s="9"/>
      <c r="J117" s="13"/>
    </row>
    <row r="118" spans="1:10" x14ac:dyDescent="0.25">
      <c r="A118" s="9"/>
      <c r="J118" s="13"/>
    </row>
    <row r="119" spans="1:10" x14ac:dyDescent="0.25">
      <c r="A119" s="9"/>
      <c r="J119" s="13"/>
    </row>
    <row r="120" spans="1:10" x14ac:dyDescent="0.25">
      <c r="A120" s="9"/>
      <c r="J120" s="13"/>
    </row>
    <row r="121" spans="1:10" x14ac:dyDescent="0.25">
      <c r="A121" s="9"/>
      <c r="J121" s="13"/>
    </row>
    <row r="122" spans="1:10" x14ac:dyDescent="0.25">
      <c r="A122" s="9"/>
      <c r="J122" s="13"/>
    </row>
    <row r="123" spans="1:10" x14ac:dyDescent="0.25">
      <c r="A123" s="9"/>
      <c r="J123" s="13"/>
    </row>
    <row r="124" spans="1:10" x14ac:dyDescent="0.25">
      <c r="A124" s="9"/>
      <c r="J124" s="13"/>
    </row>
    <row r="125" spans="1:10" x14ac:dyDescent="0.25">
      <c r="A125" s="9"/>
      <c r="J125" s="13"/>
    </row>
    <row r="126" spans="1:10" x14ac:dyDescent="0.25">
      <c r="A126" s="9"/>
      <c r="J126" s="13"/>
    </row>
    <row r="127" spans="1:10" x14ac:dyDescent="0.25">
      <c r="A127" s="9"/>
      <c r="J127" s="13"/>
    </row>
    <row r="128" spans="1:10" x14ac:dyDescent="0.25">
      <c r="A128" s="9"/>
      <c r="J128" s="13"/>
    </row>
    <row r="129" spans="1:10" x14ac:dyDescent="0.25">
      <c r="A129" s="9"/>
      <c r="J129" s="13"/>
    </row>
    <row r="130" spans="1:10" x14ac:dyDescent="0.25">
      <c r="A130" s="9"/>
      <c r="J130" s="13"/>
    </row>
    <row r="131" spans="1:10" x14ac:dyDescent="0.25">
      <c r="A131" s="9"/>
      <c r="J131" s="13"/>
    </row>
    <row r="132" spans="1:10" x14ac:dyDescent="0.25">
      <c r="A132" s="9"/>
      <c r="J132" s="13"/>
    </row>
    <row r="133" spans="1:10" x14ac:dyDescent="0.25">
      <c r="A133" s="9"/>
      <c r="J133" s="13"/>
    </row>
    <row r="134" spans="1:10" x14ac:dyDescent="0.25">
      <c r="A134" s="9"/>
      <c r="J134" s="13"/>
    </row>
    <row r="135" spans="1:10" x14ac:dyDescent="0.25">
      <c r="A135" s="9"/>
      <c r="J135" s="13"/>
    </row>
    <row r="136" spans="1:10" x14ac:dyDescent="0.25">
      <c r="A136" s="9"/>
      <c r="J136" s="13"/>
    </row>
    <row r="137" spans="1:10" x14ac:dyDescent="0.25">
      <c r="A137" s="9"/>
      <c r="J137" s="13"/>
    </row>
    <row r="138" spans="1:10" x14ac:dyDescent="0.25">
      <c r="A138" s="9"/>
      <c r="J138" s="13"/>
    </row>
    <row r="139" spans="1:10" x14ac:dyDescent="0.25">
      <c r="A139" s="9"/>
      <c r="J139" s="13"/>
    </row>
    <row r="140" spans="1:10" x14ac:dyDescent="0.25">
      <c r="A140" s="9"/>
      <c r="J140" s="13"/>
    </row>
    <row r="141" spans="1:10" x14ac:dyDescent="0.25">
      <c r="A141" s="9"/>
      <c r="J141" s="13"/>
    </row>
    <row r="142" spans="1:10" x14ac:dyDescent="0.25">
      <c r="A142" s="9"/>
      <c r="J142" s="13"/>
    </row>
    <row r="143" spans="1:10" x14ac:dyDescent="0.25">
      <c r="A143" s="9"/>
      <c r="J143" s="13"/>
    </row>
    <row r="144" spans="1:10" x14ac:dyDescent="0.25">
      <c r="A144" s="9"/>
      <c r="J144" s="13"/>
    </row>
    <row r="145" spans="1:10" x14ac:dyDescent="0.25">
      <c r="A145" s="9"/>
      <c r="J145" s="13"/>
    </row>
    <row r="146" spans="1:10" x14ac:dyDescent="0.25">
      <c r="A146" s="9"/>
      <c r="J146" s="13"/>
    </row>
    <row r="147" spans="1:10" x14ac:dyDescent="0.25">
      <c r="A147" s="9"/>
      <c r="J147" s="13"/>
    </row>
    <row r="148" spans="1:10" x14ac:dyDescent="0.25">
      <c r="A148" s="9"/>
      <c r="J148" s="13"/>
    </row>
    <row r="149" spans="1:10" x14ac:dyDescent="0.25">
      <c r="A149" s="9"/>
      <c r="J149" s="13"/>
    </row>
    <row r="150" spans="1:10" x14ac:dyDescent="0.25">
      <c r="A150" s="9"/>
      <c r="J150" s="13"/>
    </row>
    <row r="151" spans="1:10" x14ac:dyDescent="0.25">
      <c r="A151" s="9"/>
      <c r="J151" s="13"/>
    </row>
    <row r="152" spans="1:10" x14ac:dyDescent="0.25">
      <c r="A152" s="9"/>
      <c r="J152" s="13"/>
    </row>
    <row r="153" spans="1:10" x14ac:dyDescent="0.25">
      <c r="A153" s="9"/>
      <c r="J153" s="13"/>
    </row>
    <row r="154" spans="1:10" x14ac:dyDescent="0.25">
      <c r="A154" s="9"/>
      <c r="J154" s="13"/>
    </row>
    <row r="155" spans="1:10" x14ac:dyDescent="0.25">
      <c r="A155" s="9"/>
      <c r="J155" s="13"/>
    </row>
    <row r="156" spans="1:10" x14ac:dyDescent="0.25">
      <c r="A156" s="9"/>
      <c r="J156" s="13"/>
    </row>
    <row r="157" spans="1:10" x14ac:dyDescent="0.25">
      <c r="A157" s="9"/>
      <c r="J157" s="13"/>
    </row>
    <row r="158" spans="1:10" x14ac:dyDescent="0.25">
      <c r="A158" s="9"/>
      <c r="J158" s="13"/>
    </row>
    <row r="159" spans="1:10" x14ac:dyDescent="0.25">
      <c r="A159" s="9"/>
      <c r="J159" s="13"/>
    </row>
    <row r="160" spans="1:10" x14ac:dyDescent="0.25">
      <c r="A160" s="9"/>
      <c r="J160" s="13"/>
    </row>
    <row r="161" spans="1:10" x14ac:dyDescent="0.25">
      <c r="A161" s="9"/>
      <c r="J161" s="13"/>
    </row>
    <row r="162" spans="1:10" x14ac:dyDescent="0.25">
      <c r="A162" s="9"/>
      <c r="J162" s="13"/>
    </row>
    <row r="163" spans="1:10" x14ac:dyDescent="0.25">
      <c r="A163" s="9"/>
      <c r="J163" s="13"/>
    </row>
    <row r="164" spans="1:10" x14ac:dyDescent="0.25">
      <c r="A164" s="9"/>
      <c r="J164" s="13"/>
    </row>
    <row r="165" spans="1:10" x14ac:dyDescent="0.25">
      <c r="A165" s="9"/>
      <c r="J165" s="13"/>
    </row>
    <row r="166" spans="1:10" x14ac:dyDescent="0.25">
      <c r="A166" s="9"/>
      <c r="J166" s="13"/>
    </row>
    <row r="167" spans="1:10" x14ac:dyDescent="0.25">
      <c r="A167" s="9"/>
      <c r="J167" s="13"/>
    </row>
    <row r="168" spans="1:10" x14ac:dyDescent="0.25">
      <c r="A168" s="9"/>
      <c r="J168" s="13"/>
    </row>
    <row r="169" spans="1:10" x14ac:dyDescent="0.25">
      <c r="A169" s="9"/>
      <c r="J169" s="13"/>
    </row>
    <row r="170" spans="1:10" x14ac:dyDescent="0.25">
      <c r="A170" s="9"/>
      <c r="J170" s="13"/>
    </row>
    <row r="171" spans="1:10" x14ac:dyDescent="0.25">
      <c r="A171" s="9"/>
      <c r="J171" s="13"/>
    </row>
    <row r="172" spans="1:10" x14ac:dyDescent="0.25">
      <c r="A172" s="9"/>
      <c r="J172" s="13"/>
    </row>
    <row r="173" spans="1:10" x14ac:dyDescent="0.25">
      <c r="A173" s="9"/>
      <c r="J173" s="13"/>
    </row>
    <row r="174" spans="1:10" x14ac:dyDescent="0.25">
      <c r="A174" s="9"/>
      <c r="J174" s="13"/>
    </row>
    <row r="175" spans="1:10" x14ac:dyDescent="0.25">
      <c r="A175" s="9"/>
      <c r="J175" s="13"/>
    </row>
    <row r="176" spans="1:10" x14ac:dyDescent="0.25">
      <c r="A176" s="9"/>
      <c r="J176" s="13"/>
    </row>
    <row r="177" spans="1:10" x14ac:dyDescent="0.25">
      <c r="A177" s="9"/>
      <c r="J177" s="13"/>
    </row>
    <row r="178" spans="1:10" x14ac:dyDescent="0.25">
      <c r="A178" s="9"/>
      <c r="J178" s="13"/>
    </row>
    <row r="179" spans="1:10" x14ac:dyDescent="0.25">
      <c r="A179" s="9"/>
      <c r="J179" s="13"/>
    </row>
    <row r="180" spans="1:10" x14ac:dyDescent="0.25">
      <c r="A180" s="9"/>
      <c r="J180" s="13"/>
    </row>
    <row r="181" spans="1:10" x14ac:dyDescent="0.25">
      <c r="A181" s="9"/>
      <c r="J181" s="13"/>
    </row>
    <row r="182" spans="1:10" x14ac:dyDescent="0.25">
      <c r="A182" s="9"/>
      <c r="J182" s="13"/>
    </row>
    <row r="183" spans="1:10" x14ac:dyDescent="0.25">
      <c r="A183" s="9"/>
      <c r="J183" s="13"/>
    </row>
    <row r="184" spans="1:10" x14ac:dyDescent="0.25">
      <c r="A184" s="9"/>
      <c r="J184" s="13"/>
    </row>
    <row r="185" spans="1:10" x14ac:dyDescent="0.25">
      <c r="A185" s="9"/>
      <c r="J185" s="13"/>
    </row>
    <row r="186" spans="1:10" x14ac:dyDescent="0.25">
      <c r="A186" s="9"/>
      <c r="J186" s="13"/>
    </row>
    <row r="187" spans="1:10" x14ac:dyDescent="0.25">
      <c r="A187" s="9"/>
      <c r="J187" s="13"/>
    </row>
    <row r="188" spans="1:10" x14ac:dyDescent="0.25">
      <c r="A188" s="9"/>
      <c r="J188" s="13"/>
    </row>
    <row r="189" spans="1:10" x14ac:dyDescent="0.25">
      <c r="A189" s="9"/>
      <c r="J189" s="13"/>
    </row>
    <row r="190" spans="1:10" x14ac:dyDescent="0.25">
      <c r="A190" s="9"/>
      <c r="J190" s="13"/>
    </row>
    <row r="191" spans="1:10" x14ac:dyDescent="0.25">
      <c r="A191" s="9"/>
      <c r="J191" s="13"/>
    </row>
    <row r="192" spans="1:10" x14ac:dyDescent="0.25">
      <c r="A192" s="9"/>
      <c r="J192" s="13"/>
    </row>
    <row r="193" spans="1:10" x14ac:dyDescent="0.25">
      <c r="A193" s="9"/>
      <c r="J193" s="13"/>
    </row>
    <row r="194" spans="1:10" x14ac:dyDescent="0.25">
      <c r="A194" s="9"/>
      <c r="J194" s="13"/>
    </row>
    <row r="195" spans="1:10" x14ac:dyDescent="0.25">
      <c r="A195" s="9"/>
      <c r="J195" s="13"/>
    </row>
    <row r="196" spans="1:10" x14ac:dyDescent="0.25">
      <c r="A196" s="9"/>
      <c r="J196" s="13"/>
    </row>
    <row r="197" spans="1:10" x14ac:dyDescent="0.25">
      <c r="A197" s="9"/>
      <c r="J197" s="13"/>
    </row>
    <row r="198" spans="1:10" x14ac:dyDescent="0.25">
      <c r="A198" s="9"/>
      <c r="J198" s="13"/>
    </row>
    <row r="199" spans="1:10" x14ac:dyDescent="0.25">
      <c r="A199" s="9"/>
      <c r="J199" s="13"/>
    </row>
    <row r="200" spans="1:10" x14ac:dyDescent="0.25">
      <c r="A200" s="9"/>
      <c r="J200" s="13"/>
    </row>
    <row r="201" spans="1:10" x14ac:dyDescent="0.25">
      <c r="A201" s="9"/>
      <c r="J201" s="13"/>
    </row>
    <row r="202" spans="1:10" x14ac:dyDescent="0.25">
      <c r="A202" s="9"/>
      <c r="J202" s="13"/>
    </row>
    <row r="203" spans="1:10" x14ac:dyDescent="0.25">
      <c r="A203" s="9"/>
      <c r="J203" s="13"/>
    </row>
    <row r="204" spans="1:10" x14ac:dyDescent="0.25">
      <c r="A204" s="9"/>
      <c r="J204" s="13"/>
    </row>
    <row r="205" spans="1:10" x14ac:dyDescent="0.25">
      <c r="A205" s="9"/>
      <c r="J205" s="13"/>
    </row>
    <row r="206" spans="1:10" x14ac:dyDescent="0.25">
      <c r="A206" s="9"/>
      <c r="J206" s="13"/>
    </row>
    <row r="207" spans="1:10" x14ac:dyDescent="0.25">
      <c r="A207" s="9"/>
      <c r="J207" s="13"/>
    </row>
    <row r="208" spans="1:10" x14ac:dyDescent="0.25">
      <c r="A208" s="9"/>
      <c r="J208" s="13"/>
    </row>
    <row r="209" spans="1:10" x14ac:dyDescent="0.25">
      <c r="A209" s="9"/>
      <c r="J209" s="13"/>
    </row>
    <row r="210" spans="1:10" x14ac:dyDescent="0.25">
      <c r="A210" s="9"/>
      <c r="J210" s="13"/>
    </row>
    <row r="211" spans="1:10" x14ac:dyDescent="0.25">
      <c r="A211" s="9"/>
      <c r="J211" s="13"/>
    </row>
    <row r="212" spans="1:10" x14ac:dyDescent="0.25">
      <c r="A212" s="9"/>
      <c r="J212" s="13"/>
    </row>
    <row r="213" spans="1:10" x14ac:dyDescent="0.25">
      <c r="A213" s="9"/>
      <c r="J213" s="13"/>
    </row>
    <row r="214" spans="1:10" x14ac:dyDescent="0.25">
      <c r="A214" s="9"/>
      <c r="J214" s="13"/>
    </row>
    <row r="215" spans="1:10" x14ac:dyDescent="0.25">
      <c r="A215" s="9"/>
      <c r="J215" s="13"/>
    </row>
    <row r="216" spans="1:10" x14ac:dyDescent="0.25">
      <c r="A216" s="9"/>
      <c r="J216" s="13"/>
    </row>
    <row r="217" spans="1:10" x14ac:dyDescent="0.25">
      <c r="A217" s="9"/>
      <c r="J217" s="13"/>
    </row>
    <row r="218" spans="1:10" x14ac:dyDescent="0.25">
      <c r="A218" s="9"/>
      <c r="J218" s="13"/>
    </row>
    <row r="219" spans="1:10" x14ac:dyDescent="0.25">
      <c r="A219" s="9"/>
      <c r="J219" s="13"/>
    </row>
    <row r="220" spans="1:10" x14ac:dyDescent="0.25">
      <c r="A220" s="9"/>
      <c r="J220" s="13"/>
    </row>
    <row r="221" spans="1:10" x14ac:dyDescent="0.25">
      <c r="A221" s="9"/>
      <c r="J221" s="13"/>
    </row>
    <row r="222" spans="1:10" x14ac:dyDescent="0.25">
      <c r="A222" s="9"/>
      <c r="J222" s="13"/>
    </row>
    <row r="223" spans="1:10" x14ac:dyDescent="0.25">
      <c r="A223" s="9"/>
      <c r="J223" s="13"/>
    </row>
    <row r="224" spans="1:10" x14ac:dyDescent="0.25">
      <c r="A224" s="9"/>
      <c r="J224" s="13"/>
    </row>
    <row r="225" spans="1:10" x14ac:dyDescent="0.25">
      <c r="A225" s="9"/>
      <c r="J225" s="13"/>
    </row>
    <row r="226" spans="1:10" x14ac:dyDescent="0.25">
      <c r="A226" s="9"/>
      <c r="J226" s="13"/>
    </row>
    <row r="227" spans="1:10" x14ac:dyDescent="0.25">
      <c r="A227" s="9"/>
      <c r="J227" s="13"/>
    </row>
    <row r="228" spans="1:10" x14ac:dyDescent="0.25">
      <c r="A228" s="9"/>
      <c r="J228" s="13"/>
    </row>
    <row r="229" spans="1:10" x14ac:dyDescent="0.25">
      <c r="A229" s="9"/>
      <c r="J229" s="13"/>
    </row>
    <row r="230" spans="1:10" x14ac:dyDescent="0.25">
      <c r="A230" s="9"/>
      <c r="J230" s="13"/>
    </row>
    <row r="231" spans="1:10" x14ac:dyDescent="0.25">
      <c r="A231" s="9"/>
      <c r="J231" s="13"/>
    </row>
    <row r="232" spans="1:10" x14ac:dyDescent="0.25">
      <c r="A232" s="9"/>
      <c r="J232" s="13"/>
    </row>
    <row r="233" spans="1:10" x14ac:dyDescent="0.25">
      <c r="A233" s="9"/>
      <c r="J233" s="13"/>
    </row>
    <row r="234" spans="1:10" x14ac:dyDescent="0.25">
      <c r="A234" s="9"/>
      <c r="J234" s="13"/>
    </row>
    <row r="235" spans="1:10" x14ac:dyDescent="0.25">
      <c r="A235" s="9"/>
      <c r="J235" s="13"/>
    </row>
    <row r="236" spans="1:10" x14ac:dyDescent="0.25">
      <c r="A236" s="9"/>
      <c r="J236" s="13"/>
    </row>
    <row r="237" spans="1:10" x14ac:dyDescent="0.25">
      <c r="A237" s="9"/>
      <c r="J237" s="13"/>
    </row>
    <row r="238" spans="1:10" x14ac:dyDescent="0.25">
      <c r="A238" s="9"/>
      <c r="J238" s="13"/>
    </row>
    <row r="239" spans="1:10" x14ac:dyDescent="0.25">
      <c r="A239" s="9"/>
      <c r="J239" s="13"/>
    </row>
    <row r="240" spans="1:10" x14ac:dyDescent="0.25">
      <c r="A240" s="9"/>
      <c r="J240" s="13"/>
    </row>
    <row r="241" spans="1:10" x14ac:dyDescent="0.25">
      <c r="A241" s="9"/>
      <c r="J241" s="13"/>
    </row>
    <row r="242" spans="1:10" x14ac:dyDescent="0.25">
      <c r="A242" s="9"/>
      <c r="J242" s="13"/>
    </row>
    <row r="243" spans="1:10" x14ac:dyDescent="0.25">
      <c r="A243" s="9"/>
      <c r="J243" s="13"/>
    </row>
    <row r="244" spans="1:10" x14ac:dyDescent="0.25">
      <c r="A244" s="9"/>
      <c r="J244" s="13"/>
    </row>
    <row r="245" spans="1:10" x14ac:dyDescent="0.25">
      <c r="A245" s="9"/>
      <c r="J245" s="13"/>
    </row>
    <row r="246" spans="1:10" x14ac:dyDescent="0.25">
      <c r="A246" s="9"/>
      <c r="J246" s="13"/>
    </row>
    <row r="247" spans="1:10" x14ac:dyDescent="0.25">
      <c r="A247" s="9"/>
      <c r="J247" s="13"/>
    </row>
    <row r="248" spans="1:10" x14ac:dyDescent="0.25">
      <c r="A248" s="9"/>
      <c r="J248" s="13"/>
    </row>
    <row r="249" spans="1:10" x14ac:dyDescent="0.25">
      <c r="A249" s="9"/>
      <c r="J249" s="13"/>
    </row>
    <row r="250" spans="1:10" x14ac:dyDescent="0.25">
      <c r="A250" s="9"/>
      <c r="J250" s="13"/>
    </row>
    <row r="251" spans="1:10" x14ac:dyDescent="0.25">
      <c r="A251" s="9"/>
      <c r="J251" s="13"/>
    </row>
    <row r="252" spans="1:10" x14ac:dyDescent="0.25">
      <c r="A252" s="9"/>
      <c r="J252" s="13"/>
    </row>
    <row r="253" spans="1:10" x14ac:dyDescent="0.25">
      <c r="A253" s="9"/>
      <c r="J253" s="13"/>
    </row>
    <row r="254" spans="1:10" x14ac:dyDescent="0.25">
      <c r="A254" s="9"/>
      <c r="J254" s="13"/>
    </row>
    <row r="255" spans="1:10" x14ac:dyDescent="0.25">
      <c r="A255" s="9"/>
      <c r="J255" s="13"/>
    </row>
    <row r="256" spans="1:10" x14ac:dyDescent="0.25">
      <c r="A256" s="9"/>
      <c r="J256" s="13"/>
    </row>
    <row r="257" spans="1:10" x14ac:dyDescent="0.25">
      <c r="A257" s="9"/>
      <c r="J257" s="13"/>
    </row>
    <row r="258" spans="1:10" x14ac:dyDescent="0.25">
      <c r="A258" s="9"/>
      <c r="J258" s="13"/>
    </row>
    <row r="259" spans="1:10" x14ac:dyDescent="0.25">
      <c r="A259" s="9"/>
      <c r="J259" s="13"/>
    </row>
    <row r="260" spans="1:10" x14ac:dyDescent="0.25">
      <c r="A260" s="9"/>
      <c r="J260" s="13"/>
    </row>
    <row r="261" spans="1:10" x14ac:dyDescent="0.25">
      <c r="A261" s="9"/>
      <c r="J261" s="13"/>
    </row>
    <row r="262" spans="1:10" x14ac:dyDescent="0.25">
      <c r="A262" s="9"/>
      <c r="J262" s="13"/>
    </row>
    <row r="263" spans="1:10" x14ac:dyDescent="0.25">
      <c r="A263" s="9"/>
      <c r="J263" s="13"/>
    </row>
    <row r="264" spans="1:10" x14ac:dyDescent="0.25">
      <c r="A264" s="9"/>
      <c r="J264" s="13"/>
    </row>
    <row r="265" spans="1:10" x14ac:dyDescent="0.25">
      <c r="A265" s="9"/>
      <c r="J265" s="13"/>
    </row>
    <row r="266" spans="1:10" x14ac:dyDescent="0.25">
      <c r="A266" s="9"/>
      <c r="J266" s="13"/>
    </row>
    <row r="267" spans="1:10" x14ac:dyDescent="0.25">
      <c r="A267" s="9"/>
      <c r="J267" s="13"/>
    </row>
    <row r="268" spans="1:10" x14ac:dyDescent="0.25">
      <c r="A268" s="9"/>
      <c r="J268" s="13"/>
    </row>
    <row r="269" spans="1:10" x14ac:dyDescent="0.25">
      <c r="A269" s="9"/>
      <c r="J269" s="13"/>
    </row>
    <row r="270" spans="1:10" x14ac:dyDescent="0.25">
      <c r="A270" s="9"/>
      <c r="J270" s="13"/>
    </row>
    <row r="271" spans="1:10" x14ac:dyDescent="0.25">
      <c r="A271" s="9"/>
      <c r="J271" s="13"/>
    </row>
    <row r="272" spans="1:10" x14ac:dyDescent="0.25">
      <c r="A272" s="9"/>
      <c r="J272" s="13"/>
    </row>
    <row r="273" spans="1:10" x14ac:dyDescent="0.25">
      <c r="A273" s="9"/>
      <c r="J273" s="13"/>
    </row>
    <row r="274" spans="1:10" x14ac:dyDescent="0.25">
      <c r="A274" s="9"/>
      <c r="J274" s="13"/>
    </row>
    <row r="275" spans="1:10" x14ac:dyDescent="0.25">
      <c r="A275" s="9"/>
      <c r="J275" s="13"/>
    </row>
    <row r="276" spans="1:10" x14ac:dyDescent="0.25">
      <c r="A276" s="9"/>
      <c r="J276" s="13"/>
    </row>
    <row r="277" spans="1:10" x14ac:dyDescent="0.25">
      <c r="A277" s="9"/>
      <c r="J277" s="13"/>
    </row>
    <row r="278" spans="1:10" x14ac:dyDescent="0.25">
      <c r="A278" s="9"/>
      <c r="J278" s="13"/>
    </row>
    <row r="279" spans="1:10" x14ac:dyDescent="0.25">
      <c r="A279" s="9"/>
      <c r="J279" s="13"/>
    </row>
    <row r="280" spans="1:10" x14ac:dyDescent="0.25">
      <c r="A280" s="9"/>
      <c r="J280" s="13"/>
    </row>
    <row r="281" spans="1:10" x14ac:dyDescent="0.25">
      <c r="A281" s="9"/>
      <c r="J281" s="13"/>
    </row>
    <row r="282" spans="1:10" x14ac:dyDescent="0.25">
      <c r="A282" s="9"/>
      <c r="J282" s="13"/>
    </row>
    <row r="283" spans="1:10" x14ac:dyDescent="0.25">
      <c r="A283" s="9"/>
      <c r="J283" s="13"/>
    </row>
    <row r="284" spans="1:10" x14ac:dyDescent="0.25">
      <c r="A284" s="9"/>
      <c r="J284" s="13"/>
    </row>
    <row r="285" spans="1:10" x14ac:dyDescent="0.25">
      <c r="A285" s="9"/>
      <c r="J285" s="13"/>
    </row>
    <row r="286" spans="1:10" x14ac:dyDescent="0.25">
      <c r="A286" s="9"/>
      <c r="J286" s="13"/>
    </row>
    <row r="287" spans="1:10" x14ac:dyDescent="0.25">
      <c r="A287" s="9"/>
      <c r="J287" s="13"/>
    </row>
    <row r="288" spans="1:10" x14ac:dyDescent="0.25">
      <c r="A288" s="9"/>
      <c r="J288" s="13"/>
    </row>
    <row r="289" spans="1:10" x14ac:dyDescent="0.25">
      <c r="A289" s="9"/>
      <c r="J289" s="13"/>
    </row>
    <row r="290" spans="1:10" x14ac:dyDescent="0.25">
      <c r="A290" s="9"/>
      <c r="J290" s="13"/>
    </row>
    <row r="291" spans="1:10" x14ac:dyDescent="0.25">
      <c r="A291" s="9"/>
      <c r="J291" s="13"/>
    </row>
    <row r="292" spans="1:10" x14ac:dyDescent="0.25">
      <c r="A292" s="9"/>
      <c r="J292" s="13"/>
    </row>
    <row r="293" spans="1:10" x14ac:dyDescent="0.25">
      <c r="A293" s="9"/>
      <c r="J293" s="13"/>
    </row>
    <row r="294" spans="1:10" x14ac:dyDescent="0.25">
      <c r="A294" s="9"/>
      <c r="J294" s="13"/>
    </row>
    <row r="295" spans="1:10" x14ac:dyDescent="0.25">
      <c r="A295" s="9"/>
      <c r="J295" s="13"/>
    </row>
    <row r="296" spans="1:10" x14ac:dyDescent="0.25">
      <c r="A296" s="9"/>
      <c r="J296" s="13"/>
    </row>
    <row r="297" spans="1:10" x14ac:dyDescent="0.25">
      <c r="A297" s="9"/>
      <c r="J297" s="13"/>
    </row>
    <row r="298" spans="1:10" x14ac:dyDescent="0.25">
      <c r="A298" s="9"/>
      <c r="J298" s="13"/>
    </row>
    <row r="299" spans="1:10" x14ac:dyDescent="0.25">
      <c r="A299" s="9"/>
      <c r="J299" s="13"/>
    </row>
    <row r="300" spans="1:10" x14ac:dyDescent="0.25">
      <c r="A300" s="9"/>
      <c r="J300" s="13"/>
    </row>
    <row r="301" spans="1:10" x14ac:dyDescent="0.25">
      <c r="A301" s="9"/>
      <c r="J301" s="13"/>
    </row>
    <row r="302" spans="1:10" x14ac:dyDescent="0.25">
      <c r="A302" s="9"/>
      <c r="J302" s="13"/>
    </row>
    <row r="303" spans="1:10" x14ac:dyDescent="0.25">
      <c r="A303" s="9"/>
      <c r="J303" s="13"/>
    </row>
    <row r="304" spans="1:10" x14ac:dyDescent="0.25">
      <c r="A304" s="9"/>
      <c r="J304" s="13"/>
    </row>
    <row r="305" spans="1:10" x14ac:dyDescent="0.25">
      <c r="A305" s="9"/>
      <c r="J305" s="13"/>
    </row>
    <row r="306" spans="1:10" x14ac:dyDescent="0.25">
      <c r="A306" s="9"/>
      <c r="J306" s="13"/>
    </row>
    <row r="307" spans="1:10" x14ac:dyDescent="0.25">
      <c r="A307" s="9"/>
      <c r="J307" s="13"/>
    </row>
    <row r="308" spans="1:10" x14ac:dyDescent="0.25">
      <c r="A308" s="9"/>
      <c r="J308" s="13"/>
    </row>
    <row r="309" spans="1:10" x14ac:dyDescent="0.25">
      <c r="A309" s="9"/>
      <c r="J309" s="13"/>
    </row>
    <row r="310" spans="1:10" x14ac:dyDescent="0.25">
      <c r="A310" s="9"/>
      <c r="J310" s="13"/>
    </row>
    <row r="311" spans="1:10" x14ac:dyDescent="0.25">
      <c r="A311" s="9"/>
      <c r="J311" s="13"/>
    </row>
    <row r="312" spans="1:10" x14ac:dyDescent="0.25">
      <c r="A312" s="9"/>
      <c r="J312" s="13"/>
    </row>
    <row r="313" spans="1:10" x14ac:dyDescent="0.25">
      <c r="A313" s="9"/>
      <c r="J313" s="13"/>
    </row>
    <row r="314" spans="1:10" x14ac:dyDescent="0.25">
      <c r="A314" s="9"/>
      <c r="J314" s="13"/>
    </row>
    <row r="315" spans="1:10" x14ac:dyDescent="0.25">
      <c r="A315" s="9"/>
      <c r="J315" s="13"/>
    </row>
    <row r="316" spans="1:10" x14ac:dyDescent="0.25">
      <c r="A316" s="9"/>
      <c r="J316" s="13"/>
    </row>
    <row r="317" spans="1:10" x14ac:dyDescent="0.25">
      <c r="A317" s="9"/>
      <c r="J317" s="13"/>
    </row>
    <row r="318" spans="1:10" x14ac:dyDescent="0.25">
      <c r="A318" s="9"/>
      <c r="J318" s="13"/>
    </row>
    <row r="319" spans="1:10" x14ac:dyDescent="0.25">
      <c r="A319" s="9"/>
      <c r="J319" s="13"/>
    </row>
    <row r="320" spans="1:10" x14ac:dyDescent="0.25">
      <c r="A320" s="9"/>
      <c r="J320" s="13"/>
    </row>
    <row r="321" spans="1:10" x14ac:dyDescent="0.25">
      <c r="A321" s="9"/>
      <c r="J321" s="13"/>
    </row>
    <row r="322" spans="1:10" x14ac:dyDescent="0.25">
      <c r="A322" s="9"/>
      <c r="J322" s="13"/>
    </row>
    <row r="323" spans="1:10" x14ac:dyDescent="0.25">
      <c r="A323" s="9"/>
      <c r="J323" s="13"/>
    </row>
    <row r="324" spans="1:10" x14ac:dyDescent="0.25">
      <c r="A324" s="9"/>
      <c r="J324" s="13"/>
    </row>
    <row r="325" spans="1:10" x14ac:dyDescent="0.25">
      <c r="A325" s="9"/>
      <c r="J325" s="13"/>
    </row>
    <row r="326" spans="1:10" x14ac:dyDescent="0.25">
      <c r="A326" s="9"/>
      <c r="J326" s="13"/>
    </row>
    <row r="327" spans="1:10" x14ac:dyDescent="0.25">
      <c r="A327" s="9"/>
      <c r="J327" s="13"/>
    </row>
    <row r="328" spans="1:10" x14ac:dyDescent="0.25">
      <c r="A328" s="9"/>
      <c r="J328" s="13"/>
    </row>
    <row r="329" spans="1:10" x14ac:dyDescent="0.25">
      <c r="A329" s="9"/>
      <c r="J329" s="13"/>
    </row>
    <row r="330" spans="1:10" x14ac:dyDescent="0.25">
      <c r="A330" s="9"/>
      <c r="J330" s="13"/>
    </row>
    <row r="331" spans="1:10" x14ac:dyDescent="0.25">
      <c r="A331" s="9"/>
      <c r="J331" s="13"/>
    </row>
    <row r="332" spans="1:10" x14ac:dyDescent="0.25">
      <c r="A332" s="9"/>
      <c r="J332" s="13"/>
    </row>
    <row r="333" spans="1:10" x14ac:dyDescent="0.25">
      <c r="A333" s="9"/>
      <c r="J333" s="13"/>
    </row>
    <row r="334" spans="1:10" x14ac:dyDescent="0.25">
      <c r="A334" s="9"/>
      <c r="J334" s="13"/>
    </row>
    <row r="335" spans="1:10" x14ac:dyDescent="0.25">
      <c r="A335" s="9"/>
      <c r="J335" s="13"/>
    </row>
    <row r="336" spans="1:10" x14ac:dyDescent="0.25">
      <c r="A336" s="9"/>
      <c r="J336" s="13"/>
    </row>
    <row r="337" spans="1:10" x14ac:dyDescent="0.25">
      <c r="A337" s="9"/>
      <c r="J337" s="13"/>
    </row>
    <row r="338" spans="1:10" x14ac:dyDescent="0.25">
      <c r="A338" s="9"/>
      <c r="J338" s="13"/>
    </row>
    <row r="339" spans="1:10" x14ac:dyDescent="0.25">
      <c r="A339" s="9"/>
      <c r="J339" s="13"/>
    </row>
    <row r="340" spans="1:10" x14ac:dyDescent="0.25">
      <c r="A340" s="9"/>
      <c r="J340" s="13"/>
    </row>
    <row r="341" spans="1:10" x14ac:dyDescent="0.25">
      <c r="A341" s="9"/>
      <c r="J341" s="13"/>
    </row>
    <row r="342" spans="1:10" x14ac:dyDescent="0.25">
      <c r="A342" s="9"/>
      <c r="J342" s="13"/>
    </row>
    <row r="343" spans="1:10" x14ac:dyDescent="0.25">
      <c r="A343" s="9"/>
      <c r="J343" s="13"/>
    </row>
    <row r="344" spans="1:10" x14ac:dyDescent="0.25">
      <c r="A344" s="9"/>
      <c r="J344" s="13"/>
    </row>
    <row r="345" spans="1:10" x14ac:dyDescent="0.25">
      <c r="A345" s="9"/>
      <c r="J345" s="13"/>
    </row>
    <row r="346" spans="1:10" x14ac:dyDescent="0.25">
      <c r="A346" s="9"/>
      <c r="J346" s="13"/>
    </row>
    <row r="347" spans="1:10" x14ac:dyDescent="0.25">
      <c r="A347" s="9"/>
      <c r="J347" s="13"/>
    </row>
    <row r="348" spans="1:10" x14ac:dyDescent="0.25">
      <c r="A348" s="9"/>
      <c r="J348" s="13"/>
    </row>
    <row r="349" spans="1:10" x14ac:dyDescent="0.25">
      <c r="A349" s="9"/>
      <c r="J349" s="13"/>
    </row>
    <row r="350" spans="1:10" x14ac:dyDescent="0.25">
      <c r="A350" s="9"/>
      <c r="J350" s="13"/>
    </row>
    <row r="351" spans="1:10" x14ac:dyDescent="0.25">
      <c r="A351" s="9"/>
      <c r="J351" s="13"/>
    </row>
    <row r="352" spans="1:10" x14ac:dyDescent="0.25">
      <c r="A352" s="9"/>
      <c r="J352" s="13"/>
    </row>
    <row r="353" spans="1:10" x14ac:dyDescent="0.25">
      <c r="A353" s="9"/>
      <c r="J353" s="13"/>
    </row>
    <row r="354" spans="1:10" x14ac:dyDescent="0.25">
      <c r="A354" s="9"/>
      <c r="J354" s="13"/>
    </row>
    <row r="355" spans="1:10" x14ac:dyDescent="0.25">
      <c r="A355" s="9"/>
      <c r="J355" s="13"/>
    </row>
    <row r="356" spans="1:10" x14ac:dyDescent="0.25">
      <c r="A356" s="9"/>
      <c r="J356" s="13"/>
    </row>
    <row r="357" spans="1:10" x14ac:dyDescent="0.25">
      <c r="A357" s="9"/>
      <c r="J357" s="13"/>
    </row>
    <row r="358" spans="1:10" x14ac:dyDescent="0.25">
      <c r="A358" s="9"/>
      <c r="J358" s="13"/>
    </row>
    <row r="359" spans="1:10" x14ac:dyDescent="0.25">
      <c r="A359" s="9"/>
      <c r="J359" s="13"/>
    </row>
    <row r="360" spans="1:10" x14ac:dyDescent="0.25">
      <c r="A360" s="9"/>
      <c r="J360" s="13"/>
    </row>
    <row r="361" spans="1:10" x14ac:dyDescent="0.25">
      <c r="A361" s="9"/>
      <c r="J361" s="13"/>
    </row>
    <row r="362" spans="1:10" x14ac:dyDescent="0.25">
      <c r="A362" s="9"/>
      <c r="J362" s="13"/>
    </row>
    <row r="363" spans="1:10" x14ac:dyDescent="0.25">
      <c r="A363" s="9"/>
      <c r="J363" s="13"/>
    </row>
    <row r="364" spans="1:10" x14ac:dyDescent="0.25">
      <c r="A364" s="9"/>
      <c r="J364" s="13"/>
    </row>
    <row r="365" spans="1:10" x14ac:dyDescent="0.25">
      <c r="A365" s="9"/>
      <c r="J365" s="13"/>
    </row>
    <row r="366" spans="1:10" x14ac:dyDescent="0.25">
      <c r="A366" s="9"/>
      <c r="J366" s="13"/>
    </row>
    <row r="367" spans="1:10" x14ac:dyDescent="0.25">
      <c r="A367" s="9"/>
      <c r="J367" s="13"/>
    </row>
    <row r="368" spans="1:10" x14ac:dyDescent="0.25">
      <c r="A368" s="9"/>
      <c r="J368" s="13"/>
    </row>
    <row r="369" spans="1:10" x14ac:dyDescent="0.25">
      <c r="A369" s="9"/>
      <c r="J369" s="13"/>
    </row>
    <row r="370" spans="1:10" x14ac:dyDescent="0.25">
      <c r="A370" s="9"/>
      <c r="J370" s="13"/>
    </row>
    <row r="371" spans="1:10" x14ac:dyDescent="0.25">
      <c r="A371" s="9"/>
      <c r="J371" s="13"/>
    </row>
    <row r="372" spans="1:10" x14ac:dyDescent="0.25">
      <c r="A372" s="9"/>
      <c r="J372" s="13"/>
    </row>
    <row r="373" spans="1:10" x14ac:dyDescent="0.25">
      <c r="A373" s="9"/>
      <c r="J373" s="13"/>
    </row>
    <row r="374" spans="1:10" x14ac:dyDescent="0.25">
      <c r="A374" s="9"/>
      <c r="J374" s="13"/>
    </row>
    <row r="375" spans="1:10" x14ac:dyDescent="0.25">
      <c r="A375" s="9"/>
      <c r="J375" s="13"/>
    </row>
    <row r="376" spans="1:10" x14ac:dyDescent="0.25">
      <c r="A376" s="9"/>
      <c r="J376" s="13"/>
    </row>
    <row r="377" spans="1:10" x14ac:dyDescent="0.25">
      <c r="A377" s="9"/>
      <c r="J377" s="13"/>
    </row>
    <row r="378" spans="1:10" x14ac:dyDescent="0.25">
      <c r="A378" s="9"/>
      <c r="J378" s="13"/>
    </row>
    <row r="379" spans="1:10" x14ac:dyDescent="0.25">
      <c r="A379" s="9"/>
      <c r="J379" s="13"/>
    </row>
    <row r="380" spans="1:10" x14ac:dyDescent="0.25">
      <c r="A380" s="9"/>
      <c r="J380" s="13"/>
    </row>
    <row r="381" spans="1:10" x14ac:dyDescent="0.25">
      <c r="A381" s="9"/>
      <c r="J381" s="13"/>
    </row>
    <row r="382" spans="1:10" x14ac:dyDescent="0.25">
      <c r="A382" s="9"/>
      <c r="J382" s="13"/>
    </row>
    <row r="383" spans="1:10" x14ac:dyDescent="0.25">
      <c r="A383" s="9"/>
      <c r="J383" s="13"/>
    </row>
    <row r="384" spans="1:10" x14ac:dyDescent="0.25">
      <c r="A384" s="9"/>
      <c r="J384" s="13"/>
    </row>
    <row r="385" spans="1:10" x14ac:dyDescent="0.25">
      <c r="A385" s="9"/>
      <c r="J385" s="13"/>
    </row>
    <row r="386" spans="1:10" x14ac:dyDescent="0.25">
      <c r="A386" s="9"/>
      <c r="J386" s="13"/>
    </row>
    <row r="387" spans="1:10" x14ac:dyDescent="0.25">
      <c r="A387" s="9"/>
      <c r="J387" s="13"/>
    </row>
    <row r="388" spans="1:10" x14ac:dyDescent="0.25">
      <c r="A388" s="9"/>
      <c r="J388" s="13"/>
    </row>
    <row r="389" spans="1:10" x14ac:dyDescent="0.25">
      <c r="A389" s="9"/>
      <c r="J389" s="13"/>
    </row>
    <row r="390" spans="1:10" x14ac:dyDescent="0.25">
      <c r="A390" s="9"/>
      <c r="J390" s="13"/>
    </row>
    <row r="391" spans="1:10" x14ac:dyDescent="0.25">
      <c r="A391" s="9"/>
      <c r="J391" s="13"/>
    </row>
    <row r="392" spans="1:10" x14ac:dyDescent="0.25">
      <c r="A392" s="9"/>
      <c r="J392" s="13"/>
    </row>
    <row r="393" spans="1:10" x14ac:dyDescent="0.25">
      <c r="A393" s="9"/>
      <c r="J393" s="13"/>
    </row>
    <row r="394" spans="1:10" x14ac:dyDescent="0.25">
      <c r="A394" s="9"/>
      <c r="J394" s="13"/>
    </row>
    <row r="395" spans="1:10" x14ac:dyDescent="0.25">
      <c r="A395" s="9"/>
      <c r="J395" s="13"/>
    </row>
    <row r="396" spans="1:10" x14ac:dyDescent="0.25">
      <c r="A396" s="9"/>
      <c r="J396" s="13"/>
    </row>
    <row r="397" spans="1:10" x14ac:dyDescent="0.25">
      <c r="A397" s="9"/>
      <c r="J397" s="13"/>
    </row>
    <row r="398" spans="1:10" x14ac:dyDescent="0.25">
      <c r="A398" s="9"/>
      <c r="J398" s="13"/>
    </row>
    <row r="399" spans="1:10" x14ac:dyDescent="0.25">
      <c r="A399" s="9"/>
      <c r="J399" s="13"/>
    </row>
    <row r="400" spans="1:10" x14ac:dyDescent="0.25">
      <c r="A400" s="9"/>
      <c r="J400" s="13"/>
    </row>
    <row r="401" spans="1:10" x14ac:dyDescent="0.25">
      <c r="A401" s="9"/>
      <c r="J401" s="13"/>
    </row>
    <row r="402" spans="1:10" x14ac:dyDescent="0.25">
      <c r="A402" s="9"/>
      <c r="J402" s="13"/>
    </row>
    <row r="403" spans="1:10" x14ac:dyDescent="0.25">
      <c r="A403" s="9"/>
      <c r="J403" s="13"/>
    </row>
    <row r="404" spans="1:10" x14ac:dyDescent="0.25">
      <c r="A404" s="9"/>
      <c r="J404" s="13"/>
    </row>
    <row r="405" spans="1:10" x14ac:dyDescent="0.25">
      <c r="A405" s="9"/>
      <c r="J405" s="13"/>
    </row>
    <row r="406" spans="1:10" x14ac:dyDescent="0.25">
      <c r="A406" s="9"/>
      <c r="J406" s="13"/>
    </row>
    <row r="407" spans="1:10" x14ac:dyDescent="0.25">
      <c r="A407" s="9"/>
      <c r="J407" s="13"/>
    </row>
    <row r="408" spans="1:10" x14ac:dyDescent="0.25">
      <c r="A408" s="9"/>
      <c r="J408" s="13"/>
    </row>
    <row r="409" spans="1:10" x14ac:dyDescent="0.25">
      <c r="A409" s="9"/>
      <c r="J409" s="13"/>
    </row>
    <row r="410" spans="1:10" x14ac:dyDescent="0.25">
      <c r="A410" s="9"/>
      <c r="J410" s="13"/>
    </row>
    <row r="411" spans="1:10" x14ac:dyDescent="0.25">
      <c r="A411" s="9"/>
      <c r="J411" s="13"/>
    </row>
    <row r="412" spans="1:10" x14ac:dyDescent="0.25">
      <c r="A412" s="9"/>
      <c r="J412" s="13"/>
    </row>
    <row r="413" spans="1:10" x14ac:dyDescent="0.25">
      <c r="A413" s="9"/>
      <c r="J413" s="13"/>
    </row>
    <row r="414" spans="1:10" x14ac:dyDescent="0.25">
      <c r="A414" s="9"/>
      <c r="J414" s="13"/>
    </row>
    <row r="415" spans="1:10" x14ac:dyDescent="0.25">
      <c r="A415" s="9"/>
      <c r="J415" s="13"/>
    </row>
    <row r="416" spans="1:10" x14ac:dyDescent="0.25">
      <c r="A416" s="9"/>
      <c r="J416" s="13"/>
    </row>
    <row r="417" spans="1:10" x14ac:dyDescent="0.25">
      <c r="A417" s="9"/>
      <c r="J417" s="13"/>
    </row>
    <row r="418" spans="1:10" x14ac:dyDescent="0.25">
      <c r="A418" s="9"/>
      <c r="J418" s="13"/>
    </row>
    <row r="419" spans="1:10" x14ac:dyDescent="0.25">
      <c r="A419" s="9"/>
      <c r="J419" s="13"/>
    </row>
    <row r="420" spans="1:10" x14ac:dyDescent="0.25">
      <c r="A420" s="9"/>
      <c r="J420" s="13"/>
    </row>
    <row r="421" spans="1:10" x14ac:dyDescent="0.25">
      <c r="A421" s="9"/>
      <c r="J421" s="13"/>
    </row>
    <row r="422" spans="1:10" x14ac:dyDescent="0.25">
      <c r="A422" s="9"/>
      <c r="J422" s="13"/>
    </row>
    <row r="423" spans="1:10" x14ac:dyDescent="0.25">
      <c r="A423" s="9"/>
      <c r="J423" s="13"/>
    </row>
    <row r="424" spans="1:10" x14ac:dyDescent="0.25">
      <c r="A424" s="9"/>
      <c r="J424" s="13"/>
    </row>
    <row r="425" spans="1:10" x14ac:dyDescent="0.25">
      <c r="A425" s="9"/>
      <c r="J425" s="13"/>
    </row>
    <row r="426" spans="1:10" x14ac:dyDescent="0.25">
      <c r="A426" s="9"/>
      <c r="J426" s="13"/>
    </row>
    <row r="427" spans="1:10" x14ac:dyDescent="0.25">
      <c r="A427" s="9"/>
      <c r="J427" s="13"/>
    </row>
    <row r="428" spans="1:10" x14ac:dyDescent="0.25">
      <c r="A428" s="9"/>
      <c r="J428" s="13"/>
    </row>
    <row r="429" spans="1:10" x14ac:dyDescent="0.25">
      <c r="A429" s="9"/>
      <c r="J429" s="13"/>
    </row>
    <row r="430" spans="1:10" x14ac:dyDescent="0.25">
      <c r="A430" s="9"/>
      <c r="J430" s="13"/>
    </row>
    <row r="431" spans="1:10" x14ac:dyDescent="0.25">
      <c r="A431" s="9"/>
      <c r="J431" s="13"/>
    </row>
    <row r="432" spans="1:10" x14ac:dyDescent="0.25">
      <c r="A432" s="9"/>
      <c r="J432" s="13"/>
    </row>
    <row r="433" spans="1:10" x14ac:dyDescent="0.25">
      <c r="A433" s="9"/>
      <c r="J433" s="13"/>
    </row>
    <row r="434" spans="1:10" x14ac:dyDescent="0.25">
      <c r="A434" s="9"/>
      <c r="J434" s="13"/>
    </row>
    <row r="435" spans="1:10" x14ac:dyDescent="0.25">
      <c r="A435" s="9"/>
      <c r="J435" s="13"/>
    </row>
    <row r="436" spans="1:10" x14ac:dyDescent="0.25">
      <c r="A436" s="9"/>
      <c r="J436" s="13"/>
    </row>
    <row r="437" spans="1:10" x14ac:dyDescent="0.25">
      <c r="A437" s="9"/>
      <c r="J437" s="13"/>
    </row>
    <row r="438" spans="1:10" x14ac:dyDescent="0.25">
      <c r="A438" s="9"/>
      <c r="J438" s="13"/>
    </row>
    <row r="439" spans="1:10" x14ac:dyDescent="0.25">
      <c r="A439" s="9"/>
      <c r="J439" s="13"/>
    </row>
    <row r="440" spans="1:10" x14ac:dyDescent="0.25">
      <c r="A440" s="9"/>
      <c r="J440" s="13"/>
    </row>
    <row r="441" spans="1:10" x14ac:dyDescent="0.25">
      <c r="A441" s="9"/>
      <c r="J441" s="13"/>
    </row>
    <row r="442" spans="1:10" x14ac:dyDescent="0.25">
      <c r="A442" s="9"/>
      <c r="J442" s="13"/>
    </row>
    <row r="443" spans="1:10" x14ac:dyDescent="0.25">
      <c r="A443" s="9"/>
      <c r="J443" s="13"/>
    </row>
    <row r="444" spans="1:10" x14ac:dyDescent="0.25">
      <c r="A444" s="9"/>
      <c r="J444" s="13"/>
    </row>
    <row r="445" spans="1:10" x14ac:dyDescent="0.25">
      <c r="A445" s="9"/>
      <c r="J445" s="13"/>
    </row>
    <row r="446" spans="1:10" x14ac:dyDescent="0.25">
      <c r="A446" s="9"/>
      <c r="J446" s="13"/>
    </row>
    <row r="447" spans="1:10" x14ac:dyDescent="0.25">
      <c r="A447" s="9"/>
      <c r="J447" s="13"/>
    </row>
    <row r="448" spans="1:10" x14ac:dyDescent="0.25">
      <c r="A448" s="9"/>
      <c r="J448" s="13"/>
    </row>
    <row r="449" spans="1:10" x14ac:dyDescent="0.25">
      <c r="A449" s="9"/>
      <c r="J449" s="13"/>
    </row>
    <row r="450" spans="1:10" x14ac:dyDescent="0.25">
      <c r="A450" s="9"/>
      <c r="J450" s="13"/>
    </row>
    <row r="451" spans="1:10" x14ac:dyDescent="0.25">
      <c r="A451" s="9"/>
      <c r="J451" s="13"/>
    </row>
    <row r="452" spans="1:10" x14ac:dyDescent="0.25">
      <c r="A452" s="9"/>
      <c r="J452" s="13"/>
    </row>
    <row r="453" spans="1:10" x14ac:dyDescent="0.25">
      <c r="A453" s="9"/>
      <c r="J453" s="13"/>
    </row>
    <row r="454" spans="1:10" x14ac:dyDescent="0.25">
      <c r="A454" s="9"/>
      <c r="J454" s="13"/>
    </row>
    <row r="455" spans="1:10" x14ac:dyDescent="0.25">
      <c r="A455" s="9"/>
      <c r="J455" s="13"/>
    </row>
    <row r="456" spans="1:10" x14ac:dyDescent="0.25">
      <c r="A456" s="9"/>
      <c r="J456" s="13"/>
    </row>
    <row r="457" spans="1:10" x14ac:dyDescent="0.25">
      <c r="A457" s="9"/>
      <c r="J457" s="13"/>
    </row>
    <row r="458" spans="1:10" x14ac:dyDescent="0.25">
      <c r="A458" s="9"/>
      <c r="J458" s="13"/>
    </row>
    <row r="459" spans="1:10" x14ac:dyDescent="0.25">
      <c r="A459" s="9"/>
      <c r="J459" s="13"/>
    </row>
    <row r="460" spans="1:10" x14ac:dyDescent="0.25">
      <c r="A460" s="9"/>
      <c r="J460" s="13"/>
    </row>
    <row r="461" spans="1:10" x14ac:dyDescent="0.25">
      <c r="A461" s="9"/>
      <c r="J461" s="13"/>
    </row>
    <row r="462" spans="1:10" x14ac:dyDescent="0.25">
      <c r="A462" s="9"/>
      <c r="J462" s="13"/>
    </row>
    <row r="463" spans="1:10" x14ac:dyDescent="0.25">
      <c r="A463" s="9"/>
      <c r="J463" s="13"/>
    </row>
    <row r="464" spans="1:10" x14ac:dyDescent="0.25">
      <c r="A464" s="9"/>
      <c r="J464" s="13"/>
    </row>
    <row r="465" spans="1:10" x14ac:dyDescent="0.25">
      <c r="A465" s="9"/>
      <c r="J465" s="13"/>
    </row>
    <row r="466" spans="1:10" x14ac:dyDescent="0.25">
      <c r="A466" s="9"/>
      <c r="J466" s="13"/>
    </row>
    <row r="467" spans="1:10" x14ac:dyDescent="0.25">
      <c r="A467" s="9"/>
      <c r="J467" s="13"/>
    </row>
    <row r="468" spans="1:10" x14ac:dyDescent="0.25">
      <c r="A468" s="9"/>
      <c r="J468" s="13"/>
    </row>
    <row r="469" spans="1:10" x14ac:dyDescent="0.25">
      <c r="A469" s="9"/>
      <c r="J469" s="13"/>
    </row>
    <row r="470" spans="1:10" x14ac:dyDescent="0.25">
      <c r="A470" s="9"/>
      <c r="J470" s="13"/>
    </row>
    <row r="471" spans="1:10" x14ac:dyDescent="0.25">
      <c r="A471" s="9"/>
      <c r="J471" s="13"/>
    </row>
    <row r="472" spans="1:10" x14ac:dyDescent="0.25">
      <c r="A472" s="9"/>
      <c r="J472" s="13"/>
    </row>
    <row r="473" spans="1:10" x14ac:dyDescent="0.25">
      <c r="A473" s="9"/>
      <c r="J473" s="13"/>
    </row>
    <row r="474" spans="1:10" x14ac:dyDescent="0.25">
      <c r="A474" s="9"/>
      <c r="J474" s="13"/>
    </row>
    <row r="475" spans="1:10" x14ac:dyDescent="0.25">
      <c r="A475" s="9"/>
      <c r="J475" s="13"/>
    </row>
    <row r="476" spans="1:10" x14ac:dyDescent="0.25">
      <c r="A476" s="9"/>
      <c r="J476" s="13"/>
    </row>
    <row r="477" spans="1:10" x14ac:dyDescent="0.25">
      <c r="A477" s="9"/>
      <c r="J477" s="13"/>
    </row>
    <row r="478" spans="1:10" x14ac:dyDescent="0.25">
      <c r="A478" s="9"/>
      <c r="J478" s="13"/>
    </row>
    <row r="479" spans="1:10" x14ac:dyDescent="0.25">
      <c r="A479" s="9"/>
      <c r="J479" s="13"/>
    </row>
    <row r="480" spans="1:10" x14ac:dyDescent="0.25">
      <c r="A480" s="9"/>
      <c r="J480" s="13"/>
    </row>
    <row r="481" spans="1:10" x14ac:dyDescent="0.25">
      <c r="A481" s="9"/>
      <c r="J481" s="13"/>
    </row>
    <row r="482" spans="1:10" x14ac:dyDescent="0.25">
      <c r="A482" s="9"/>
      <c r="J482" s="13"/>
    </row>
    <row r="483" spans="1:10" x14ac:dyDescent="0.25">
      <c r="A483" s="9"/>
      <c r="J483" s="13"/>
    </row>
    <row r="484" spans="1:10" x14ac:dyDescent="0.25">
      <c r="A484" s="9"/>
      <c r="J484" s="13"/>
    </row>
    <row r="485" spans="1:10" x14ac:dyDescent="0.25">
      <c r="A485" s="9"/>
      <c r="J485" s="13"/>
    </row>
    <row r="486" spans="1:10" x14ac:dyDescent="0.25">
      <c r="A486" s="9"/>
      <c r="J486" s="13"/>
    </row>
    <row r="487" spans="1:10" x14ac:dyDescent="0.25">
      <c r="A487" s="9"/>
      <c r="J487" s="13"/>
    </row>
    <row r="488" spans="1:10" x14ac:dyDescent="0.25">
      <c r="A488" s="9"/>
      <c r="J488" s="13"/>
    </row>
    <row r="489" spans="1:10" x14ac:dyDescent="0.25">
      <c r="A489" s="9"/>
      <c r="J489" s="13"/>
    </row>
    <row r="490" spans="1:10" x14ac:dyDescent="0.25">
      <c r="A490" s="9"/>
      <c r="J490" s="13"/>
    </row>
    <row r="491" spans="1:10" x14ac:dyDescent="0.25">
      <c r="A491" s="9"/>
      <c r="J491" s="13"/>
    </row>
    <row r="492" spans="1:10" x14ac:dyDescent="0.25">
      <c r="A492" s="9"/>
      <c r="J492" s="13"/>
    </row>
    <row r="493" spans="1:10" x14ac:dyDescent="0.25">
      <c r="A493" s="9"/>
      <c r="J493" s="13"/>
    </row>
    <row r="494" spans="1:10" x14ac:dyDescent="0.25">
      <c r="A494" s="9"/>
      <c r="J494" s="13"/>
    </row>
    <row r="495" spans="1:10" x14ac:dyDescent="0.25">
      <c r="A495" s="9"/>
      <c r="J495" s="13"/>
    </row>
    <row r="496" spans="1:10" x14ac:dyDescent="0.25">
      <c r="A496" s="9"/>
      <c r="J496" s="13"/>
    </row>
    <row r="497" spans="1:10" x14ac:dyDescent="0.25">
      <c r="A497" s="9"/>
      <c r="J497" s="13"/>
    </row>
    <row r="498" spans="1:10" x14ac:dyDescent="0.25">
      <c r="A498" s="9"/>
      <c r="J498" s="13"/>
    </row>
    <row r="499" spans="1:10" x14ac:dyDescent="0.25">
      <c r="A499" s="9"/>
      <c r="J499" s="13"/>
    </row>
    <row r="500" spans="1:10" x14ac:dyDescent="0.25">
      <c r="A500" s="9"/>
      <c r="J500" s="13"/>
    </row>
    <row r="501" spans="1:10" x14ac:dyDescent="0.25">
      <c r="A501" s="9"/>
      <c r="J501" s="13"/>
    </row>
    <row r="502" spans="1:10" x14ac:dyDescent="0.25">
      <c r="A502" s="9"/>
      <c r="J502" s="13"/>
    </row>
    <row r="503" spans="1:10" x14ac:dyDescent="0.25">
      <c r="A503" s="9"/>
      <c r="J503" s="13"/>
    </row>
    <row r="504" spans="1:10" x14ac:dyDescent="0.25">
      <c r="A504" s="9"/>
      <c r="J504" s="13"/>
    </row>
    <row r="505" spans="1:10" x14ac:dyDescent="0.25">
      <c r="A505" s="9"/>
      <c r="J505" s="13"/>
    </row>
    <row r="506" spans="1:10" x14ac:dyDescent="0.25">
      <c r="A506" s="9"/>
      <c r="J506" s="13"/>
    </row>
    <row r="507" spans="1:10" x14ac:dyDescent="0.25">
      <c r="A507" s="9"/>
      <c r="J507" s="13"/>
    </row>
    <row r="508" spans="1:10" x14ac:dyDescent="0.25">
      <c r="A508" s="9"/>
      <c r="J508" s="13"/>
    </row>
    <row r="509" spans="1:10" x14ac:dyDescent="0.25">
      <c r="A509" s="9"/>
      <c r="J509" s="13"/>
    </row>
    <row r="510" spans="1:10" x14ac:dyDescent="0.25">
      <c r="A510" s="9"/>
      <c r="J510" s="13"/>
    </row>
    <row r="511" spans="1:10" x14ac:dyDescent="0.25">
      <c r="A511" s="9"/>
      <c r="J511" s="13"/>
    </row>
    <row r="512" spans="1:10" x14ac:dyDescent="0.25">
      <c r="A512" s="9"/>
      <c r="J512" s="13"/>
    </row>
    <row r="513" spans="1:10" x14ac:dyDescent="0.25">
      <c r="A513" s="9"/>
      <c r="J513" s="13"/>
    </row>
    <row r="514" spans="1:10" x14ac:dyDescent="0.25">
      <c r="A514" s="9"/>
      <c r="J514" s="13"/>
    </row>
    <row r="515" spans="1:10" x14ac:dyDescent="0.25">
      <c r="A515" s="9"/>
      <c r="J515" s="13"/>
    </row>
    <row r="516" spans="1:10" x14ac:dyDescent="0.25">
      <c r="A516" s="9"/>
      <c r="J516" s="13"/>
    </row>
    <row r="517" spans="1:10" x14ac:dyDescent="0.25">
      <c r="A517" s="9"/>
      <c r="J517" s="13"/>
    </row>
    <row r="518" spans="1:10" x14ac:dyDescent="0.25">
      <c r="A518" s="9"/>
      <c r="J518" s="13"/>
    </row>
    <row r="519" spans="1:10" x14ac:dyDescent="0.25">
      <c r="A519" s="9"/>
      <c r="J519" s="13"/>
    </row>
    <row r="520" spans="1:10" x14ac:dyDescent="0.25">
      <c r="A520" s="9"/>
      <c r="J520" s="13"/>
    </row>
    <row r="521" spans="1:10" x14ac:dyDescent="0.25">
      <c r="A521" s="9"/>
      <c r="J521" s="13"/>
    </row>
    <row r="522" spans="1:10" x14ac:dyDescent="0.25">
      <c r="A522" s="9"/>
      <c r="J522" s="13"/>
    </row>
    <row r="523" spans="1:10" x14ac:dyDescent="0.25">
      <c r="A523" s="9"/>
      <c r="J523" s="13"/>
    </row>
    <row r="524" spans="1:10" x14ac:dyDescent="0.25">
      <c r="A524" s="9"/>
      <c r="J524" s="13"/>
    </row>
    <row r="525" spans="1:10" x14ac:dyDescent="0.25">
      <c r="A525" s="9"/>
      <c r="J525" s="13"/>
    </row>
    <row r="526" spans="1:10" x14ac:dyDescent="0.25">
      <c r="A526" s="9"/>
      <c r="J526" s="13"/>
    </row>
    <row r="527" spans="1:10" x14ac:dyDescent="0.25">
      <c r="A527" s="9"/>
      <c r="J527" s="13"/>
    </row>
    <row r="528" spans="1:10" x14ac:dyDescent="0.25">
      <c r="A528" s="9"/>
      <c r="J528" s="13"/>
    </row>
    <row r="529" spans="1:10" x14ac:dyDescent="0.25">
      <c r="A529" s="9"/>
      <c r="J529" s="13"/>
    </row>
    <row r="530" spans="1:10" x14ac:dyDescent="0.25">
      <c r="A530" s="9"/>
      <c r="J530" s="13"/>
    </row>
    <row r="531" spans="1:10" x14ac:dyDescent="0.25">
      <c r="A531" s="9"/>
      <c r="J531" s="13"/>
    </row>
    <row r="532" spans="1:10" x14ac:dyDescent="0.25">
      <c r="A532" s="9"/>
      <c r="J532" s="13"/>
    </row>
    <row r="533" spans="1:10" x14ac:dyDescent="0.25">
      <c r="A533" s="9"/>
      <c r="J533" s="13"/>
    </row>
    <row r="534" spans="1:10" x14ac:dyDescent="0.25">
      <c r="A534" s="9"/>
      <c r="J534" s="13"/>
    </row>
    <row r="535" spans="1:10" x14ac:dyDescent="0.25">
      <c r="A535" s="9"/>
      <c r="J535" s="13"/>
    </row>
    <row r="536" spans="1:10" x14ac:dyDescent="0.25">
      <c r="A536" s="9"/>
      <c r="J536" s="13"/>
    </row>
    <row r="537" spans="1:10" x14ac:dyDescent="0.25">
      <c r="A537" s="9"/>
      <c r="J537" s="13"/>
    </row>
    <row r="538" spans="1:10" x14ac:dyDescent="0.25">
      <c r="A538" s="9"/>
      <c r="J538" s="13"/>
    </row>
    <row r="539" spans="1:10" x14ac:dyDescent="0.25">
      <c r="A539" s="9"/>
      <c r="J539" s="13"/>
    </row>
    <row r="540" spans="1:10" x14ac:dyDescent="0.25">
      <c r="A540" s="9"/>
      <c r="J540" s="13"/>
    </row>
    <row r="541" spans="1:10" x14ac:dyDescent="0.25">
      <c r="A541" s="9"/>
      <c r="J541" s="13"/>
    </row>
    <row r="542" spans="1:10" x14ac:dyDescent="0.25">
      <c r="A542" s="9"/>
      <c r="J542" s="13"/>
    </row>
    <row r="543" spans="1:10" x14ac:dyDescent="0.25">
      <c r="A543" s="9"/>
      <c r="J543" s="13"/>
    </row>
    <row r="544" spans="1:10" x14ac:dyDescent="0.25">
      <c r="A544" s="9"/>
      <c r="J544" s="13"/>
    </row>
    <row r="545" spans="1:10" x14ac:dyDescent="0.25">
      <c r="A545" s="9"/>
      <c r="J545" s="13"/>
    </row>
    <row r="546" spans="1:10" x14ac:dyDescent="0.25">
      <c r="A546" s="9"/>
      <c r="J546" s="13"/>
    </row>
    <row r="547" spans="1:10" x14ac:dyDescent="0.25">
      <c r="A547" s="9"/>
      <c r="J547" s="13"/>
    </row>
    <row r="548" spans="1:10" x14ac:dyDescent="0.25">
      <c r="A548" s="9"/>
      <c r="J548" s="13"/>
    </row>
    <row r="549" spans="1:10" x14ac:dyDescent="0.25">
      <c r="A549" s="9"/>
      <c r="J549" s="13"/>
    </row>
    <row r="550" spans="1:10" x14ac:dyDescent="0.25">
      <c r="A550" s="9"/>
      <c r="J550" s="13"/>
    </row>
    <row r="551" spans="1:10" x14ac:dyDescent="0.25">
      <c r="A551" s="9"/>
      <c r="J551" s="13"/>
    </row>
    <row r="552" spans="1:10" x14ac:dyDescent="0.25">
      <c r="A552" s="9"/>
      <c r="J552" s="13"/>
    </row>
    <row r="553" spans="1:10" x14ac:dyDescent="0.25">
      <c r="A553" s="9"/>
      <c r="J553" s="13"/>
    </row>
    <row r="554" spans="1:10" x14ac:dyDescent="0.25">
      <c r="A554" s="9"/>
      <c r="J554" s="13"/>
    </row>
    <row r="555" spans="1:10" x14ac:dyDescent="0.25">
      <c r="A555" s="9"/>
      <c r="J555" s="13"/>
    </row>
    <row r="556" spans="1:10" x14ac:dyDescent="0.25">
      <c r="A556" s="9"/>
      <c r="J556" s="13"/>
    </row>
    <row r="557" spans="1:10" x14ac:dyDescent="0.25">
      <c r="A557" s="9"/>
      <c r="J557" s="13"/>
    </row>
    <row r="558" spans="1:10" x14ac:dyDescent="0.25">
      <c r="A558" s="9"/>
      <c r="J558" s="13"/>
    </row>
    <row r="559" spans="1:10" x14ac:dyDescent="0.25">
      <c r="A559" s="9"/>
      <c r="J559" s="13"/>
    </row>
    <row r="560" spans="1:10" x14ac:dyDescent="0.25">
      <c r="A560" s="9"/>
      <c r="J560" s="13"/>
    </row>
    <row r="561" spans="1:10" x14ac:dyDescent="0.25">
      <c r="A561" s="9"/>
      <c r="J561" s="13"/>
    </row>
    <row r="562" spans="1:10" x14ac:dyDescent="0.25">
      <c r="A562" s="9"/>
      <c r="J562" s="13"/>
    </row>
    <row r="563" spans="1:10" x14ac:dyDescent="0.25">
      <c r="A563" s="9"/>
      <c r="J563" s="13"/>
    </row>
    <row r="564" spans="1:10" x14ac:dyDescent="0.25">
      <c r="A564" s="9"/>
      <c r="J564" s="13"/>
    </row>
    <row r="565" spans="1:10" x14ac:dyDescent="0.25">
      <c r="A565" s="9"/>
      <c r="J565" s="13"/>
    </row>
    <row r="566" spans="1:10" x14ac:dyDescent="0.25">
      <c r="A566" s="9"/>
      <c r="J566" s="13"/>
    </row>
    <row r="567" spans="1:10" x14ac:dyDescent="0.25">
      <c r="A567" s="9"/>
      <c r="J567" s="13"/>
    </row>
    <row r="568" spans="1:10" x14ac:dyDescent="0.25">
      <c r="A568" s="9"/>
      <c r="J568" s="13"/>
    </row>
    <row r="569" spans="1:10" x14ac:dyDescent="0.25">
      <c r="A569" s="9"/>
      <c r="J569" s="13"/>
    </row>
    <row r="570" spans="1:10" x14ac:dyDescent="0.25">
      <c r="A570" s="9"/>
      <c r="J570" s="13"/>
    </row>
    <row r="571" spans="1:10" x14ac:dyDescent="0.25">
      <c r="A571" s="9"/>
      <c r="J571" s="13"/>
    </row>
    <row r="572" spans="1:10" x14ac:dyDescent="0.25">
      <c r="A572" s="9"/>
      <c r="J572" s="13"/>
    </row>
    <row r="573" spans="1:10" x14ac:dyDescent="0.25">
      <c r="A573" s="9"/>
      <c r="J573" s="13"/>
    </row>
    <row r="574" spans="1:10" x14ac:dyDescent="0.25">
      <c r="A574" s="9"/>
      <c r="J574" s="13"/>
    </row>
    <row r="575" spans="1:10" x14ac:dyDescent="0.25">
      <c r="A575" s="9"/>
      <c r="J575" s="13"/>
    </row>
    <row r="576" spans="1:10" x14ac:dyDescent="0.25">
      <c r="A576" s="9"/>
      <c r="J576" s="13"/>
    </row>
    <row r="577" spans="1:10" x14ac:dyDescent="0.25">
      <c r="A577" s="9"/>
      <c r="J577" s="13"/>
    </row>
    <row r="578" spans="1:10" x14ac:dyDescent="0.25">
      <c r="A578" s="9"/>
      <c r="J578" s="13"/>
    </row>
    <row r="579" spans="1:10" x14ac:dyDescent="0.25">
      <c r="A579" s="9"/>
      <c r="J579" s="13"/>
    </row>
    <row r="580" spans="1:10" x14ac:dyDescent="0.25">
      <c r="A580" s="9"/>
      <c r="J580" s="13"/>
    </row>
    <row r="581" spans="1:10" x14ac:dyDescent="0.25">
      <c r="A581" s="9"/>
      <c r="J581" s="13"/>
    </row>
    <row r="582" spans="1:10" x14ac:dyDescent="0.25">
      <c r="A582" s="9"/>
      <c r="J582" s="13"/>
    </row>
    <row r="583" spans="1:10" x14ac:dyDescent="0.25">
      <c r="A583" s="9"/>
      <c r="J583" s="13"/>
    </row>
    <row r="584" spans="1:10" x14ac:dyDescent="0.25">
      <c r="A584" s="9"/>
      <c r="J584" s="13"/>
    </row>
    <row r="585" spans="1:10" x14ac:dyDescent="0.25">
      <c r="A585" s="9"/>
      <c r="J585" s="13"/>
    </row>
    <row r="586" spans="1:10" x14ac:dyDescent="0.25">
      <c r="A586" s="9"/>
      <c r="J586" s="13"/>
    </row>
    <row r="587" spans="1:10" x14ac:dyDescent="0.25">
      <c r="A587" s="9"/>
      <c r="J587" s="13"/>
    </row>
    <row r="588" spans="1:10" x14ac:dyDescent="0.25">
      <c r="A588" s="9"/>
      <c r="J588" s="13"/>
    </row>
    <row r="589" spans="1:10" x14ac:dyDescent="0.25">
      <c r="A589" s="9"/>
      <c r="J589" s="13"/>
    </row>
    <row r="590" spans="1:10" x14ac:dyDescent="0.25">
      <c r="A590" s="9"/>
      <c r="J590" s="13"/>
    </row>
    <row r="591" spans="1:10" x14ac:dyDescent="0.25">
      <c r="A591" s="9"/>
      <c r="J591" s="13"/>
    </row>
    <row r="592" spans="1:10" x14ac:dyDescent="0.25">
      <c r="A592" s="9"/>
      <c r="J592" s="13"/>
    </row>
    <row r="593" spans="1:10" x14ac:dyDescent="0.25">
      <c r="A593" s="9"/>
      <c r="J593" s="13"/>
    </row>
    <row r="594" spans="1:10" x14ac:dyDescent="0.25">
      <c r="A594" s="9"/>
      <c r="J594" s="13"/>
    </row>
    <row r="595" spans="1:10" x14ac:dyDescent="0.25">
      <c r="A595" s="9"/>
      <c r="J595" s="13"/>
    </row>
    <row r="596" spans="1:10" x14ac:dyDescent="0.25">
      <c r="A596" s="9"/>
      <c r="J596" s="13"/>
    </row>
    <row r="597" spans="1:10" x14ac:dyDescent="0.25">
      <c r="A597" s="9"/>
      <c r="J597" s="13"/>
    </row>
    <row r="598" spans="1:10" x14ac:dyDescent="0.25">
      <c r="A598" s="9"/>
      <c r="J598" s="13"/>
    </row>
    <row r="599" spans="1:10" x14ac:dyDescent="0.25">
      <c r="A599" s="9"/>
      <c r="J599" s="13"/>
    </row>
    <row r="600" spans="1:10" x14ac:dyDescent="0.25">
      <c r="A600" s="9"/>
      <c r="J600" s="13"/>
    </row>
    <row r="601" spans="1:10" x14ac:dyDescent="0.25">
      <c r="A601" s="9"/>
      <c r="J601" s="13"/>
    </row>
    <row r="602" spans="1:10" x14ac:dyDescent="0.25">
      <c r="A602" s="9"/>
      <c r="J602" s="13"/>
    </row>
    <row r="603" spans="1:10" x14ac:dyDescent="0.25">
      <c r="A603" s="9"/>
      <c r="J603" s="13"/>
    </row>
    <row r="604" spans="1:10" x14ac:dyDescent="0.25">
      <c r="A604" s="9"/>
      <c r="J604" s="13"/>
    </row>
    <row r="605" spans="1:10" x14ac:dyDescent="0.25">
      <c r="A605" s="9"/>
      <c r="J605" s="13"/>
    </row>
    <row r="606" spans="1:10" x14ac:dyDescent="0.25">
      <c r="A606" s="9"/>
      <c r="J606" s="13"/>
    </row>
    <row r="607" spans="1:10" x14ac:dyDescent="0.25">
      <c r="A607" s="9"/>
      <c r="J607" s="13"/>
    </row>
    <row r="608" spans="1:10" x14ac:dyDescent="0.25">
      <c r="A608" s="9"/>
      <c r="J608" s="13"/>
    </row>
    <row r="609" spans="1:10" x14ac:dyDescent="0.25">
      <c r="A609" s="9"/>
      <c r="J609" s="13"/>
    </row>
    <row r="610" spans="1:10" x14ac:dyDescent="0.25">
      <c r="A610" s="9"/>
      <c r="J610" s="13"/>
    </row>
    <row r="611" spans="1:10" x14ac:dyDescent="0.25">
      <c r="A611" s="9"/>
      <c r="J611" s="13"/>
    </row>
    <row r="612" spans="1:10" x14ac:dyDescent="0.25">
      <c r="A612" s="9"/>
      <c r="J612" s="13"/>
    </row>
    <row r="613" spans="1:10" x14ac:dyDescent="0.25">
      <c r="A613" s="9"/>
      <c r="J613" s="13"/>
    </row>
    <row r="614" spans="1:10" x14ac:dyDescent="0.25">
      <c r="A614" s="9"/>
      <c r="J614" s="13"/>
    </row>
    <row r="615" spans="1:10" x14ac:dyDescent="0.25">
      <c r="A615" s="9"/>
      <c r="J615" s="13"/>
    </row>
    <row r="616" spans="1:10" x14ac:dyDescent="0.25">
      <c r="A616" s="9"/>
      <c r="J616" s="13"/>
    </row>
    <row r="617" spans="1:10" x14ac:dyDescent="0.25">
      <c r="A617" s="9"/>
      <c r="J617" s="13"/>
    </row>
    <row r="618" spans="1:10" x14ac:dyDescent="0.25">
      <c r="A618" s="9"/>
      <c r="J618" s="13"/>
    </row>
    <row r="619" spans="1:10" x14ac:dyDescent="0.25">
      <c r="A619" s="9"/>
      <c r="J619" s="13"/>
    </row>
    <row r="620" spans="1:10" x14ac:dyDescent="0.25">
      <c r="A620" s="9"/>
      <c r="J620" s="13"/>
    </row>
    <row r="621" spans="1:10" x14ac:dyDescent="0.25">
      <c r="A621" s="9"/>
      <c r="J621" s="13"/>
    </row>
    <row r="622" spans="1:10" x14ac:dyDescent="0.25">
      <c r="A622" s="9"/>
      <c r="J622" s="13"/>
    </row>
    <row r="623" spans="1:10" x14ac:dyDescent="0.25">
      <c r="A623" s="9"/>
      <c r="J623" s="13"/>
    </row>
    <row r="624" spans="1:10" x14ac:dyDescent="0.25">
      <c r="A624" s="9"/>
      <c r="J624" s="13"/>
    </row>
    <row r="625" spans="1:10" x14ac:dyDescent="0.25">
      <c r="A625" s="9"/>
      <c r="J625" s="13"/>
    </row>
    <row r="626" spans="1:10" x14ac:dyDescent="0.25">
      <c r="A626" s="9"/>
      <c r="J626" s="13"/>
    </row>
    <row r="627" spans="1:10" x14ac:dyDescent="0.25">
      <c r="A627" s="9"/>
      <c r="J627" s="13"/>
    </row>
    <row r="628" spans="1:10" x14ac:dyDescent="0.25">
      <c r="A628" s="9"/>
      <c r="J628" s="13"/>
    </row>
    <row r="629" spans="1:10" x14ac:dyDescent="0.25">
      <c r="A629" s="9"/>
      <c r="J629" s="13"/>
    </row>
    <row r="630" spans="1:10" x14ac:dyDescent="0.25">
      <c r="A630" s="9"/>
      <c r="J630" s="13"/>
    </row>
    <row r="631" spans="1:10" x14ac:dyDescent="0.25">
      <c r="A631" s="9"/>
      <c r="J631" s="13"/>
    </row>
    <row r="632" spans="1:10" x14ac:dyDescent="0.25">
      <c r="A632" s="9"/>
      <c r="J632" s="13"/>
    </row>
    <row r="633" spans="1:10" x14ac:dyDescent="0.25">
      <c r="A633" s="9"/>
      <c r="J633" s="13"/>
    </row>
    <row r="634" spans="1:10" x14ac:dyDescent="0.25">
      <c r="A634" s="9"/>
      <c r="J634" s="13"/>
    </row>
    <row r="635" spans="1:10" x14ac:dyDescent="0.25">
      <c r="A635" s="9"/>
      <c r="J635" s="13"/>
    </row>
    <row r="636" spans="1:10" x14ac:dyDescent="0.25">
      <c r="A636" s="9"/>
      <c r="J636" s="13"/>
    </row>
    <row r="637" spans="1:10" x14ac:dyDescent="0.25">
      <c r="A637" s="9"/>
      <c r="J637" s="13"/>
    </row>
    <row r="638" spans="1:10" x14ac:dyDescent="0.25">
      <c r="A638" s="9"/>
      <c r="J638" s="13"/>
    </row>
    <row r="639" spans="1:10" x14ac:dyDescent="0.25">
      <c r="A639" s="9"/>
      <c r="J639" s="13"/>
    </row>
    <row r="640" spans="1:10" x14ac:dyDescent="0.25">
      <c r="A640" s="9"/>
      <c r="J640" s="13"/>
    </row>
    <row r="641" spans="1:10" x14ac:dyDescent="0.25">
      <c r="A641" s="9"/>
      <c r="J641" s="13"/>
    </row>
    <row r="642" spans="1:10" x14ac:dyDescent="0.25">
      <c r="A642" s="9"/>
      <c r="J642" s="13"/>
    </row>
    <row r="643" spans="1:10" x14ac:dyDescent="0.25">
      <c r="A643" s="9"/>
      <c r="J643" s="13"/>
    </row>
    <row r="644" spans="1:10" x14ac:dyDescent="0.25">
      <c r="A644" s="9"/>
      <c r="J644" s="13"/>
    </row>
    <row r="645" spans="1:10" x14ac:dyDescent="0.25">
      <c r="A645" s="9"/>
      <c r="J645" s="13"/>
    </row>
    <row r="646" spans="1:10" x14ac:dyDescent="0.25">
      <c r="A646" s="9"/>
      <c r="J646" s="13"/>
    </row>
    <row r="647" spans="1:10" x14ac:dyDescent="0.25">
      <c r="A647" s="9"/>
      <c r="J647" s="13"/>
    </row>
    <row r="648" spans="1:10" x14ac:dyDescent="0.25">
      <c r="A648" s="9"/>
      <c r="J648" s="13"/>
    </row>
    <row r="649" spans="1:10" x14ac:dyDescent="0.25">
      <c r="A649" s="9"/>
      <c r="J649" s="13"/>
    </row>
    <row r="650" spans="1:10" x14ac:dyDescent="0.25">
      <c r="A650" s="9"/>
      <c r="J650" s="13"/>
    </row>
    <row r="651" spans="1:10" x14ac:dyDescent="0.25">
      <c r="A651" s="9"/>
      <c r="J651" s="13"/>
    </row>
    <row r="652" spans="1:10" x14ac:dyDescent="0.25">
      <c r="A652" s="9"/>
      <c r="J652" s="13"/>
    </row>
    <row r="653" spans="1:10" x14ac:dyDescent="0.25">
      <c r="A653" s="9"/>
      <c r="J653" s="13"/>
    </row>
    <row r="654" spans="1:10" x14ac:dyDescent="0.25">
      <c r="A654" s="9"/>
      <c r="J654" s="13"/>
    </row>
    <row r="655" spans="1:10" x14ac:dyDescent="0.25">
      <c r="A655" s="9"/>
      <c r="J655" s="13"/>
    </row>
    <row r="656" spans="1:10" x14ac:dyDescent="0.25">
      <c r="A656" s="9"/>
      <c r="J656" s="13"/>
    </row>
    <row r="657" spans="1:10" x14ac:dyDescent="0.25">
      <c r="A657" s="9"/>
      <c r="J657" s="13"/>
    </row>
    <row r="658" spans="1:10" x14ac:dyDescent="0.25">
      <c r="A658" s="9"/>
      <c r="J658" s="13"/>
    </row>
    <row r="659" spans="1:10" x14ac:dyDescent="0.25">
      <c r="A659" s="9"/>
      <c r="J659" s="13"/>
    </row>
    <row r="660" spans="1:10" x14ac:dyDescent="0.25">
      <c r="A660" s="9"/>
      <c r="J660" s="13"/>
    </row>
    <row r="661" spans="1:10" x14ac:dyDescent="0.25">
      <c r="A661" s="9"/>
      <c r="J661" s="13"/>
    </row>
    <row r="662" spans="1:10" x14ac:dyDescent="0.25">
      <c r="A662" s="9"/>
      <c r="J662" s="13"/>
    </row>
    <row r="663" spans="1:10" x14ac:dyDescent="0.25">
      <c r="A663" s="9"/>
      <c r="J663" s="13"/>
    </row>
    <row r="664" spans="1:10" x14ac:dyDescent="0.25">
      <c r="A664" s="9"/>
      <c r="J664" s="13"/>
    </row>
    <row r="665" spans="1:10" x14ac:dyDescent="0.25">
      <c r="A665" s="9"/>
      <c r="J665" s="13"/>
    </row>
    <row r="666" spans="1:10" x14ac:dyDescent="0.25">
      <c r="A666" s="9"/>
      <c r="J666" s="13"/>
    </row>
    <row r="667" spans="1:10" x14ac:dyDescent="0.25">
      <c r="A667" s="9"/>
      <c r="J667" s="13"/>
    </row>
    <row r="668" spans="1:10" x14ac:dyDescent="0.25">
      <c r="A668" s="9"/>
      <c r="J668" s="13"/>
    </row>
    <row r="669" spans="1:10" x14ac:dyDescent="0.25">
      <c r="A669" s="9"/>
      <c r="J669" s="13"/>
    </row>
    <row r="670" spans="1:10" x14ac:dyDescent="0.25">
      <c r="A670" s="9"/>
      <c r="J670" s="13"/>
    </row>
    <row r="671" spans="1:10" x14ac:dyDescent="0.25">
      <c r="A671" s="9"/>
      <c r="J671" s="13"/>
    </row>
    <row r="672" spans="1:10" x14ac:dyDescent="0.25">
      <c r="A672" s="9"/>
      <c r="J672" s="13"/>
    </row>
    <row r="673" spans="1:10" x14ac:dyDescent="0.25">
      <c r="A673" s="9"/>
      <c r="J673" s="13"/>
    </row>
    <row r="674" spans="1:10" x14ac:dyDescent="0.25">
      <c r="A674" s="9"/>
      <c r="J674" s="13"/>
    </row>
    <row r="675" spans="1:10" x14ac:dyDescent="0.25">
      <c r="A675" s="9"/>
      <c r="J675" s="13"/>
    </row>
    <row r="676" spans="1:10" x14ac:dyDescent="0.25">
      <c r="A676" s="9"/>
      <c r="J676" s="13"/>
    </row>
    <row r="677" spans="1:10" x14ac:dyDescent="0.25">
      <c r="A677" s="9"/>
      <c r="J677" s="13"/>
    </row>
    <row r="678" spans="1:10" x14ac:dyDescent="0.25">
      <c r="A678" s="9"/>
      <c r="J678" s="13"/>
    </row>
    <row r="679" spans="1:10" x14ac:dyDescent="0.25">
      <c r="A679" s="9"/>
      <c r="J679" s="13"/>
    </row>
    <row r="680" spans="1:10" x14ac:dyDescent="0.25">
      <c r="A680" s="9"/>
      <c r="J680" s="13"/>
    </row>
    <row r="681" spans="1:10" x14ac:dyDescent="0.25">
      <c r="A681" s="9"/>
      <c r="J681" s="13"/>
    </row>
    <row r="682" spans="1:10" x14ac:dyDescent="0.25">
      <c r="A682" s="9"/>
      <c r="J682" s="13"/>
    </row>
    <row r="683" spans="1:10" x14ac:dyDescent="0.25">
      <c r="A683" s="9"/>
      <c r="J683" s="13"/>
    </row>
    <row r="684" spans="1:10" x14ac:dyDescent="0.25">
      <c r="A684" s="9"/>
      <c r="J684" s="13"/>
    </row>
    <row r="685" spans="1:10" x14ac:dyDescent="0.25">
      <c r="A685" s="9"/>
      <c r="J685" s="13"/>
    </row>
    <row r="686" spans="1:10" x14ac:dyDescent="0.25">
      <c r="A686" s="9"/>
      <c r="J686" s="13"/>
    </row>
    <row r="687" spans="1:10" x14ac:dyDescent="0.25">
      <c r="A687" s="9"/>
      <c r="J687" s="13"/>
    </row>
    <row r="688" spans="1:10" x14ac:dyDescent="0.25">
      <c r="A688" s="9"/>
      <c r="J688" s="13"/>
    </row>
    <row r="689" spans="1:10" x14ac:dyDescent="0.25">
      <c r="A689" s="9"/>
      <c r="J689" s="13"/>
    </row>
    <row r="690" spans="1:10" x14ac:dyDescent="0.25">
      <c r="A690" s="9"/>
      <c r="J690" s="13"/>
    </row>
    <row r="691" spans="1:10" x14ac:dyDescent="0.25">
      <c r="A691" s="9"/>
      <c r="J691" s="13"/>
    </row>
    <row r="692" spans="1:10" x14ac:dyDescent="0.25">
      <c r="A692" s="9"/>
      <c r="J692" s="13"/>
    </row>
    <row r="693" spans="1:10" x14ac:dyDescent="0.25">
      <c r="A693" s="9"/>
      <c r="J693" s="13"/>
    </row>
    <row r="694" spans="1:10" x14ac:dyDescent="0.25">
      <c r="A694" s="9"/>
      <c r="J694" s="13"/>
    </row>
    <row r="695" spans="1:10" x14ac:dyDescent="0.25">
      <c r="A695" s="9"/>
      <c r="J695" s="13"/>
    </row>
    <row r="696" spans="1:10" x14ac:dyDescent="0.25">
      <c r="A696" s="9"/>
      <c r="J696" s="13"/>
    </row>
    <row r="697" spans="1:10" x14ac:dyDescent="0.25">
      <c r="A697" s="9"/>
      <c r="J697" s="13"/>
    </row>
    <row r="698" spans="1:10" x14ac:dyDescent="0.25">
      <c r="A698" s="9"/>
      <c r="J698" s="13"/>
    </row>
    <row r="699" spans="1:10" x14ac:dyDescent="0.25">
      <c r="A699" s="9"/>
      <c r="J699" s="13"/>
    </row>
    <row r="700" spans="1:10" x14ac:dyDescent="0.25">
      <c r="A700" s="9"/>
      <c r="J700" s="13"/>
    </row>
    <row r="701" spans="1:10" x14ac:dyDescent="0.25">
      <c r="A701" s="9"/>
      <c r="J701" s="13"/>
    </row>
    <row r="702" spans="1:10" x14ac:dyDescent="0.25">
      <c r="A702" s="9"/>
      <c r="J702" s="13"/>
    </row>
    <row r="703" spans="1:10" x14ac:dyDescent="0.25">
      <c r="A703" s="9"/>
      <c r="J703" s="13"/>
    </row>
    <row r="704" spans="1:10" x14ac:dyDescent="0.25">
      <c r="A704" s="9"/>
      <c r="J704" s="13"/>
    </row>
    <row r="705" spans="1:10" x14ac:dyDescent="0.25">
      <c r="A705" s="9"/>
      <c r="J705" s="13"/>
    </row>
    <row r="706" spans="1:10" x14ac:dyDescent="0.25">
      <c r="A706" s="9"/>
      <c r="J706" s="13"/>
    </row>
    <row r="707" spans="1:10" x14ac:dyDescent="0.25">
      <c r="A707" s="9"/>
      <c r="J707" s="13"/>
    </row>
    <row r="708" spans="1:10" x14ac:dyDescent="0.25">
      <c r="A708" s="9"/>
      <c r="J708" s="13"/>
    </row>
    <row r="709" spans="1:10" x14ac:dyDescent="0.25">
      <c r="A709" s="9"/>
      <c r="J709" s="13"/>
    </row>
    <row r="710" spans="1:10" x14ac:dyDescent="0.25">
      <c r="A710" s="9"/>
      <c r="J710" s="13"/>
    </row>
    <row r="711" spans="1:10" x14ac:dyDescent="0.25">
      <c r="A711" s="9"/>
      <c r="J711" s="13"/>
    </row>
    <row r="712" spans="1:10" x14ac:dyDescent="0.25">
      <c r="A712" s="9"/>
      <c r="J712" s="13"/>
    </row>
    <row r="713" spans="1:10" x14ac:dyDescent="0.25">
      <c r="A713" s="9"/>
      <c r="J713" s="13"/>
    </row>
    <row r="714" spans="1:10" x14ac:dyDescent="0.25">
      <c r="A714" s="9"/>
      <c r="J714" s="13"/>
    </row>
    <row r="715" spans="1:10" x14ac:dyDescent="0.25">
      <c r="A715" s="9"/>
      <c r="J715" s="13"/>
    </row>
    <row r="716" spans="1:10" x14ac:dyDescent="0.25">
      <c r="A716" s="9"/>
      <c r="J716" s="13"/>
    </row>
    <row r="717" spans="1:10" x14ac:dyDescent="0.25">
      <c r="A717" s="9"/>
      <c r="J717" s="13"/>
    </row>
    <row r="718" spans="1:10" x14ac:dyDescent="0.25">
      <c r="A718" s="9"/>
      <c r="J718" s="13"/>
    </row>
    <row r="719" spans="1:10" x14ac:dyDescent="0.25">
      <c r="A719" s="9"/>
      <c r="J719" s="13"/>
    </row>
    <row r="720" spans="1:10" x14ac:dyDescent="0.25">
      <c r="A720" s="9"/>
      <c r="J720" s="13"/>
    </row>
    <row r="721" spans="1:10" x14ac:dyDescent="0.25">
      <c r="A721" s="9"/>
      <c r="J721" s="13"/>
    </row>
    <row r="722" spans="1:10" x14ac:dyDescent="0.25">
      <c r="A722" s="9"/>
      <c r="J722" s="13"/>
    </row>
    <row r="723" spans="1:10" x14ac:dyDescent="0.25">
      <c r="A723" s="9"/>
      <c r="J723" s="13"/>
    </row>
    <row r="724" spans="1:10" x14ac:dyDescent="0.25">
      <c r="A724" s="9"/>
      <c r="J724" s="13"/>
    </row>
    <row r="725" spans="1:10" x14ac:dyDescent="0.25">
      <c r="A725" s="9"/>
      <c r="J725" s="13"/>
    </row>
    <row r="726" spans="1:10" x14ac:dyDescent="0.25">
      <c r="A726" s="9"/>
      <c r="J726" s="13"/>
    </row>
    <row r="727" spans="1:10" x14ac:dyDescent="0.25">
      <c r="A727" s="9"/>
      <c r="J727" s="13"/>
    </row>
    <row r="728" spans="1:10" x14ac:dyDescent="0.25">
      <c r="A728" s="9"/>
      <c r="J728" s="13"/>
    </row>
    <row r="729" spans="1:10" x14ac:dyDescent="0.25">
      <c r="A729" s="9"/>
      <c r="J729" s="13"/>
    </row>
    <row r="730" spans="1:10" x14ac:dyDescent="0.25">
      <c r="A730" s="9"/>
      <c r="J730" s="13"/>
    </row>
    <row r="731" spans="1:10" x14ac:dyDescent="0.25">
      <c r="A731" s="9"/>
      <c r="J731" s="13"/>
    </row>
    <row r="732" spans="1:10" x14ac:dyDescent="0.25">
      <c r="A732" s="9"/>
      <c r="J732" s="13"/>
    </row>
    <row r="733" spans="1:10" x14ac:dyDescent="0.25">
      <c r="A733" s="9"/>
      <c r="J733" s="13"/>
    </row>
    <row r="734" spans="1:10" x14ac:dyDescent="0.25">
      <c r="A734" s="9"/>
      <c r="J734" s="13"/>
    </row>
    <row r="735" spans="1:10" x14ac:dyDescent="0.25">
      <c r="A735" s="9"/>
      <c r="J735" s="13"/>
    </row>
    <row r="736" spans="1:10" x14ac:dyDescent="0.25">
      <c r="A736" s="9"/>
      <c r="J736" s="13"/>
    </row>
    <row r="737" spans="1:10" x14ac:dyDescent="0.25">
      <c r="A737" s="9"/>
      <c r="J737" s="13"/>
    </row>
    <row r="738" spans="1:10" x14ac:dyDescent="0.25">
      <c r="A738" s="9"/>
      <c r="J738" s="13"/>
    </row>
    <row r="739" spans="1:10" x14ac:dyDescent="0.25">
      <c r="A739" s="9"/>
      <c r="J739" s="13"/>
    </row>
    <row r="740" spans="1:10" x14ac:dyDescent="0.25">
      <c r="A740" s="9"/>
      <c r="J740" s="13"/>
    </row>
    <row r="741" spans="1:10" x14ac:dyDescent="0.25">
      <c r="A741" s="9"/>
      <c r="J741" s="13"/>
    </row>
    <row r="742" spans="1:10" x14ac:dyDescent="0.25">
      <c r="A742" s="9"/>
      <c r="J742" s="13"/>
    </row>
    <row r="743" spans="1:10" x14ac:dyDescent="0.25">
      <c r="A743" s="9"/>
      <c r="J743" s="13"/>
    </row>
    <row r="744" spans="1:10" x14ac:dyDescent="0.25">
      <c r="A744" s="9"/>
      <c r="J744" s="13"/>
    </row>
    <row r="745" spans="1:10" x14ac:dyDescent="0.25">
      <c r="A745" s="9"/>
      <c r="J745" s="13"/>
    </row>
    <row r="746" spans="1:10" x14ac:dyDescent="0.25">
      <c r="A746" s="9"/>
      <c r="J746" s="13"/>
    </row>
    <row r="747" spans="1:10" x14ac:dyDescent="0.25">
      <c r="A747" s="9"/>
      <c r="J747" s="13"/>
    </row>
    <row r="748" spans="1:10" x14ac:dyDescent="0.25">
      <c r="A748" s="9"/>
      <c r="J748" s="13"/>
    </row>
    <row r="749" spans="1:10" x14ac:dyDescent="0.25">
      <c r="A749" s="9"/>
      <c r="J749" s="13"/>
    </row>
    <row r="750" spans="1:10" x14ac:dyDescent="0.25">
      <c r="A750" s="9"/>
      <c r="J750" s="13"/>
    </row>
    <row r="751" spans="1:10" x14ac:dyDescent="0.25">
      <c r="A751" s="9"/>
      <c r="J751" s="13"/>
    </row>
    <row r="752" spans="1:10" x14ac:dyDescent="0.25">
      <c r="A752" s="9"/>
      <c r="J752" s="13"/>
    </row>
    <row r="753" spans="1:10" x14ac:dyDescent="0.25">
      <c r="A753" s="9"/>
      <c r="J753" s="13"/>
    </row>
    <row r="754" spans="1:10" x14ac:dyDescent="0.25">
      <c r="A754" s="9"/>
      <c r="J754" s="13"/>
    </row>
    <row r="755" spans="1:10" x14ac:dyDescent="0.25">
      <c r="A755" s="9"/>
      <c r="J755" s="13"/>
    </row>
    <row r="756" spans="1:10" x14ac:dyDescent="0.25">
      <c r="A756" s="9"/>
      <c r="J756" s="13"/>
    </row>
    <row r="757" spans="1:10" x14ac:dyDescent="0.25">
      <c r="A757" s="9"/>
      <c r="J757" s="13"/>
    </row>
    <row r="758" spans="1:10" x14ac:dyDescent="0.25">
      <c r="A758" s="9"/>
      <c r="J758" s="13"/>
    </row>
    <row r="759" spans="1:10" x14ac:dyDescent="0.25">
      <c r="A759" s="9"/>
      <c r="J759" s="13"/>
    </row>
    <row r="760" spans="1:10" x14ac:dyDescent="0.25">
      <c r="A760" s="9"/>
      <c r="J760" s="13"/>
    </row>
    <row r="761" spans="1:10" x14ac:dyDescent="0.25">
      <c r="A761" s="9"/>
      <c r="J761" s="13"/>
    </row>
    <row r="762" spans="1:10" x14ac:dyDescent="0.25">
      <c r="A762" s="9"/>
      <c r="J762" s="13"/>
    </row>
    <row r="763" spans="1:10" x14ac:dyDescent="0.25">
      <c r="A763" s="9"/>
      <c r="J763" s="13"/>
    </row>
    <row r="764" spans="1:10" x14ac:dyDescent="0.25">
      <c r="A764" s="9"/>
      <c r="J764" s="13"/>
    </row>
    <row r="765" spans="1:10" x14ac:dyDescent="0.25">
      <c r="A765" s="9"/>
      <c r="J765" s="13"/>
    </row>
    <row r="766" spans="1:10" x14ac:dyDescent="0.25">
      <c r="A766" s="9"/>
      <c r="J766" s="13"/>
    </row>
    <row r="767" spans="1:10" x14ac:dyDescent="0.25">
      <c r="A767" s="9"/>
      <c r="J767" s="13"/>
    </row>
    <row r="768" spans="1:10" x14ac:dyDescent="0.25">
      <c r="A768" s="9"/>
      <c r="J768" s="13"/>
    </row>
    <row r="769" spans="1:10" x14ac:dyDescent="0.25">
      <c r="A769" s="9"/>
      <c r="J769" s="13"/>
    </row>
    <row r="770" spans="1:10" x14ac:dyDescent="0.25">
      <c r="A770" s="9"/>
      <c r="J770" s="13"/>
    </row>
    <row r="771" spans="1:10" x14ac:dyDescent="0.25">
      <c r="A771" s="9"/>
      <c r="J771" s="13"/>
    </row>
    <row r="772" spans="1:10" x14ac:dyDescent="0.25">
      <c r="A772" s="9"/>
      <c r="J772" s="13"/>
    </row>
    <row r="773" spans="1:10" x14ac:dyDescent="0.25">
      <c r="A773" s="9"/>
      <c r="J773" s="13"/>
    </row>
    <row r="774" spans="1:10" x14ac:dyDescent="0.25">
      <c r="A774" s="9"/>
      <c r="J774" s="13"/>
    </row>
    <row r="775" spans="1:10" x14ac:dyDescent="0.25">
      <c r="A775" s="9"/>
      <c r="J775" s="13"/>
    </row>
    <row r="776" spans="1:10" x14ac:dyDescent="0.25">
      <c r="A776" s="9"/>
      <c r="J776" s="13"/>
    </row>
    <row r="777" spans="1:10" x14ac:dyDescent="0.25">
      <c r="A777" s="9"/>
      <c r="J777" s="13"/>
    </row>
    <row r="778" spans="1:10" x14ac:dyDescent="0.25">
      <c r="A778" s="9"/>
      <c r="J778" s="13"/>
    </row>
    <row r="779" spans="1:10" x14ac:dyDescent="0.25">
      <c r="A779" s="9"/>
      <c r="J779" s="13"/>
    </row>
    <row r="780" spans="1:10" x14ac:dyDescent="0.25">
      <c r="A780" s="9"/>
      <c r="J780" s="13"/>
    </row>
    <row r="781" spans="1:10" x14ac:dyDescent="0.25">
      <c r="A781" s="9"/>
      <c r="J781" s="13"/>
    </row>
    <row r="782" spans="1:10" x14ac:dyDescent="0.25">
      <c r="A782" s="9"/>
      <c r="J782" s="13"/>
    </row>
    <row r="783" spans="1:10" x14ac:dyDescent="0.25">
      <c r="A783" s="9"/>
      <c r="J783" s="13"/>
    </row>
    <row r="784" spans="1:10" x14ac:dyDescent="0.25">
      <c r="A784" s="9"/>
      <c r="J784" s="13"/>
    </row>
    <row r="785" spans="1:10" x14ac:dyDescent="0.25">
      <c r="A785" s="9"/>
      <c r="J785" s="13"/>
    </row>
    <row r="786" spans="1:10" x14ac:dyDescent="0.25">
      <c r="A786" s="9"/>
      <c r="J786" s="13"/>
    </row>
    <row r="787" spans="1:10" x14ac:dyDescent="0.25">
      <c r="A787" s="9"/>
      <c r="J787" s="13"/>
    </row>
    <row r="788" spans="1:10" x14ac:dyDescent="0.25">
      <c r="A788" s="9"/>
      <c r="J788" s="13"/>
    </row>
    <row r="789" spans="1:10" x14ac:dyDescent="0.25">
      <c r="A789" s="9"/>
      <c r="J789" s="13"/>
    </row>
    <row r="790" spans="1:10" x14ac:dyDescent="0.25">
      <c r="A790" s="9"/>
      <c r="J790" s="13"/>
    </row>
    <row r="791" spans="1:10" x14ac:dyDescent="0.25">
      <c r="A791" s="9"/>
      <c r="J791" s="13"/>
    </row>
    <row r="792" spans="1:10" x14ac:dyDescent="0.25">
      <c r="A792" s="9"/>
      <c r="J792" s="13"/>
    </row>
    <row r="793" spans="1:10" x14ac:dyDescent="0.25">
      <c r="A793" s="9"/>
      <c r="J793" s="13"/>
    </row>
    <row r="794" spans="1:10" x14ac:dyDescent="0.25">
      <c r="A794" s="9"/>
      <c r="J794" s="13"/>
    </row>
    <row r="795" spans="1:10" x14ac:dyDescent="0.25">
      <c r="A795" s="9"/>
      <c r="J795" s="13"/>
    </row>
    <row r="796" spans="1:10" x14ac:dyDescent="0.25">
      <c r="A796" s="9"/>
      <c r="J796" s="13"/>
    </row>
    <row r="797" spans="1:10" x14ac:dyDescent="0.25">
      <c r="A797" s="9"/>
      <c r="J797" s="13"/>
    </row>
    <row r="798" spans="1:10" x14ac:dyDescent="0.25">
      <c r="A798" s="9"/>
      <c r="J798" s="13"/>
    </row>
    <row r="799" spans="1:10" x14ac:dyDescent="0.25">
      <c r="A799" s="9"/>
      <c r="J799" s="13"/>
    </row>
    <row r="800" spans="1:10" x14ac:dyDescent="0.25">
      <c r="A800" s="9"/>
      <c r="J800" s="13"/>
    </row>
    <row r="801" spans="1:10" x14ac:dyDescent="0.25">
      <c r="A801" s="9"/>
      <c r="J801" s="13"/>
    </row>
    <row r="802" spans="1:10" x14ac:dyDescent="0.25">
      <c r="A802" s="9"/>
      <c r="J802" s="13"/>
    </row>
    <row r="803" spans="1:10" x14ac:dyDescent="0.25">
      <c r="A803" s="9"/>
      <c r="J803" s="13"/>
    </row>
    <row r="804" spans="1:10" x14ac:dyDescent="0.25">
      <c r="A804" s="9"/>
      <c r="J804" s="13"/>
    </row>
    <row r="805" spans="1:10" x14ac:dyDescent="0.25">
      <c r="A805" s="9"/>
      <c r="J805" s="13"/>
    </row>
    <row r="806" spans="1:10" x14ac:dyDescent="0.25">
      <c r="A806" s="9"/>
      <c r="J806" s="13"/>
    </row>
    <row r="807" spans="1:10" x14ac:dyDescent="0.25">
      <c r="A807" s="9"/>
      <c r="J807" s="13"/>
    </row>
    <row r="808" spans="1:10" x14ac:dyDescent="0.25">
      <c r="A808" s="9"/>
      <c r="J808" s="13"/>
    </row>
    <row r="809" spans="1:10" x14ac:dyDescent="0.25">
      <c r="A809" s="9"/>
      <c r="J809" s="13"/>
    </row>
    <row r="810" spans="1:10" x14ac:dyDescent="0.25">
      <c r="A810" s="9"/>
      <c r="J810" s="13"/>
    </row>
    <row r="811" spans="1:10" x14ac:dyDescent="0.25">
      <c r="A811" s="9"/>
      <c r="J811" s="13"/>
    </row>
    <row r="812" spans="1:10" x14ac:dyDescent="0.25">
      <c r="A812" s="9"/>
      <c r="J812" s="13"/>
    </row>
    <row r="813" spans="1:10" x14ac:dyDescent="0.25">
      <c r="A813" s="9"/>
      <c r="J813" s="13"/>
    </row>
    <row r="814" spans="1:10" x14ac:dyDescent="0.25">
      <c r="A814" s="9"/>
      <c r="J814" s="13"/>
    </row>
    <row r="815" spans="1:10" x14ac:dyDescent="0.25">
      <c r="A815" s="9"/>
      <c r="J815" s="13"/>
    </row>
    <row r="816" spans="1:10" x14ac:dyDescent="0.25">
      <c r="A816" s="9"/>
      <c r="J816" s="13"/>
    </row>
    <row r="817" spans="1:10" x14ac:dyDescent="0.25">
      <c r="A817" s="9"/>
      <c r="J817" s="13"/>
    </row>
    <row r="818" spans="1:10" x14ac:dyDescent="0.25">
      <c r="A818" s="9"/>
      <c r="J818" s="13"/>
    </row>
    <row r="819" spans="1:10" x14ac:dyDescent="0.25">
      <c r="A819" s="9"/>
      <c r="J819" s="13"/>
    </row>
    <row r="820" spans="1:10" x14ac:dyDescent="0.25">
      <c r="A820" s="9"/>
      <c r="J820" s="13"/>
    </row>
    <row r="821" spans="1:10" x14ac:dyDescent="0.25">
      <c r="A821" s="9"/>
      <c r="J821" s="13"/>
    </row>
    <row r="822" spans="1:10" x14ac:dyDescent="0.25">
      <c r="A822" s="9"/>
      <c r="J822" s="13"/>
    </row>
    <row r="823" spans="1:10" x14ac:dyDescent="0.25">
      <c r="A823" s="9"/>
      <c r="J823" s="13"/>
    </row>
    <row r="824" spans="1:10" x14ac:dyDescent="0.25">
      <c r="A824" s="9"/>
      <c r="J824" s="13"/>
    </row>
    <row r="825" spans="1:10" x14ac:dyDescent="0.25">
      <c r="A825" s="9"/>
      <c r="J825" s="13"/>
    </row>
    <row r="826" spans="1:10" x14ac:dyDescent="0.25">
      <c r="A826" s="9"/>
      <c r="J826" s="13"/>
    </row>
    <row r="827" spans="1:10" x14ac:dyDescent="0.25">
      <c r="A827" s="9"/>
      <c r="J827" s="13"/>
    </row>
    <row r="828" spans="1:10" x14ac:dyDescent="0.25">
      <c r="A828" s="9"/>
      <c r="J828" s="13"/>
    </row>
    <row r="829" spans="1:10" x14ac:dyDescent="0.25">
      <c r="A829" s="9"/>
      <c r="J829" s="13"/>
    </row>
    <row r="830" spans="1:10" x14ac:dyDescent="0.25">
      <c r="A830" s="9"/>
      <c r="J830" s="13"/>
    </row>
    <row r="831" spans="1:10" x14ac:dyDescent="0.25">
      <c r="A831" s="9"/>
      <c r="J831" s="13"/>
    </row>
    <row r="832" spans="1:10" x14ac:dyDescent="0.25">
      <c r="A832" s="9"/>
      <c r="J832" s="13"/>
    </row>
    <row r="833" spans="1:10" x14ac:dyDescent="0.25">
      <c r="A833" s="9"/>
      <c r="J833" s="13"/>
    </row>
    <row r="834" spans="1:10" x14ac:dyDescent="0.25">
      <c r="A834" s="9"/>
      <c r="J834" s="13"/>
    </row>
    <row r="835" spans="1:10" x14ac:dyDescent="0.25">
      <c r="A835" s="9"/>
      <c r="J835" s="13"/>
    </row>
    <row r="836" spans="1:10" x14ac:dyDescent="0.25">
      <c r="A836" s="9"/>
      <c r="J836" s="13"/>
    </row>
    <row r="837" spans="1:10" x14ac:dyDescent="0.25">
      <c r="A837" s="9"/>
      <c r="J837" s="13"/>
    </row>
    <row r="838" spans="1:10" x14ac:dyDescent="0.25">
      <c r="A838" s="9"/>
      <c r="J838" s="13"/>
    </row>
    <row r="839" spans="1:10" x14ac:dyDescent="0.25">
      <c r="A839" s="9"/>
      <c r="J839" s="13"/>
    </row>
    <row r="840" spans="1:10" x14ac:dyDescent="0.25">
      <c r="A840" s="9"/>
      <c r="J840" s="13"/>
    </row>
    <row r="841" spans="1:10" x14ac:dyDescent="0.25">
      <c r="A841" s="9"/>
      <c r="J841" s="13"/>
    </row>
    <row r="842" spans="1:10" x14ac:dyDescent="0.25">
      <c r="A842" s="9"/>
      <c r="J842" s="13"/>
    </row>
    <row r="843" spans="1:10" x14ac:dyDescent="0.25">
      <c r="A843" s="9"/>
      <c r="J843" s="13"/>
    </row>
    <row r="844" spans="1:10" x14ac:dyDescent="0.25">
      <c r="A844" s="9"/>
      <c r="J844" s="13"/>
    </row>
    <row r="845" spans="1:10" x14ac:dyDescent="0.25">
      <c r="A845" s="9"/>
      <c r="J845" s="13"/>
    </row>
    <row r="846" spans="1:10" x14ac:dyDescent="0.25">
      <c r="A846" s="9"/>
      <c r="J846" s="13"/>
    </row>
    <row r="847" spans="1:10" x14ac:dyDescent="0.25">
      <c r="A847" s="9"/>
      <c r="J847" s="13"/>
    </row>
    <row r="848" spans="1:10" x14ac:dyDescent="0.25">
      <c r="A848" s="9"/>
      <c r="J848" s="13"/>
    </row>
    <row r="849" spans="1:10" x14ac:dyDescent="0.25">
      <c r="A849" s="9"/>
      <c r="J849" s="13"/>
    </row>
    <row r="850" spans="1:10" x14ac:dyDescent="0.25">
      <c r="A850" s="9"/>
      <c r="J850" s="13"/>
    </row>
    <row r="851" spans="1:10" x14ac:dyDescent="0.25">
      <c r="A851" s="9"/>
      <c r="J851" s="13"/>
    </row>
    <row r="852" spans="1:10" x14ac:dyDescent="0.25">
      <c r="A852" s="9"/>
      <c r="J852" s="13"/>
    </row>
    <row r="853" spans="1:10" x14ac:dyDescent="0.25">
      <c r="A853" s="9"/>
      <c r="J853" s="13"/>
    </row>
    <row r="854" spans="1:10" x14ac:dyDescent="0.25">
      <c r="A854" s="9"/>
      <c r="J854" s="13"/>
    </row>
    <row r="855" spans="1:10" x14ac:dyDescent="0.25">
      <c r="A855" s="9"/>
      <c r="J855" s="13"/>
    </row>
    <row r="856" spans="1:10" x14ac:dyDescent="0.25">
      <c r="A856" s="9"/>
      <c r="J856" s="13"/>
    </row>
    <row r="857" spans="1:10" x14ac:dyDescent="0.25">
      <c r="A857" s="9"/>
      <c r="J857" s="13"/>
    </row>
    <row r="858" spans="1:10" x14ac:dyDescent="0.25">
      <c r="A858" s="9"/>
      <c r="J858" s="13"/>
    </row>
    <row r="859" spans="1:10" x14ac:dyDescent="0.25">
      <c r="A859" s="9"/>
      <c r="J859" s="13"/>
    </row>
    <row r="860" spans="1:10" x14ac:dyDescent="0.25">
      <c r="A860" s="9"/>
      <c r="J860" s="13"/>
    </row>
    <row r="861" spans="1:10" x14ac:dyDescent="0.25">
      <c r="A861" s="9"/>
      <c r="J861" s="13"/>
    </row>
    <row r="862" spans="1:10" x14ac:dyDescent="0.25">
      <c r="A862" s="9"/>
      <c r="J862" s="13"/>
    </row>
    <row r="863" spans="1:10" x14ac:dyDescent="0.25">
      <c r="A863" s="9"/>
      <c r="J863" s="13"/>
    </row>
    <row r="864" spans="1:10" x14ac:dyDescent="0.25">
      <c r="A864" s="9"/>
      <c r="J864" s="13"/>
    </row>
    <row r="865" spans="1:10" x14ac:dyDescent="0.25">
      <c r="A865" s="9"/>
      <c r="J865" s="13"/>
    </row>
    <row r="866" spans="1:10" x14ac:dyDescent="0.25">
      <c r="A866" s="9"/>
      <c r="J866" s="13"/>
    </row>
    <row r="867" spans="1:10" x14ac:dyDescent="0.25">
      <c r="A867" s="9"/>
      <c r="J867" s="13"/>
    </row>
    <row r="868" spans="1:10" x14ac:dyDescent="0.25">
      <c r="A868" s="9"/>
      <c r="J868" s="13"/>
    </row>
    <row r="869" spans="1:10" x14ac:dyDescent="0.25">
      <c r="A869" s="9"/>
      <c r="J869" s="13"/>
    </row>
    <row r="870" spans="1:10" x14ac:dyDescent="0.25">
      <c r="A870" s="9"/>
      <c r="J870" s="13"/>
    </row>
    <row r="871" spans="1:10" x14ac:dyDescent="0.25">
      <c r="A871" s="9"/>
      <c r="J871" s="13"/>
    </row>
    <row r="872" spans="1:10" x14ac:dyDescent="0.25">
      <c r="A872" s="9"/>
      <c r="J872" s="13"/>
    </row>
    <row r="873" spans="1:10" x14ac:dyDescent="0.25">
      <c r="A873" s="9"/>
      <c r="J873" s="13"/>
    </row>
    <row r="874" spans="1:10" x14ac:dyDescent="0.25">
      <c r="A874" s="9"/>
      <c r="J874" s="13"/>
    </row>
    <row r="875" spans="1:10" x14ac:dyDescent="0.25">
      <c r="A875" s="9"/>
      <c r="J875" s="13"/>
    </row>
    <row r="876" spans="1:10" x14ac:dyDescent="0.25">
      <c r="A876" s="9"/>
      <c r="J876" s="13"/>
    </row>
    <row r="877" spans="1:10" x14ac:dyDescent="0.25">
      <c r="A877" s="9"/>
      <c r="J877" s="13"/>
    </row>
    <row r="878" spans="1:10" x14ac:dyDescent="0.25">
      <c r="A878" s="9"/>
      <c r="J878" s="13"/>
    </row>
    <row r="879" spans="1:10" x14ac:dyDescent="0.25">
      <c r="A879" s="9"/>
      <c r="J879" s="13"/>
    </row>
    <row r="880" spans="1:10" x14ac:dyDescent="0.25">
      <c r="A880" s="9"/>
      <c r="J880" s="13"/>
    </row>
    <row r="881" spans="1:10" x14ac:dyDescent="0.25">
      <c r="A881" s="9"/>
      <c r="J881" s="13"/>
    </row>
    <row r="882" spans="1:10" x14ac:dyDescent="0.25">
      <c r="A882" s="9"/>
      <c r="J882" s="13"/>
    </row>
    <row r="883" spans="1:10" x14ac:dyDescent="0.25">
      <c r="A883" s="9"/>
      <c r="J883" s="13"/>
    </row>
    <row r="884" spans="1:10" x14ac:dyDescent="0.25">
      <c r="A884" s="9"/>
      <c r="J884" s="13"/>
    </row>
    <row r="885" spans="1:10" x14ac:dyDescent="0.25">
      <c r="A885" s="9"/>
      <c r="J885" s="13"/>
    </row>
    <row r="886" spans="1:10" x14ac:dyDescent="0.25">
      <c r="A886" s="9"/>
      <c r="J886" s="13"/>
    </row>
    <row r="887" spans="1:10" x14ac:dyDescent="0.25">
      <c r="A887" s="9"/>
      <c r="J887" s="13"/>
    </row>
    <row r="888" spans="1:10" x14ac:dyDescent="0.25">
      <c r="A888" s="9"/>
      <c r="J888" s="13"/>
    </row>
    <row r="889" spans="1:10" x14ac:dyDescent="0.25">
      <c r="A889" s="9"/>
      <c r="J889" s="13"/>
    </row>
    <row r="890" spans="1:10" x14ac:dyDescent="0.25">
      <c r="A890" s="9"/>
      <c r="J890" s="13"/>
    </row>
    <row r="891" spans="1:10" x14ac:dyDescent="0.25">
      <c r="A891" s="9"/>
      <c r="J891" s="13"/>
    </row>
    <row r="892" spans="1:10" x14ac:dyDescent="0.25">
      <c r="A892" s="9"/>
      <c r="J892" s="13"/>
    </row>
    <row r="893" spans="1:10" x14ac:dyDescent="0.25">
      <c r="A893" s="9"/>
      <c r="J893" s="13"/>
    </row>
    <row r="894" spans="1:10" x14ac:dyDescent="0.25">
      <c r="A894" s="9"/>
      <c r="J894" s="13"/>
    </row>
    <row r="895" spans="1:10" x14ac:dyDescent="0.25">
      <c r="A895" s="9"/>
      <c r="J895" s="13"/>
    </row>
    <row r="896" spans="1:10" x14ac:dyDescent="0.25">
      <c r="A896" s="9"/>
      <c r="J896" s="13"/>
    </row>
    <row r="897" spans="1:10" x14ac:dyDescent="0.25">
      <c r="A897" s="9"/>
      <c r="J897" s="13"/>
    </row>
    <row r="898" spans="1:10" x14ac:dyDescent="0.25">
      <c r="A898" s="9"/>
      <c r="J898" s="13"/>
    </row>
    <row r="899" spans="1:10" x14ac:dyDescent="0.25">
      <c r="A899" s="9"/>
      <c r="J899" s="13"/>
    </row>
    <row r="900" spans="1:10" x14ac:dyDescent="0.25">
      <c r="A900" s="9"/>
      <c r="J900" s="13"/>
    </row>
    <row r="901" spans="1:10" x14ac:dyDescent="0.25">
      <c r="A901" s="9"/>
      <c r="J901" s="13"/>
    </row>
    <row r="902" spans="1:10" x14ac:dyDescent="0.25">
      <c r="A902" s="9"/>
      <c r="J902" s="13"/>
    </row>
    <row r="903" spans="1:10" x14ac:dyDescent="0.25">
      <c r="A903" s="9"/>
      <c r="J903" s="13"/>
    </row>
    <row r="904" spans="1:10" x14ac:dyDescent="0.25">
      <c r="A904" s="9"/>
      <c r="J904" s="13"/>
    </row>
    <row r="905" spans="1:10" x14ac:dyDescent="0.25">
      <c r="A905" s="9"/>
      <c r="J905" s="13"/>
    </row>
    <row r="906" spans="1:10" x14ac:dyDescent="0.25">
      <c r="A906" s="9"/>
      <c r="J906" s="13"/>
    </row>
    <row r="907" spans="1:10" x14ac:dyDescent="0.25">
      <c r="A907" s="9"/>
      <c r="J907" s="13"/>
    </row>
    <row r="908" spans="1:10" x14ac:dyDescent="0.25">
      <c r="A908" s="9"/>
      <c r="J908" s="13"/>
    </row>
    <row r="909" spans="1:10" x14ac:dyDescent="0.25">
      <c r="A909" s="9"/>
      <c r="J909" s="13"/>
    </row>
    <row r="910" spans="1:10" x14ac:dyDescent="0.25">
      <c r="A910" s="9"/>
      <c r="J910" s="13"/>
    </row>
    <row r="911" spans="1:10" x14ac:dyDescent="0.25">
      <c r="A911" s="9"/>
      <c r="J911" s="13"/>
    </row>
    <row r="912" spans="1:10" x14ac:dyDescent="0.25">
      <c r="A912" s="9"/>
      <c r="J912" s="13"/>
    </row>
    <row r="913" spans="1:10" x14ac:dyDescent="0.25">
      <c r="A913" s="9"/>
      <c r="J913" s="13"/>
    </row>
    <row r="914" spans="1:10" x14ac:dyDescent="0.25">
      <c r="A914" s="9"/>
      <c r="J914" s="13"/>
    </row>
    <row r="915" spans="1:10" x14ac:dyDescent="0.25">
      <c r="A915" s="9"/>
      <c r="J915" s="13"/>
    </row>
    <row r="916" spans="1:10" x14ac:dyDescent="0.25">
      <c r="A916" s="9"/>
      <c r="J916" s="13"/>
    </row>
    <row r="917" spans="1:10" x14ac:dyDescent="0.25">
      <c r="A917" s="9"/>
      <c r="J917" s="13"/>
    </row>
    <row r="918" spans="1:10" x14ac:dyDescent="0.25">
      <c r="A918" s="9"/>
      <c r="J918" s="13"/>
    </row>
    <row r="919" spans="1:10" x14ac:dyDescent="0.25">
      <c r="A919" s="9"/>
      <c r="J919" s="13"/>
    </row>
    <row r="920" spans="1:10" x14ac:dyDescent="0.25">
      <c r="A920" s="9"/>
      <c r="J920" s="13"/>
    </row>
    <row r="921" spans="1:10" x14ac:dyDescent="0.25">
      <c r="A921" s="9"/>
      <c r="J921" s="13"/>
    </row>
    <row r="922" spans="1:10" x14ac:dyDescent="0.25">
      <c r="A922" s="9"/>
      <c r="J922" s="13"/>
    </row>
    <row r="923" spans="1:10" x14ac:dyDescent="0.25">
      <c r="A923" s="9"/>
      <c r="J923" s="13"/>
    </row>
    <row r="924" spans="1:10" x14ac:dyDescent="0.25">
      <c r="A924" s="9"/>
      <c r="J924" s="13"/>
    </row>
    <row r="925" spans="1:10" x14ac:dyDescent="0.25">
      <c r="A925" s="9"/>
      <c r="J925" s="13"/>
    </row>
    <row r="926" spans="1:10" x14ac:dyDescent="0.25">
      <c r="A926" s="9"/>
      <c r="J926" s="13"/>
    </row>
    <row r="927" spans="1:10" x14ac:dyDescent="0.25">
      <c r="A927" s="9"/>
      <c r="J927" s="13"/>
    </row>
    <row r="928" spans="1:10" x14ac:dyDescent="0.25">
      <c r="A928" s="9"/>
      <c r="J928" s="13"/>
    </row>
    <row r="929" spans="1:10" x14ac:dyDescent="0.25">
      <c r="A929" s="9"/>
      <c r="J929" s="13"/>
    </row>
    <row r="930" spans="1:10" x14ac:dyDescent="0.25">
      <c r="A930" s="9"/>
      <c r="J930" s="13"/>
    </row>
    <row r="931" spans="1:10" x14ac:dyDescent="0.25">
      <c r="A931" s="9"/>
      <c r="J931" s="13"/>
    </row>
    <row r="932" spans="1:10" x14ac:dyDescent="0.25">
      <c r="A932" s="9"/>
      <c r="J932" s="13"/>
    </row>
    <row r="933" spans="1:10" x14ac:dyDescent="0.25">
      <c r="A933" s="9"/>
      <c r="J933" s="13"/>
    </row>
    <row r="934" spans="1:10" x14ac:dyDescent="0.25">
      <c r="A934" s="9"/>
      <c r="J934" s="13"/>
    </row>
    <row r="935" spans="1:10" x14ac:dyDescent="0.25">
      <c r="A935" s="9"/>
      <c r="J935" s="13"/>
    </row>
    <row r="936" spans="1:10" x14ac:dyDescent="0.25">
      <c r="A936" s="9"/>
      <c r="J936" s="13"/>
    </row>
    <row r="937" spans="1:10" x14ac:dyDescent="0.25">
      <c r="A937" s="9"/>
      <c r="J937" s="13"/>
    </row>
    <row r="938" spans="1:10" x14ac:dyDescent="0.25">
      <c r="A938" s="9"/>
      <c r="J938" s="13"/>
    </row>
    <row r="939" spans="1:10" x14ac:dyDescent="0.25">
      <c r="A939" s="9"/>
      <c r="J939" s="13"/>
    </row>
    <row r="940" spans="1:10" x14ac:dyDescent="0.25">
      <c r="A940" s="9"/>
      <c r="J940" s="13"/>
    </row>
    <row r="941" spans="1:10" x14ac:dyDescent="0.25">
      <c r="A941" s="9"/>
      <c r="J941" s="13"/>
    </row>
    <row r="942" spans="1:10" x14ac:dyDescent="0.25">
      <c r="A942" s="9"/>
      <c r="J942" s="13"/>
    </row>
    <row r="943" spans="1:10" x14ac:dyDescent="0.25">
      <c r="A943" s="9"/>
      <c r="J943" s="13"/>
    </row>
    <row r="944" spans="1:10" x14ac:dyDescent="0.25">
      <c r="A944" s="9"/>
      <c r="J944" s="13"/>
    </row>
    <row r="945" spans="1:10" x14ac:dyDescent="0.25">
      <c r="A945" s="9"/>
      <c r="J945" s="13"/>
    </row>
    <row r="946" spans="1:10" x14ac:dyDescent="0.25">
      <c r="A946" s="9"/>
      <c r="J946" s="13"/>
    </row>
    <row r="947" spans="1:10" x14ac:dyDescent="0.25">
      <c r="A947" s="9"/>
      <c r="J947" s="13"/>
    </row>
    <row r="948" spans="1:10" x14ac:dyDescent="0.25">
      <c r="A948" s="9"/>
      <c r="J948" s="13"/>
    </row>
    <row r="949" spans="1:10" x14ac:dyDescent="0.25">
      <c r="A949" s="9"/>
      <c r="J949" s="13"/>
    </row>
    <row r="950" spans="1:10" x14ac:dyDescent="0.25">
      <c r="A950" s="9"/>
      <c r="J950" s="13"/>
    </row>
    <row r="951" spans="1:10" x14ac:dyDescent="0.25">
      <c r="A951" s="9"/>
      <c r="J951" s="13"/>
    </row>
    <row r="952" spans="1:10" x14ac:dyDescent="0.25">
      <c r="A952" s="9"/>
      <c r="J952" s="13"/>
    </row>
    <row r="953" spans="1:10" x14ac:dyDescent="0.25">
      <c r="A953" s="9"/>
      <c r="J953" s="13"/>
    </row>
    <row r="954" spans="1:10" x14ac:dyDescent="0.25">
      <c r="A954" s="9"/>
      <c r="J954" s="13"/>
    </row>
    <row r="955" spans="1:10" x14ac:dyDescent="0.25">
      <c r="A955" s="9"/>
      <c r="J955" s="13"/>
    </row>
    <row r="956" spans="1:10" x14ac:dyDescent="0.25">
      <c r="A956" s="9"/>
      <c r="J956" s="13"/>
    </row>
    <row r="957" spans="1:10" x14ac:dyDescent="0.25">
      <c r="A957" s="9"/>
      <c r="J957" s="13"/>
    </row>
    <row r="958" spans="1:10" x14ac:dyDescent="0.25">
      <c r="A958" s="9"/>
      <c r="J958" s="13"/>
    </row>
    <row r="959" spans="1:10" x14ac:dyDescent="0.25">
      <c r="A959" s="9"/>
      <c r="J959" s="13"/>
    </row>
    <row r="960" spans="1:10" x14ac:dyDescent="0.25">
      <c r="A960" s="9"/>
      <c r="J960" s="13"/>
    </row>
    <row r="961" spans="1:10" x14ac:dyDescent="0.25">
      <c r="A961" s="9"/>
      <c r="J961" s="13"/>
    </row>
    <row r="962" spans="1:10" x14ac:dyDescent="0.25">
      <c r="A962" s="9"/>
      <c r="J962" s="13"/>
    </row>
    <row r="963" spans="1:10" x14ac:dyDescent="0.25">
      <c r="A963" s="9"/>
      <c r="J963" s="13"/>
    </row>
    <row r="964" spans="1:10" x14ac:dyDescent="0.25">
      <c r="A964" s="9"/>
      <c r="J964" s="13"/>
    </row>
    <row r="965" spans="1:10" x14ac:dyDescent="0.25">
      <c r="A965" s="9"/>
      <c r="J965" s="13"/>
    </row>
    <row r="966" spans="1:10" x14ac:dyDescent="0.25">
      <c r="A966" s="9"/>
      <c r="J966" s="13"/>
    </row>
    <row r="967" spans="1:10" x14ac:dyDescent="0.25">
      <c r="A967" s="9"/>
      <c r="J967" s="13"/>
    </row>
    <row r="968" spans="1:10" x14ac:dyDescent="0.25">
      <c r="A968" s="9"/>
      <c r="J968" s="13"/>
    </row>
    <row r="969" spans="1:10" x14ac:dyDescent="0.25">
      <c r="A969" s="9"/>
      <c r="J969" s="13"/>
    </row>
    <row r="970" spans="1:10" x14ac:dyDescent="0.25">
      <c r="A970" s="9"/>
      <c r="J970" s="13"/>
    </row>
    <row r="971" spans="1:10" x14ac:dyDescent="0.25">
      <c r="A971" s="9"/>
      <c r="J971" s="13"/>
    </row>
    <row r="972" spans="1:10" x14ac:dyDescent="0.25">
      <c r="A972" s="9"/>
      <c r="J972" s="13"/>
    </row>
    <row r="973" spans="1:10" x14ac:dyDescent="0.25">
      <c r="A973" s="9"/>
      <c r="J973" s="13"/>
    </row>
    <row r="974" spans="1:10" x14ac:dyDescent="0.25">
      <c r="A974" s="9"/>
      <c r="J974" s="13"/>
    </row>
    <row r="975" spans="1:10" x14ac:dyDescent="0.25">
      <c r="A975" s="9"/>
      <c r="J975" s="13"/>
    </row>
    <row r="976" spans="1:10" x14ac:dyDescent="0.25">
      <c r="A976" s="9"/>
      <c r="J976" s="13"/>
    </row>
    <row r="977" spans="1:10" x14ac:dyDescent="0.25">
      <c r="A977" s="9"/>
      <c r="J977" s="13"/>
    </row>
    <row r="978" spans="1:10" x14ac:dyDescent="0.25">
      <c r="A978" s="9"/>
      <c r="J978" s="13"/>
    </row>
    <row r="979" spans="1:10" x14ac:dyDescent="0.25">
      <c r="A979" s="9"/>
      <c r="J979" s="13"/>
    </row>
    <row r="980" spans="1:10" x14ac:dyDescent="0.25">
      <c r="A980" s="9"/>
      <c r="J980" s="13"/>
    </row>
    <row r="981" spans="1:10" x14ac:dyDescent="0.25">
      <c r="A981" s="9"/>
      <c r="J981" s="13"/>
    </row>
    <row r="982" spans="1:10" x14ac:dyDescent="0.25">
      <c r="A982" s="9"/>
      <c r="J982" s="13"/>
    </row>
    <row r="983" spans="1:10" x14ac:dyDescent="0.25">
      <c r="A983" s="9"/>
      <c r="J983" s="13"/>
    </row>
    <row r="984" spans="1:10" x14ac:dyDescent="0.25">
      <c r="A984" s="9"/>
      <c r="J984" s="13"/>
    </row>
    <row r="985" spans="1:10" x14ac:dyDescent="0.25">
      <c r="A985" s="9"/>
      <c r="J985" s="13"/>
    </row>
    <row r="986" spans="1:10" x14ac:dyDescent="0.25">
      <c r="A986" s="9"/>
      <c r="J986" s="13"/>
    </row>
    <row r="987" spans="1:10" x14ac:dyDescent="0.25">
      <c r="A987" s="9"/>
      <c r="J987" s="13"/>
    </row>
    <row r="988" spans="1:10" x14ac:dyDescent="0.25">
      <c r="A988" s="9"/>
      <c r="J988" s="13"/>
    </row>
    <row r="989" spans="1:10" x14ac:dyDescent="0.25">
      <c r="A989" s="9"/>
      <c r="J989" s="13"/>
    </row>
    <row r="990" spans="1:10" x14ac:dyDescent="0.25">
      <c r="A990" s="9"/>
      <c r="J990" s="13"/>
    </row>
    <row r="991" spans="1:10" x14ac:dyDescent="0.25">
      <c r="A991" s="9"/>
      <c r="J991" s="13"/>
    </row>
    <row r="992" spans="1:10" x14ac:dyDescent="0.25">
      <c r="A992" s="9"/>
      <c r="J992" s="13"/>
    </row>
    <row r="993" spans="1:10" x14ac:dyDescent="0.25">
      <c r="A993" s="9"/>
      <c r="J993" s="13"/>
    </row>
    <row r="994" spans="1:10" x14ac:dyDescent="0.25">
      <c r="A994" s="9"/>
      <c r="J994" s="13"/>
    </row>
    <row r="995" spans="1:10" x14ac:dyDescent="0.25">
      <c r="A995" s="9"/>
      <c r="J995" s="13"/>
    </row>
    <row r="996" spans="1:10" x14ac:dyDescent="0.25">
      <c r="A996" s="9"/>
      <c r="J996" s="13"/>
    </row>
    <row r="997" spans="1:10" x14ac:dyDescent="0.25">
      <c r="A997" s="9"/>
      <c r="J997" s="13"/>
    </row>
    <row r="998" spans="1:10" x14ac:dyDescent="0.25">
      <c r="A998" s="9"/>
      <c r="J998" s="13"/>
    </row>
    <row r="999" spans="1:10" x14ac:dyDescent="0.25">
      <c r="A999" s="9"/>
      <c r="J999" s="13"/>
    </row>
    <row r="1000" spans="1:10" x14ac:dyDescent="0.25">
      <c r="A1000" s="9"/>
      <c r="J1000" s="13"/>
    </row>
    <row r="1001" spans="1:10" x14ac:dyDescent="0.25">
      <c r="A1001" s="9"/>
      <c r="J1001" s="13"/>
    </row>
    <row r="1002" spans="1:10" x14ac:dyDescent="0.25">
      <c r="A1002" s="9"/>
      <c r="J1002" s="13"/>
    </row>
    <row r="1003" spans="1:10" x14ac:dyDescent="0.25">
      <c r="A1003" s="9"/>
      <c r="J1003" s="13"/>
    </row>
    <row r="1004" spans="1:10" x14ac:dyDescent="0.25">
      <c r="A1004" s="9"/>
      <c r="J1004" s="13"/>
    </row>
    <row r="1005" spans="1:10" x14ac:dyDescent="0.25">
      <c r="A1005" s="9"/>
      <c r="J1005" s="13"/>
    </row>
    <row r="1006" spans="1:10" x14ac:dyDescent="0.25">
      <c r="A1006" s="9"/>
      <c r="J1006" s="13"/>
    </row>
    <row r="1007" spans="1:10" x14ac:dyDescent="0.25">
      <c r="A1007" s="9"/>
      <c r="J1007" s="13"/>
    </row>
    <row r="1008" spans="1:10" x14ac:dyDescent="0.25">
      <c r="A1008" s="9"/>
      <c r="J1008" s="13"/>
    </row>
    <row r="1009" spans="1:10" x14ac:dyDescent="0.25">
      <c r="A1009" s="9"/>
      <c r="J1009" s="13"/>
    </row>
    <row r="1010" spans="1:10" x14ac:dyDescent="0.25">
      <c r="A1010" s="9"/>
      <c r="J1010" s="13"/>
    </row>
    <row r="1011" spans="1:10" x14ac:dyDescent="0.25">
      <c r="A1011" s="9"/>
      <c r="J1011" s="13"/>
    </row>
    <row r="1012" spans="1:10" x14ac:dyDescent="0.25">
      <c r="A1012" s="9"/>
      <c r="J1012" s="13"/>
    </row>
    <row r="1013" spans="1:10" x14ac:dyDescent="0.25">
      <c r="A1013" s="9"/>
      <c r="J1013" s="13"/>
    </row>
    <row r="1014" spans="1:10" x14ac:dyDescent="0.25">
      <c r="A1014" s="9"/>
      <c r="J1014" s="13"/>
    </row>
    <row r="1015" spans="1:10" x14ac:dyDescent="0.25">
      <c r="A1015" s="9"/>
      <c r="J1015" s="13"/>
    </row>
    <row r="1016" spans="1:10" x14ac:dyDescent="0.25">
      <c r="A1016" s="9"/>
      <c r="J1016" s="13"/>
    </row>
    <row r="1017" spans="1:10" x14ac:dyDescent="0.25">
      <c r="A1017" s="9"/>
      <c r="J1017" s="13"/>
    </row>
    <row r="1018" spans="1:10" x14ac:dyDescent="0.25">
      <c r="A1018" s="9"/>
      <c r="J1018" s="13"/>
    </row>
    <row r="1019" spans="1:10" x14ac:dyDescent="0.25">
      <c r="A1019" s="9"/>
      <c r="J1019" s="13"/>
    </row>
    <row r="1020" spans="1:10" x14ac:dyDescent="0.25">
      <c r="A1020" s="9"/>
      <c r="J1020" s="13"/>
    </row>
    <row r="1021" spans="1:10" x14ac:dyDescent="0.25">
      <c r="A1021" s="9"/>
      <c r="J1021" s="13"/>
    </row>
    <row r="1022" spans="1:10" x14ac:dyDescent="0.25">
      <c r="A1022" s="9"/>
      <c r="J1022" s="13"/>
    </row>
    <row r="1023" spans="1:10" x14ac:dyDescent="0.25">
      <c r="A1023" s="9"/>
      <c r="J1023" s="13"/>
    </row>
    <row r="1024" spans="1:10" x14ac:dyDescent="0.25">
      <c r="A1024" s="9"/>
      <c r="J1024" s="13"/>
    </row>
    <row r="1025" spans="1:10" x14ac:dyDescent="0.25">
      <c r="A1025" s="9"/>
      <c r="J1025" s="13"/>
    </row>
    <row r="1026" spans="1:10" x14ac:dyDescent="0.25">
      <c r="A1026" s="9"/>
      <c r="J1026" s="13"/>
    </row>
    <row r="1027" spans="1:10" x14ac:dyDescent="0.25">
      <c r="A1027" s="9"/>
      <c r="J1027" s="13"/>
    </row>
    <row r="1028" spans="1:10" x14ac:dyDescent="0.25">
      <c r="A1028" s="9"/>
      <c r="J1028" s="13"/>
    </row>
    <row r="1029" spans="1:10" x14ac:dyDescent="0.25">
      <c r="A1029" s="9"/>
      <c r="J1029" s="13"/>
    </row>
    <row r="1030" spans="1:10" x14ac:dyDescent="0.25">
      <c r="A1030" s="9"/>
      <c r="J1030" s="13"/>
    </row>
    <row r="1031" spans="1:10" x14ac:dyDescent="0.25">
      <c r="A1031" s="9"/>
      <c r="J1031" s="13"/>
    </row>
    <row r="1032" spans="1:10" x14ac:dyDescent="0.25">
      <c r="A1032" s="9"/>
      <c r="J1032" s="13"/>
    </row>
    <row r="1033" spans="1:10" x14ac:dyDescent="0.25">
      <c r="A1033" s="9"/>
      <c r="J1033" s="13"/>
    </row>
    <row r="1034" spans="1:10" x14ac:dyDescent="0.25">
      <c r="A1034" s="9"/>
      <c r="J1034" s="13"/>
    </row>
    <row r="1035" spans="1:10" x14ac:dyDescent="0.25">
      <c r="A1035" s="9"/>
      <c r="J1035" s="13"/>
    </row>
    <row r="1036" spans="1:10" x14ac:dyDescent="0.25">
      <c r="A1036" s="9"/>
      <c r="J1036" s="13"/>
    </row>
    <row r="1037" spans="1:10" x14ac:dyDescent="0.25">
      <c r="A1037" s="9"/>
      <c r="J1037" s="13"/>
    </row>
    <row r="1038" spans="1:10" x14ac:dyDescent="0.25">
      <c r="A1038" s="9"/>
      <c r="J1038" s="13"/>
    </row>
    <row r="1039" spans="1:10" x14ac:dyDescent="0.25">
      <c r="A1039" s="9"/>
      <c r="J1039" s="13"/>
    </row>
    <row r="1040" spans="1:10" x14ac:dyDescent="0.25">
      <c r="A1040" s="9"/>
      <c r="J1040" s="13"/>
    </row>
    <row r="1041" spans="1:10" x14ac:dyDescent="0.25">
      <c r="A1041" s="9"/>
      <c r="J1041" s="13"/>
    </row>
    <row r="1042" spans="1:10" x14ac:dyDescent="0.25">
      <c r="A1042" s="9"/>
      <c r="J1042" s="13"/>
    </row>
    <row r="1043" spans="1:10" x14ac:dyDescent="0.25">
      <c r="A1043" s="9"/>
      <c r="J1043" s="13"/>
    </row>
    <row r="1044" spans="1:10" x14ac:dyDescent="0.25">
      <c r="A1044" s="9"/>
      <c r="J1044" s="13"/>
    </row>
    <row r="1045" spans="1:10" x14ac:dyDescent="0.25">
      <c r="A1045" s="9"/>
      <c r="J1045" s="13"/>
    </row>
    <row r="1046" spans="1:10" x14ac:dyDescent="0.25">
      <c r="A1046" s="9"/>
      <c r="J1046" s="13"/>
    </row>
    <row r="1047" spans="1:10" x14ac:dyDescent="0.25">
      <c r="A1047" s="9"/>
      <c r="J1047" s="13"/>
    </row>
    <row r="1048" spans="1:10" x14ac:dyDescent="0.25">
      <c r="A1048" s="9"/>
      <c r="J1048" s="13"/>
    </row>
    <row r="1049" spans="1:10" x14ac:dyDescent="0.25">
      <c r="A1049" s="9"/>
      <c r="J1049" s="13"/>
    </row>
    <row r="1050" spans="1:10" x14ac:dyDescent="0.25">
      <c r="A1050" s="9"/>
      <c r="J1050" s="13"/>
    </row>
    <row r="1051" spans="1:10" x14ac:dyDescent="0.25">
      <c r="A1051" s="9"/>
      <c r="J1051" s="13"/>
    </row>
    <row r="1052" spans="1:10" x14ac:dyDescent="0.25">
      <c r="A1052" s="9"/>
      <c r="J1052" s="13"/>
    </row>
    <row r="1053" spans="1:10" x14ac:dyDescent="0.25">
      <c r="A1053" s="9"/>
      <c r="J1053" s="13"/>
    </row>
    <row r="1054" spans="1:10" x14ac:dyDescent="0.25">
      <c r="A1054" s="9"/>
      <c r="J1054" s="13"/>
    </row>
    <row r="1055" spans="1:10" x14ac:dyDescent="0.25">
      <c r="A1055" s="9"/>
      <c r="J1055" s="13"/>
    </row>
    <row r="1056" spans="1:10" x14ac:dyDescent="0.25">
      <c r="A1056" s="9"/>
      <c r="J1056" s="13"/>
    </row>
    <row r="1057" spans="1:10" x14ac:dyDescent="0.25">
      <c r="A1057" s="9"/>
      <c r="J1057" s="13"/>
    </row>
    <row r="1058" spans="1:10" x14ac:dyDescent="0.25">
      <c r="A1058" s="9"/>
      <c r="J1058" s="13"/>
    </row>
    <row r="1059" spans="1:10" x14ac:dyDescent="0.25">
      <c r="A1059" s="9"/>
      <c r="J1059" s="13"/>
    </row>
    <row r="1060" spans="1:10" x14ac:dyDescent="0.25">
      <c r="A1060" s="9"/>
      <c r="J1060" s="13"/>
    </row>
    <row r="1061" spans="1:10" x14ac:dyDescent="0.25">
      <c r="A1061" s="9"/>
      <c r="J1061" s="13"/>
    </row>
    <row r="1062" spans="1:10" x14ac:dyDescent="0.25">
      <c r="A1062" s="9"/>
      <c r="J1062" s="13"/>
    </row>
    <row r="1063" spans="1:10" x14ac:dyDescent="0.25">
      <c r="A1063" s="9"/>
      <c r="J1063" s="13"/>
    </row>
    <row r="1064" spans="1:10" x14ac:dyDescent="0.25">
      <c r="A1064" s="9"/>
      <c r="J1064" s="13"/>
    </row>
    <row r="1065" spans="1:10" x14ac:dyDescent="0.25">
      <c r="A1065" s="9"/>
      <c r="J1065" s="13"/>
    </row>
    <row r="1066" spans="1:10" x14ac:dyDescent="0.25">
      <c r="A1066" s="9"/>
      <c r="J1066" s="13"/>
    </row>
    <row r="1067" spans="1:10" x14ac:dyDescent="0.25">
      <c r="A1067" s="9"/>
      <c r="J1067" s="10"/>
    </row>
    <row r="1068" spans="1:10" x14ac:dyDescent="0.25">
      <c r="A1068" s="9"/>
      <c r="J1068" s="13"/>
    </row>
    <row r="1069" spans="1:10" x14ac:dyDescent="0.25">
      <c r="A1069" s="9"/>
      <c r="J1069" s="13"/>
    </row>
    <row r="1070" spans="1:10" x14ac:dyDescent="0.25">
      <c r="A1070" s="9"/>
      <c r="J1070" s="13"/>
    </row>
    <row r="1071" spans="1:10" x14ac:dyDescent="0.25">
      <c r="A1071" s="9"/>
      <c r="J1071" s="13"/>
    </row>
    <row r="1072" spans="1:10" x14ac:dyDescent="0.25">
      <c r="A1072" s="9"/>
      <c r="J1072" s="13"/>
    </row>
    <row r="1073" spans="1:10" x14ac:dyDescent="0.25">
      <c r="A1073" s="9"/>
      <c r="J1073" s="13"/>
    </row>
    <row r="1074" spans="1:10" x14ac:dyDescent="0.25">
      <c r="A1074" s="9"/>
      <c r="J1074" s="13"/>
    </row>
    <row r="1075" spans="1:10" x14ac:dyDescent="0.25">
      <c r="A1075" s="9"/>
      <c r="J1075" s="13"/>
    </row>
    <row r="1076" spans="1:10" x14ac:dyDescent="0.25">
      <c r="A1076" s="9"/>
      <c r="J1076" s="13"/>
    </row>
    <row r="1077" spans="1:10" x14ac:dyDescent="0.25">
      <c r="A1077" s="9"/>
      <c r="J1077" s="13"/>
    </row>
    <row r="1078" spans="1:10" x14ac:dyDescent="0.25">
      <c r="A1078" s="9"/>
      <c r="J1078" s="13"/>
    </row>
    <row r="1079" spans="1:10" x14ac:dyDescent="0.25">
      <c r="A1079" s="9"/>
      <c r="J1079" s="13"/>
    </row>
    <row r="1080" spans="1:10" x14ac:dyDescent="0.25">
      <c r="A1080" s="9"/>
      <c r="J1080" s="13"/>
    </row>
    <row r="1081" spans="1:10" x14ac:dyDescent="0.25">
      <c r="A1081" s="9"/>
      <c r="J1081" s="13"/>
    </row>
    <row r="1082" spans="1:10" x14ac:dyDescent="0.25">
      <c r="A1082" s="9"/>
      <c r="J1082" s="13"/>
    </row>
    <row r="1083" spans="1:10" x14ac:dyDescent="0.25">
      <c r="A1083" s="9"/>
      <c r="J1083" s="13"/>
    </row>
    <row r="1084" spans="1:10" x14ac:dyDescent="0.25">
      <c r="A1084" s="9"/>
      <c r="J1084" s="13"/>
    </row>
    <row r="1085" spans="1:10" x14ac:dyDescent="0.25">
      <c r="A1085" s="9"/>
      <c r="J1085" s="13"/>
    </row>
    <row r="1086" spans="1:10" x14ac:dyDescent="0.25">
      <c r="A1086" s="9"/>
      <c r="J1086" s="13"/>
    </row>
    <row r="1087" spans="1:10" x14ac:dyDescent="0.25">
      <c r="A1087" s="9"/>
      <c r="J1087" s="13"/>
    </row>
    <row r="1088" spans="1:10" x14ac:dyDescent="0.25">
      <c r="A1088" s="9"/>
      <c r="J1088" s="13"/>
    </row>
    <row r="1089" spans="1:10" x14ac:dyDescent="0.25">
      <c r="A1089" s="9"/>
      <c r="J1089" s="13"/>
    </row>
    <row r="1090" spans="1:10" x14ac:dyDescent="0.25">
      <c r="A1090" s="9"/>
      <c r="J1090" s="13"/>
    </row>
    <row r="1091" spans="1:10" x14ac:dyDescent="0.25">
      <c r="A1091" s="9"/>
      <c r="J1091" s="13"/>
    </row>
    <row r="1092" spans="1:10" x14ac:dyDescent="0.25">
      <c r="A1092" s="9"/>
      <c r="J1092" s="13"/>
    </row>
    <row r="1093" spans="1:10" x14ac:dyDescent="0.25">
      <c r="A1093" s="9"/>
      <c r="J1093" s="13"/>
    </row>
    <row r="1094" spans="1:10" x14ac:dyDescent="0.25">
      <c r="A1094" s="9"/>
      <c r="J1094" s="13"/>
    </row>
    <row r="1095" spans="1:10" x14ac:dyDescent="0.25">
      <c r="A1095" s="9"/>
      <c r="J1095" s="13"/>
    </row>
    <row r="1096" spans="1:10" x14ac:dyDescent="0.25">
      <c r="A1096" s="9"/>
      <c r="J1096" s="13"/>
    </row>
    <row r="1097" spans="1:10" x14ac:dyDescent="0.25">
      <c r="A1097" s="9"/>
      <c r="J1097" s="13"/>
    </row>
    <row r="1098" spans="1:10" x14ac:dyDescent="0.25">
      <c r="A1098" s="9"/>
      <c r="J1098" s="13"/>
    </row>
    <row r="1099" spans="1:10" x14ac:dyDescent="0.25">
      <c r="A1099" s="9"/>
      <c r="J1099" s="13"/>
    </row>
    <row r="1100" spans="1:10" x14ac:dyDescent="0.25">
      <c r="A1100" s="9"/>
      <c r="J1100" s="13"/>
    </row>
    <row r="1101" spans="1:10" x14ac:dyDescent="0.25">
      <c r="A1101" s="9"/>
      <c r="J1101" s="13"/>
    </row>
    <row r="1102" spans="1:10" x14ac:dyDescent="0.25">
      <c r="A1102" s="9"/>
      <c r="J1102" s="13"/>
    </row>
    <row r="1103" spans="1:10" x14ac:dyDescent="0.25">
      <c r="A1103" s="9"/>
      <c r="J1103" s="13"/>
    </row>
    <row r="1104" spans="1:10" x14ac:dyDescent="0.25">
      <c r="A1104" s="9"/>
      <c r="J1104" s="13"/>
    </row>
    <row r="1105" spans="1:10" x14ac:dyDescent="0.25">
      <c r="A1105" s="9"/>
      <c r="J1105" s="13"/>
    </row>
    <row r="1106" spans="1:10" x14ac:dyDescent="0.25">
      <c r="A1106" s="9"/>
      <c r="J1106" s="13"/>
    </row>
    <row r="1107" spans="1:10" x14ac:dyDescent="0.25">
      <c r="A1107" s="9"/>
      <c r="J1107" s="13"/>
    </row>
    <row r="1108" spans="1:10" x14ac:dyDescent="0.25">
      <c r="A1108" s="9"/>
      <c r="J1108" s="13"/>
    </row>
    <row r="1109" spans="1:10" x14ac:dyDescent="0.25">
      <c r="A1109" s="9"/>
      <c r="J1109" s="13"/>
    </row>
    <row r="1110" spans="1:10" x14ac:dyDescent="0.25">
      <c r="A1110" s="9"/>
      <c r="J1110" s="13"/>
    </row>
    <row r="1111" spans="1:10" x14ac:dyDescent="0.25">
      <c r="A1111" s="9"/>
      <c r="J1111" s="13"/>
    </row>
    <row r="1112" spans="1:10" x14ac:dyDescent="0.25">
      <c r="A1112" s="9"/>
      <c r="J1112" s="13"/>
    </row>
    <row r="1113" spans="1:10" x14ac:dyDescent="0.25">
      <c r="A1113" s="9"/>
      <c r="J1113" s="13"/>
    </row>
    <row r="1114" spans="1:10" x14ac:dyDescent="0.25">
      <c r="A1114" s="9"/>
      <c r="J1114" s="13"/>
    </row>
    <row r="1115" spans="1:10" x14ac:dyDescent="0.25">
      <c r="A1115" s="9"/>
      <c r="J1115" s="13"/>
    </row>
    <row r="1116" spans="1:10" x14ac:dyDescent="0.25">
      <c r="A1116" s="9"/>
      <c r="J1116" s="13"/>
    </row>
    <row r="1117" spans="1:10" x14ac:dyDescent="0.25">
      <c r="A1117" s="9"/>
      <c r="J1117" s="13"/>
    </row>
    <row r="1118" spans="1:10" x14ac:dyDescent="0.25">
      <c r="A1118" s="9"/>
      <c r="J1118" s="13"/>
    </row>
    <row r="1119" spans="1:10" x14ac:dyDescent="0.25">
      <c r="A1119" s="9"/>
      <c r="J1119" s="13"/>
    </row>
    <row r="1120" spans="1:10" x14ac:dyDescent="0.25">
      <c r="A1120" s="9"/>
      <c r="J1120" s="13"/>
    </row>
    <row r="1121" spans="1:10" x14ac:dyDescent="0.25">
      <c r="A1121" s="9"/>
      <c r="J1121" s="13"/>
    </row>
    <row r="1122" spans="1:10" x14ac:dyDescent="0.25">
      <c r="A1122" s="9"/>
      <c r="J1122" s="13"/>
    </row>
    <row r="1123" spans="1:10" x14ac:dyDescent="0.25">
      <c r="A1123" s="9"/>
      <c r="J1123" s="13"/>
    </row>
    <row r="1124" spans="1:10" x14ac:dyDescent="0.25">
      <c r="A1124" s="9"/>
      <c r="J1124" s="13"/>
    </row>
    <row r="1125" spans="1:10" x14ac:dyDescent="0.25">
      <c r="A1125" s="9"/>
      <c r="J1125" s="13"/>
    </row>
    <row r="1126" spans="1:10" x14ac:dyDescent="0.25">
      <c r="A1126" s="9"/>
      <c r="J1126" s="13"/>
    </row>
    <row r="1127" spans="1:10" x14ac:dyDescent="0.25">
      <c r="A1127" s="9"/>
      <c r="J1127" s="13"/>
    </row>
    <row r="1128" spans="1:10" x14ac:dyDescent="0.25">
      <c r="A1128" s="9"/>
      <c r="J1128" s="13"/>
    </row>
    <row r="1129" spans="1:10" x14ac:dyDescent="0.25">
      <c r="A1129" s="9"/>
      <c r="J1129" s="13"/>
    </row>
    <row r="1130" spans="1:10" x14ac:dyDescent="0.25">
      <c r="A1130" s="9"/>
      <c r="J1130" s="13"/>
    </row>
    <row r="1131" spans="1:10" x14ac:dyDescent="0.25">
      <c r="A1131" s="9"/>
      <c r="J1131" s="13"/>
    </row>
    <row r="1132" spans="1:10" x14ac:dyDescent="0.25">
      <c r="A1132" s="9"/>
      <c r="J1132" s="13"/>
    </row>
    <row r="1133" spans="1:10" x14ac:dyDescent="0.25">
      <c r="A1133" s="9"/>
      <c r="J1133" s="13"/>
    </row>
    <row r="1134" spans="1:10" x14ac:dyDescent="0.25">
      <c r="A1134" s="9"/>
      <c r="J1134" s="13"/>
    </row>
    <row r="1135" spans="1:10" x14ac:dyDescent="0.25">
      <c r="A1135" s="9"/>
      <c r="J1135" s="13"/>
    </row>
    <row r="1136" spans="1:10" x14ac:dyDescent="0.25">
      <c r="A1136" s="9"/>
      <c r="J1136" s="13"/>
    </row>
    <row r="1137" spans="1:10" x14ac:dyDescent="0.25">
      <c r="A1137" s="9"/>
      <c r="J1137" s="13"/>
    </row>
    <row r="1138" spans="1:10" x14ac:dyDescent="0.25">
      <c r="A1138" s="9"/>
      <c r="J1138" s="13"/>
    </row>
    <row r="1139" spans="1:10" x14ac:dyDescent="0.25">
      <c r="A1139" s="9"/>
      <c r="J1139" s="13"/>
    </row>
    <row r="1140" spans="1:10" x14ac:dyDescent="0.25">
      <c r="A1140" s="9"/>
      <c r="J1140" s="13"/>
    </row>
    <row r="1141" spans="1:10" x14ac:dyDescent="0.25">
      <c r="A1141" s="9"/>
      <c r="J1141" s="13"/>
    </row>
    <row r="1142" spans="1:10" x14ac:dyDescent="0.25">
      <c r="A1142" s="9"/>
      <c r="J1142" s="13"/>
    </row>
    <row r="1143" spans="1:10" x14ac:dyDescent="0.25">
      <c r="A1143" s="9"/>
      <c r="J1143" s="13"/>
    </row>
    <row r="1144" spans="1:10" x14ac:dyDescent="0.25">
      <c r="A1144" s="9"/>
      <c r="J1144" s="13"/>
    </row>
    <row r="1145" spans="1:10" x14ac:dyDescent="0.25">
      <c r="A1145" s="9"/>
      <c r="J1145" s="13"/>
    </row>
    <row r="1146" spans="1:10" x14ac:dyDescent="0.25">
      <c r="A1146" s="9"/>
      <c r="J1146" s="13"/>
    </row>
    <row r="1147" spans="1:10" x14ac:dyDescent="0.25">
      <c r="A1147" s="9"/>
      <c r="J1147" s="13"/>
    </row>
    <row r="1148" spans="1:10" x14ac:dyDescent="0.25">
      <c r="A1148" s="9"/>
      <c r="J1148" s="13"/>
    </row>
    <row r="1149" spans="1:10" x14ac:dyDescent="0.25">
      <c r="A1149" s="9"/>
      <c r="J1149" s="13"/>
    </row>
    <row r="1150" spans="1:10" x14ac:dyDescent="0.25">
      <c r="A1150" s="9"/>
      <c r="J1150" s="13"/>
    </row>
    <row r="1151" spans="1:10" x14ac:dyDescent="0.25">
      <c r="A1151" s="9"/>
      <c r="J1151" s="13"/>
    </row>
    <row r="1152" spans="1:10" x14ac:dyDescent="0.25">
      <c r="A1152" s="9"/>
      <c r="J1152" s="13"/>
    </row>
    <row r="1153" spans="1:10" x14ac:dyDescent="0.25">
      <c r="A1153" s="9"/>
      <c r="J1153" s="13"/>
    </row>
    <row r="1154" spans="1:10" x14ac:dyDescent="0.25">
      <c r="A1154" s="9"/>
      <c r="J1154" s="13"/>
    </row>
    <row r="1155" spans="1:10" x14ac:dyDescent="0.25">
      <c r="A1155" s="9"/>
      <c r="J1155" s="13"/>
    </row>
    <row r="1156" spans="1:10" x14ac:dyDescent="0.25">
      <c r="A1156" s="9"/>
      <c r="J1156" s="13"/>
    </row>
    <row r="1157" spans="1:10" x14ac:dyDescent="0.25">
      <c r="A1157" s="9"/>
      <c r="J1157" s="13"/>
    </row>
    <row r="1158" spans="1:10" x14ac:dyDescent="0.25">
      <c r="A1158" s="9"/>
      <c r="J1158" s="13"/>
    </row>
    <row r="1159" spans="1:10" x14ac:dyDescent="0.25">
      <c r="A1159" s="9"/>
      <c r="J1159" s="13"/>
    </row>
    <row r="1160" spans="1:10" x14ac:dyDescent="0.25">
      <c r="A1160" s="9"/>
      <c r="J1160" s="13"/>
    </row>
    <row r="1161" spans="1:10" x14ac:dyDescent="0.25">
      <c r="A1161" s="9"/>
      <c r="J1161" s="13"/>
    </row>
    <row r="1162" spans="1:10" x14ac:dyDescent="0.25">
      <c r="A1162" s="9"/>
      <c r="J1162" s="13"/>
    </row>
    <row r="1163" spans="1:10" x14ac:dyDescent="0.25">
      <c r="A1163" s="9"/>
      <c r="J1163" s="13"/>
    </row>
    <row r="1164" spans="1:10" x14ac:dyDescent="0.25">
      <c r="A1164" s="9"/>
      <c r="J1164" s="13"/>
    </row>
    <row r="1165" spans="1:10" x14ac:dyDescent="0.25">
      <c r="A1165" s="9"/>
      <c r="J1165" s="13"/>
    </row>
    <row r="1166" spans="1:10" x14ac:dyDescent="0.25">
      <c r="A1166" s="9"/>
      <c r="J1166" s="13"/>
    </row>
    <row r="1167" spans="1:10" x14ac:dyDescent="0.25">
      <c r="A1167" s="9"/>
      <c r="J1167" s="13"/>
    </row>
    <row r="1168" spans="1:10" x14ac:dyDescent="0.25">
      <c r="A1168" s="9"/>
      <c r="J1168" s="13"/>
    </row>
    <row r="1169" spans="1:10" x14ac:dyDescent="0.25">
      <c r="A1169" s="9"/>
      <c r="J1169" s="13"/>
    </row>
    <row r="1170" spans="1:10" x14ac:dyDescent="0.25">
      <c r="A1170" s="9"/>
      <c r="J1170" s="13"/>
    </row>
    <row r="1171" spans="1:10" x14ac:dyDescent="0.25">
      <c r="A1171" s="9"/>
      <c r="J1171" s="13"/>
    </row>
    <row r="1172" spans="1:10" x14ac:dyDescent="0.25">
      <c r="A1172" s="9"/>
      <c r="J1172" s="13"/>
    </row>
    <row r="1173" spans="1:10" x14ac:dyDescent="0.25">
      <c r="A1173" s="9"/>
      <c r="J1173" s="13"/>
    </row>
    <row r="1174" spans="1:10" x14ac:dyDescent="0.25">
      <c r="A1174" s="9"/>
      <c r="J1174" s="13"/>
    </row>
    <row r="1175" spans="1:10" x14ac:dyDescent="0.25">
      <c r="A1175" s="9"/>
      <c r="J1175" s="13"/>
    </row>
    <row r="1176" spans="1:10" x14ac:dyDescent="0.25">
      <c r="A1176" s="9"/>
      <c r="J1176" s="13"/>
    </row>
    <row r="1177" spans="1:10" x14ac:dyDescent="0.25">
      <c r="A1177" s="9"/>
      <c r="J1177" s="13"/>
    </row>
    <row r="1178" spans="1:10" x14ac:dyDescent="0.25">
      <c r="A1178" s="9"/>
      <c r="J1178" s="13"/>
    </row>
    <row r="1179" spans="1:10" x14ac:dyDescent="0.25">
      <c r="A1179" s="9"/>
      <c r="J1179" s="13"/>
    </row>
    <row r="1180" spans="1:10" x14ac:dyDescent="0.25">
      <c r="A1180" s="9"/>
      <c r="J1180" s="13"/>
    </row>
    <row r="1181" spans="1:10" x14ac:dyDescent="0.25">
      <c r="A1181" s="9"/>
      <c r="J1181" s="13"/>
    </row>
    <row r="1182" spans="1:10" x14ac:dyDescent="0.25">
      <c r="A1182" s="9"/>
      <c r="J1182" s="13"/>
    </row>
    <row r="1183" spans="1:10" x14ac:dyDescent="0.25">
      <c r="A1183" s="9"/>
      <c r="J1183" s="13"/>
    </row>
    <row r="1184" spans="1:10" x14ac:dyDescent="0.25">
      <c r="A1184" s="9"/>
      <c r="J1184" s="13"/>
    </row>
    <row r="1185" spans="1:10" x14ac:dyDescent="0.25">
      <c r="A1185" s="9"/>
      <c r="J1185" s="13"/>
    </row>
    <row r="1186" spans="1:10" x14ac:dyDescent="0.25">
      <c r="A1186" s="9"/>
      <c r="J1186" s="13"/>
    </row>
    <row r="1187" spans="1:10" x14ac:dyDescent="0.25">
      <c r="A1187" s="9"/>
      <c r="J1187" s="13"/>
    </row>
    <row r="1188" spans="1:10" x14ac:dyDescent="0.25">
      <c r="A1188" s="9"/>
      <c r="J1188" s="13"/>
    </row>
    <row r="1189" spans="1:10" x14ac:dyDescent="0.25">
      <c r="A1189" s="9"/>
      <c r="J1189" s="13"/>
    </row>
    <row r="1190" spans="1:10" x14ac:dyDescent="0.25">
      <c r="A1190" s="9"/>
      <c r="J1190" s="13"/>
    </row>
    <row r="1191" spans="1:10" x14ac:dyDescent="0.25">
      <c r="A1191" s="9"/>
      <c r="J1191" s="13"/>
    </row>
    <row r="1192" spans="1:10" x14ac:dyDescent="0.25">
      <c r="A1192" s="9"/>
      <c r="J1192" s="13"/>
    </row>
    <row r="1193" spans="1:10" x14ac:dyDescent="0.25">
      <c r="A1193" s="9"/>
      <c r="J1193" s="13"/>
    </row>
    <row r="1194" spans="1:10" x14ac:dyDescent="0.25">
      <c r="A1194" s="9"/>
      <c r="J1194" s="13"/>
    </row>
    <row r="1195" spans="1:10" x14ac:dyDescent="0.25">
      <c r="A1195" s="9"/>
      <c r="J1195" s="13"/>
    </row>
    <row r="1196" spans="1:10" x14ac:dyDescent="0.25">
      <c r="A1196" s="9"/>
      <c r="J1196" s="13"/>
    </row>
    <row r="1197" spans="1:10" x14ac:dyDescent="0.25">
      <c r="A1197" s="9"/>
      <c r="J1197" s="13"/>
    </row>
    <row r="1198" spans="1:10" x14ac:dyDescent="0.25">
      <c r="A1198" s="9"/>
      <c r="J1198" s="13"/>
    </row>
    <row r="1199" spans="1:10" x14ac:dyDescent="0.25">
      <c r="A1199" s="9"/>
      <c r="J1199" s="13"/>
    </row>
    <row r="1200" spans="1:10" x14ac:dyDescent="0.25">
      <c r="A1200" s="9"/>
      <c r="J1200" s="13"/>
    </row>
    <row r="1201" spans="1:10" x14ac:dyDescent="0.25">
      <c r="A1201" s="9"/>
      <c r="J1201" s="13"/>
    </row>
    <row r="1202" spans="1:10" x14ac:dyDescent="0.25">
      <c r="A1202" s="9"/>
      <c r="J1202" s="13"/>
    </row>
    <row r="1203" spans="1:10" x14ac:dyDescent="0.25">
      <c r="A1203" s="9"/>
      <c r="J1203" s="13"/>
    </row>
    <row r="1204" spans="1:10" x14ac:dyDescent="0.25">
      <c r="A1204" s="9"/>
      <c r="J1204" s="13"/>
    </row>
    <row r="1205" spans="1:10" x14ac:dyDescent="0.25">
      <c r="A1205" s="9"/>
      <c r="J1205" s="13"/>
    </row>
    <row r="1206" spans="1:10" x14ac:dyDescent="0.25">
      <c r="A1206" s="9"/>
      <c r="J1206" s="13"/>
    </row>
    <row r="1207" spans="1:10" x14ac:dyDescent="0.25">
      <c r="A1207" s="9"/>
      <c r="J1207" s="13"/>
    </row>
    <row r="1208" spans="1:10" x14ac:dyDescent="0.25">
      <c r="A1208" s="9"/>
      <c r="J1208" s="13"/>
    </row>
    <row r="1209" spans="1:10" x14ac:dyDescent="0.25">
      <c r="A1209" s="9"/>
      <c r="J1209" s="13"/>
    </row>
    <row r="1210" spans="1:10" x14ac:dyDescent="0.25">
      <c r="A1210" s="9"/>
      <c r="J1210" s="13"/>
    </row>
    <row r="1211" spans="1:10" x14ac:dyDescent="0.25">
      <c r="A1211" s="9"/>
      <c r="J1211" s="13"/>
    </row>
    <row r="1212" spans="1:10" x14ac:dyDescent="0.25">
      <c r="A1212" s="9"/>
      <c r="J1212" s="13"/>
    </row>
    <row r="1213" spans="1:10" x14ac:dyDescent="0.25">
      <c r="A1213" s="9"/>
      <c r="J1213" s="13"/>
    </row>
    <row r="1214" spans="1:10" x14ac:dyDescent="0.25">
      <c r="A1214" s="9"/>
      <c r="J1214" s="13"/>
    </row>
    <row r="1215" spans="1:10" x14ac:dyDescent="0.25">
      <c r="A1215" s="9"/>
      <c r="J1215" s="13"/>
    </row>
    <row r="1216" spans="1:10" x14ac:dyDescent="0.25">
      <c r="A1216" s="9"/>
      <c r="J1216" s="13"/>
    </row>
    <row r="1217" spans="1:10" x14ac:dyDescent="0.25">
      <c r="A1217" s="9"/>
      <c r="J1217" s="13"/>
    </row>
    <row r="1218" spans="1:10" x14ac:dyDescent="0.25">
      <c r="A1218" s="9"/>
      <c r="J1218" s="13"/>
    </row>
    <row r="1219" spans="1:10" x14ac:dyDescent="0.25">
      <c r="A1219" s="9"/>
      <c r="J1219" s="13"/>
    </row>
    <row r="1220" spans="1:10" x14ac:dyDescent="0.25">
      <c r="A1220" s="9"/>
      <c r="J1220" s="13"/>
    </row>
    <row r="1221" spans="1:10" x14ac:dyDescent="0.25">
      <c r="A1221" s="9"/>
      <c r="J1221" s="13"/>
    </row>
    <row r="1222" spans="1:10" x14ac:dyDescent="0.25">
      <c r="A1222" s="9"/>
      <c r="J1222" s="13"/>
    </row>
    <row r="1223" spans="1:10" x14ac:dyDescent="0.25">
      <c r="A1223" s="9"/>
      <c r="J1223" s="13"/>
    </row>
    <row r="1224" spans="1:10" x14ac:dyDescent="0.25">
      <c r="A1224" s="9"/>
      <c r="J1224" s="13"/>
    </row>
    <row r="1225" spans="1:10" x14ac:dyDescent="0.25">
      <c r="A1225" s="9"/>
      <c r="J1225" s="13"/>
    </row>
    <row r="1226" spans="1:10" x14ac:dyDescent="0.25">
      <c r="A1226" s="9"/>
      <c r="J1226" s="13"/>
    </row>
    <row r="1227" spans="1:10" x14ac:dyDescent="0.25">
      <c r="A1227" s="9"/>
      <c r="J1227" s="13"/>
    </row>
    <row r="1228" spans="1:10" x14ac:dyDescent="0.25">
      <c r="A1228" s="9"/>
      <c r="J1228" s="13"/>
    </row>
    <row r="1229" spans="1:10" x14ac:dyDescent="0.25">
      <c r="A1229" s="9"/>
      <c r="J1229" s="13"/>
    </row>
    <row r="1230" spans="1:10" x14ac:dyDescent="0.25">
      <c r="A1230" s="9"/>
      <c r="J1230" s="13"/>
    </row>
    <row r="1231" spans="1:10" x14ac:dyDescent="0.25">
      <c r="A1231" s="9"/>
      <c r="J1231" s="13"/>
    </row>
    <row r="1232" spans="1:10" x14ac:dyDescent="0.25">
      <c r="A1232" s="9"/>
      <c r="J1232" s="13"/>
    </row>
    <row r="1233" spans="1:10" x14ac:dyDescent="0.25">
      <c r="A1233" s="9"/>
      <c r="J1233" s="13"/>
    </row>
    <row r="1234" spans="1:10" x14ac:dyDescent="0.25">
      <c r="A1234" s="9"/>
      <c r="J1234" s="13"/>
    </row>
    <row r="1235" spans="1:10" x14ac:dyDescent="0.25">
      <c r="A1235" s="9"/>
      <c r="J1235" s="13"/>
    </row>
    <row r="1236" spans="1:10" x14ac:dyDescent="0.25">
      <c r="A1236" s="9"/>
      <c r="J1236" s="13"/>
    </row>
    <row r="1237" spans="1:10" x14ac:dyDescent="0.25">
      <c r="A1237" s="9"/>
      <c r="J1237" s="13"/>
    </row>
    <row r="1238" spans="1:10" x14ac:dyDescent="0.25">
      <c r="A1238" s="9"/>
      <c r="J1238" s="13"/>
    </row>
    <row r="1239" spans="1:10" x14ac:dyDescent="0.25">
      <c r="A1239" s="9"/>
      <c r="J1239" s="13"/>
    </row>
    <row r="1240" spans="1:10" x14ac:dyDescent="0.25">
      <c r="A1240" s="9"/>
      <c r="J1240" s="13"/>
    </row>
    <row r="1241" spans="1:10" x14ac:dyDescent="0.25">
      <c r="A1241" s="9"/>
      <c r="J1241" s="13"/>
    </row>
    <row r="1242" spans="1:10" x14ac:dyDescent="0.25">
      <c r="A1242" s="9"/>
      <c r="J1242" s="13"/>
    </row>
    <row r="1243" spans="1:10" x14ac:dyDescent="0.25">
      <c r="A1243" s="9"/>
      <c r="J1243" s="13"/>
    </row>
    <row r="1244" spans="1:10" x14ac:dyDescent="0.25">
      <c r="A1244" s="9"/>
      <c r="J1244" s="13"/>
    </row>
    <row r="1245" spans="1:10" x14ac:dyDescent="0.25">
      <c r="A1245" s="9"/>
      <c r="J1245" s="13"/>
    </row>
    <row r="1246" spans="1:10" x14ac:dyDescent="0.25">
      <c r="A1246" s="9"/>
      <c r="J1246" s="13"/>
    </row>
    <row r="1247" spans="1:10" x14ac:dyDescent="0.25">
      <c r="A1247" s="9"/>
      <c r="J1247" s="13"/>
    </row>
    <row r="1248" spans="1:10" x14ac:dyDescent="0.25">
      <c r="A1248" s="9"/>
      <c r="J1248" s="13"/>
    </row>
    <row r="1249" spans="1:10" x14ac:dyDescent="0.25">
      <c r="A1249" s="9"/>
      <c r="J1249" s="13"/>
    </row>
    <row r="1250" spans="1:10" x14ac:dyDescent="0.25">
      <c r="A1250" s="9"/>
      <c r="J1250" s="13"/>
    </row>
    <row r="1251" spans="1:10" x14ac:dyDescent="0.25">
      <c r="A1251" s="9"/>
      <c r="J1251" s="13"/>
    </row>
    <row r="1252" spans="1:10" x14ac:dyDescent="0.25">
      <c r="A1252" s="9"/>
      <c r="J1252" s="13"/>
    </row>
    <row r="1253" spans="1:10" x14ac:dyDescent="0.25">
      <c r="A1253" s="9"/>
      <c r="J1253" s="13"/>
    </row>
    <row r="1254" spans="1:10" x14ac:dyDescent="0.25">
      <c r="A1254" s="9"/>
      <c r="J1254" s="13"/>
    </row>
    <row r="1255" spans="1:10" x14ac:dyDescent="0.25">
      <c r="A1255" s="9"/>
      <c r="J1255" s="13"/>
    </row>
    <row r="1256" spans="1:10" x14ac:dyDescent="0.25">
      <c r="A1256" s="9"/>
      <c r="J1256" s="13"/>
    </row>
    <row r="1257" spans="1:10" x14ac:dyDescent="0.25">
      <c r="A1257" s="9"/>
      <c r="J1257" s="13"/>
    </row>
    <row r="1258" spans="1:10" x14ac:dyDescent="0.25">
      <c r="A1258" s="9"/>
      <c r="J1258" s="13"/>
    </row>
    <row r="1259" spans="1:10" x14ac:dyDescent="0.25">
      <c r="A1259" s="9"/>
      <c r="J1259" s="13"/>
    </row>
    <row r="1260" spans="1:10" x14ac:dyDescent="0.25">
      <c r="A1260" s="9"/>
      <c r="J1260" s="13"/>
    </row>
    <row r="1261" spans="1:10" x14ac:dyDescent="0.25">
      <c r="A1261" s="9"/>
      <c r="J1261" s="13"/>
    </row>
    <row r="1262" spans="1:10" x14ac:dyDescent="0.25">
      <c r="A1262" s="9"/>
      <c r="J1262" s="13"/>
    </row>
    <row r="1263" spans="1:10" x14ac:dyDescent="0.25">
      <c r="A1263" s="9"/>
      <c r="J1263" s="13"/>
    </row>
    <row r="1264" spans="1:10" x14ac:dyDescent="0.25">
      <c r="A1264" s="9"/>
      <c r="J1264" s="13"/>
    </row>
    <row r="1265" spans="1:10" x14ac:dyDescent="0.25">
      <c r="A1265" s="9"/>
      <c r="J1265" s="13"/>
    </row>
    <row r="1266" spans="1:10" x14ac:dyDescent="0.25">
      <c r="A1266" s="9"/>
      <c r="J1266" s="13"/>
    </row>
    <row r="1267" spans="1:10" x14ac:dyDescent="0.25">
      <c r="A1267" s="9"/>
      <c r="J1267" s="13"/>
    </row>
    <row r="1268" spans="1:10" x14ac:dyDescent="0.25">
      <c r="A1268" s="9"/>
      <c r="J1268" s="13"/>
    </row>
    <row r="1269" spans="1:10" x14ac:dyDescent="0.25">
      <c r="A1269" s="9"/>
      <c r="J1269" s="13"/>
    </row>
    <row r="1270" spans="1:10" x14ac:dyDescent="0.25">
      <c r="A1270" s="9"/>
      <c r="J1270" s="13"/>
    </row>
    <row r="1271" spans="1:10" x14ac:dyDescent="0.25">
      <c r="A1271" s="9"/>
      <c r="J1271" s="13"/>
    </row>
    <row r="1272" spans="1:10" x14ac:dyDescent="0.25">
      <c r="A1272" s="9"/>
      <c r="J1272" s="13"/>
    </row>
    <row r="1273" spans="1:10" x14ac:dyDescent="0.25">
      <c r="A1273" s="9"/>
      <c r="J1273" s="13"/>
    </row>
    <row r="1274" spans="1:10" x14ac:dyDescent="0.25">
      <c r="A1274" s="9"/>
      <c r="J1274" s="13"/>
    </row>
    <row r="1275" spans="1:10" x14ac:dyDescent="0.25">
      <c r="A1275" s="9"/>
      <c r="J1275" s="13"/>
    </row>
    <row r="1276" spans="1:10" x14ac:dyDescent="0.25">
      <c r="A1276" s="9"/>
      <c r="J1276" s="13"/>
    </row>
    <row r="1277" spans="1:10" x14ac:dyDescent="0.25">
      <c r="A1277" s="9"/>
      <c r="J1277" s="13"/>
    </row>
    <row r="1278" spans="1:10" x14ac:dyDescent="0.25">
      <c r="A1278" s="9"/>
      <c r="J1278" s="13"/>
    </row>
    <row r="1279" spans="1:10" x14ac:dyDescent="0.25">
      <c r="A1279" s="9"/>
      <c r="J1279" s="13"/>
    </row>
    <row r="1280" spans="1:10" x14ac:dyDescent="0.25">
      <c r="A1280" s="9"/>
      <c r="J1280" s="13"/>
    </row>
    <row r="1281" spans="1:10" x14ac:dyDescent="0.25">
      <c r="A1281" s="9"/>
      <c r="J1281" s="13"/>
    </row>
    <row r="1282" spans="1:10" x14ac:dyDescent="0.25">
      <c r="A1282" s="9"/>
      <c r="J1282" s="13"/>
    </row>
    <row r="1283" spans="1:10" x14ac:dyDescent="0.25">
      <c r="A1283" s="9"/>
      <c r="J1283" s="13"/>
    </row>
    <row r="1284" spans="1:10" x14ac:dyDescent="0.25">
      <c r="A1284" s="9"/>
      <c r="J1284" s="13"/>
    </row>
    <row r="1285" spans="1:10" x14ac:dyDescent="0.25">
      <c r="A1285" s="9"/>
      <c r="J1285" s="13"/>
    </row>
    <row r="1286" spans="1:10" x14ac:dyDescent="0.25">
      <c r="A1286" s="9"/>
      <c r="J1286" s="13"/>
    </row>
    <row r="1287" spans="1:10" x14ac:dyDescent="0.25">
      <c r="A1287" s="9"/>
      <c r="J1287" s="13"/>
    </row>
    <row r="1288" spans="1:10" x14ac:dyDescent="0.25">
      <c r="A1288" s="9"/>
      <c r="J1288" s="13"/>
    </row>
    <row r="1289" spans="1:10" x14ac:dyDescent="0.25">
      <c r="A1289" s="9"/>
      <c r="J1289" s="13"/>
    </row>
    <row r="1290" spans="1:10" x14ac:dyDescent="0.25">
      <c r="A1290" s="9"/>
      <c r="J1290" s="13"/>
    </row>
    <row r="1291" spans="1:10" x14ac:dyDescent="0.25">
      <c r="A1291" s="9"/>
      <c r="J1291" s="13"/>
    </row>
    <row r="1292" spans="1:10" x14ac:dyDescent="0.25">
      <c r="A1292" s="9"/>
      <c r="J1292" s="13"/>
    </row>
    <row r="1293" spans="1:10" x14ac:dyDescent="0.25">
      <c r="A1293" s="9"/>
      <c r="J1293" s="13"/>
    </row>
    <row r="1294" spans="1:10" x14ac:dyDescent="0.25">
      <c r="A1294" s="9"/>
      <c r="J1294" s="13"/>
    </row>
    <row r="1295" spans="1:10" x14ac:dyDescent="0.25">
      <c r="A1295" s="9"/>
      <c r="J1295" s="13"/>
    </row>
    <row r="1296" spans="1:10" x14ac:dyDescent="0.25">
      <c r="A1296" s="9"/>
      <c r="J1296" s="13"/>
    </row>
    <row r="1297" spans="1:10" x14ac:dyDescent="0.25">
      <c r="A1297" s="9"/>
      <c r="J1297" s="13"/>
    </row>
    <row r="1298" spans="1:10" x14ac:dyDescent="0.25">
      <c r="A1298" s="9"/>
      <c r="J1298" s="13"/>
    </row>
    <row r="1299" spans="1:10" x14ac:dyDescent="0.25">
      <c r="A1299" s="9"/>
      <c r="J1299" s="13"/>
    </row>
    <row r="1300" spans="1:10" x14ac:dyDescent="0.25">
      <c r="A1300" s="9"/>
      <c r="J1300" s="13"/>
    </row>
    <row r="1301" spans="1:10" x14ac:dyDescent="0.25">
      <c r="A1301" s="9"/>
      <c r="J1301" s="13"/>
    </row>
    <row r="1302" spans="1:10" x14ac:dyDescent="0.25">
      <c r="A1302" s="9"/>
      <c r="J1302" s="13"/>
    </row>
    <row r="1303" spans="1:10" x14ac:dyDescent="0.25">
      <c r="A1303" s="9"/>
      <c r="J1303" s="13"/>
    </row>
    <row r="1304" spans="1:10" x14ac:dyDescent="0.25">
      <c r="A1304" s="9"/>
      <c r="J1304" s="13"/>
    </row>
    <row r="1305" spans="1:10" x14ac:dyDescent="0.25">
      <c r="A1305" s="9"/>
      <c r="J1305" s="13"/>
    </row>
    <row r="1306" spans="1:10" x14ac:dyDescent="0.25">
      <c r="A1306" s="9"/>
      <c r="J1306" s="13"/>
    </row>
    <row r="1307" spans="1:10" x14ac:dyDescent="0.25">
      <c r="A1307" s="9"/>
      <c r="J1307" s="13"/>
    </row>
    <row r="1308" spans="1:10" x14ac:dyDescent="0.25">
      <c r="A1308" s="9"/>
      <c r="J1308" s="13"/>
    </row>
    <row r="1309" spans="1:10" x14ac:dyDescent="0.25">
      <c r="A1309" s="9"/>
      <c r="J1309" s="13"/>
    </row>
    <row r="1310" spans="1:10" x14ac:dyDescent="0.25">
      <c r="A1310" s="9"/>
      <c r="J1310" s="13"/>
    </row>
    <row r="1311" spans="1:10" x14ac:dyDescent="0.25">
      <c r="A1311" s="9"/>
      <c r="J1311" s="13"/>
    </row>
    <row r="1312" spans="1:10" x14ac:dyDescent="0.25">
      <c r="A1312" s="9"/>
      <c r="J1312" s="13"/>
    </row>
    <row r="1313" spans="1:10" x14ac:dyDescent="0.25">
      <c r="A1313" s="9"/>
      <c r="J1313" s="13"/>
    </row>
    <row r="1314" spans="1:10" x14ac:dyDescent="0.25">
      <c r="A1314" s="9"/>
      <c r="J1314" s="13"/>
    </row>
    <row r="1315" spans="1:10" x14ac:dyDescent="0.25">
      <c r="A1315" s="9"/>
      <c r="J1315" s="13"/>
    </row>
    <row r="1316" spans="1:10" x14ac:dyDescent="0.25">
      <c r="A1316" s="9"/>
      <c r="J1316" s="13"/>
    </row>
    <row r="1317" spans="1:10" x14ac:dyDescent="0.25">
      <c r="A1317" s="9"/>
      <c r="J1317" s="13"/>
    </row>
    <row r="1318" spans="1:10" x14ac:dyDescent="0.25">
      <c r="A1318" s="9"/>
      <c r="J1318" s="13"/>
    </row>
    <row r="1319" spans="1:10" x14ac:dyDescent="0.25">
      <c r="A1319" s="9"/>
      <c r="J1319" s="13"/>
    </row>
    <row r="1320" spans="1:10" x14ac:dyDescent="0.25">
      <c r="A1320" s="9"/>
      <c r="J1320" s="13"/>
    </row>
    <row r="1321" spans="1:10" x14ac:dyDescent="0.25">
      <c r="A1321" s="9"/>
      <c r="J1321" s="13"/>
    </row>
    <row r="1322" spans="1:10" x14ac:dyDescent="0.25">
      <c r="A1322" s="9"/>
      <c r="J1322" s="13"/>
    </row>
    <row r="1323" spans="1:10" x14ac:dyDescent="0.25">
      <c r="A1323" s="9"/>
      <c r="J1323" s="13"/>
    </row>
    <row r="1324" spans="1:10" x14ac:dyDescent="0.25">
      <c r="A1324" s="9"/>
      <c r="J1324" s="13"/>
    </row>
    <row r="1325" spans="1:10" x14ac:dyDescent="0.25">
      <c r="A1325" s="9"/>
      <c r="J1325" s="13"/>
    </row>
    <row r="1326" spans="1:10" x14ac:dyDescent="0.25">
      <c r="A1326" s="9"/>
      <c r="J1326" s="13"/>
    </row>
    <row r="1327" spans="1:10" x14ac:dyDescent="0.25">
      <c r="A1327" s="9"/>
      <c r="J1327" s="13"/>
    </row>
    <row r="1328" spans="1:10" x14ac:dyDescent="0.25">
      <c r="A1328" s="9"/>
      <c r="J1328" s="13"/>
    </row>
    <row r="1329" spans="1:10" x14ac:dyDescent="0.25">
      <c r="A1329" s="9"/>
      <c r="J1329" s="13"/>
    </row>
    <row r="1330" spans="1:10" x14ac:dyDescent="0.25">
      <c r="A1330" s="9"/>
      <c r="J1330" s="13"/>
    </row>
    <row r="1331" spans="1:10" x14ac:dyDescent="0.25">
      <c r="A1331" s="9"/>
      <c r="J1331" s="13"/>
    </row>
    <row r="1332" spans="1:10" x14ac:dyDescent="0.25">
      <c r="A1332" s="9"/>
      <c r="J1332" s="13"/>
    </row>
    <row r="1333" spans="1:10" x14ac:dyDescent="0.25">
      <c r="A1333" s="9"/>
      <c r="J1333" s="13"/>
    </row>
    <row r="1334" spans="1:10" x14ac:dyDescent="0.25">
      <c r="A1334" s="9"/>
      <c r="J1334" s="13"/>
    </row>
    <row r="1335" spans="1:10" x14ac:dyDescent="0.25">
      <c r="A1335" s="9"/>
      <c r="J1335" s="13"/>
    </row>
    <row r="1336" spans="1:10" x14ac:dyDescent="0.25">
      <c r="A1336" s="9"/>
      <c r="J1336" s="13"/>
    </row>
    <row r="1337" spans="1:10" x14ac:dyDescent="0.25">
      <c r="A1337" s="9"/>
      <c r="J1337" s="13"/>
    </row>
    <row r="1338" spans="1:10" x14ac:dyDescent="0.25">
      <c r="A1338" s="9"/>
      <c r="J1338" s="13"/>
    </row>
    <row r="1339" spans="1:10" x14ac:dyDescent="0.25">
      <c r="A1339" s="9"/>
      <c r="J1339" s="13"/>
    </row>
    <row r="1340" spans="1:10" x14ac:dyDescent="0.25">
      <c r="A1340" s="9"/>
      <c r="J1340" s="13"/>
    </row>
    <row r="1341" spans="1:10" x14ac:dyDescent="0.25">
      <c r="A1341" s="9"/>
      <c r="J1341" s="13"/>
    </row>
    <row r="1342" spans="1:10" x14ac:dyDescent="0.25">
      <c r="A1342" s="9"/>
      <c r="J1342" s="13"/>
    </row>
    <row r="1343" spans="1:10" x14ac:dyDescent="0.25">
      <c r="A1343" s="9"/>
      <c r="J1343" s="13"/>
    </row>
    <row r="1344" spans="1:10" x14ac:dyDescent="0.25">
      <c r="A1344" s="9"/>
      <c r="J1344" s="13"/>
    </row>
    <row r="1345" spans="1:10" x14ac:dyDescent="0.25">
      <c r="A1345" s="9"/>
      <c r="J1345" s="13"/>
    </row>
    <row r="1346" spans="1:10" x14ac:dyDescent="0.25">
      <c r="A1346" s="9"/>
      <c r="J1346" s="13"/>
    </row>
    <row r="1347" spans="1:10" x14ac:dyDescent="0.25">
      <c r="A1347" s="9"/>
      <c r="J1347" s="13"/>
    </row>
    <row r="1348" spans="1:10" x14ac:dyDescent="0.25">
      <c r="A1348" s="9"/>
      <c r="J1348" s="13"/>
    </row>
    <row r="1349" spans="1:10" x14ac:dyDescent="0.25">
      <c r="A1349" s="9"/>
      <c r="J1349" s="13"/>
    </row>
    <row r="1350" spans="1:10" x14ac:dyDescent="0.25">
      <c r="A1350" s="9"/>
      <c r="J1350" s="13"/>
    </row>
    <row r="1351" spans="1:10" x14ac:dyDescent="0.25">
      <c r="A1351" s="9"/>
      <c r="J1351" s="13"/>
    </row>
    <row r="1352" spans="1:10" x14ac:dyDescent="0.25">
      <c r="A1352" s="9"/>
      <c r="J1352" s="13"/>
    </row>
    <row r="1353" spans="1:10" x14ac:dyDescent="0.25">
      <c r="A1353" s="9"/>
      <c r="J1353" s="13"/>
    </row>
    <row r="1354" spans="1:10" x14ac:dyDescent="0.25">
      <c r="A1354" s="9"/>
      <c r="J1354" s="13"/>
    </row>
    <row r="1355" spans="1:10" x14ac:dyDescent="0.25">
      <c r="A1355" s="9"/>
      <c r="J1355" s="13"/>
    </row>
    <row r="1356" spans="1:10" x14ac:dyDescent="0.25">
      <c r="A1356" s="9"/>
      <c r="J1356" s="13"/>
    </row>
    <row r="1357" spans="1:10" x14ac:dyDescent="0.25">
      <c r="A1357" s="9"/>
      <c r="J1357" s="13"/>
    </row>
    <row r="1358" spans="1:10" x14ac:dyDescent="0.25">
      <c r="A1358" s="9"/>
      <c r="J1358" s="13"/>
    </row>
    <row r="1359" spans="1:10" x14ac:dyDescent="0.25">
      <c r="A1359" s="9"/>
      <c r="J1359" s="13"/>
    </row>
    <row r="1360" spans="1:10" x14ac:dyDescent="0.25">
      <c r="A1360" s="9"/>
      <c r="J1360" s="13"/>
    </row>
    <row r="1361" spans="1:10" x14ac:dyDescent="0.25">
      <c r="A1361" s="9"/>
      <c r="J1361" s="13"/>
    </row>
    <row r="1362" spans="1:10" x14ac:dyDescent="0.25">
      <c r="A1362" s="9"/>
      <c r="J1362" s="13"/>
    </row>
    <row r="1363" spans="1:10" x14ac:dyDescent="0.25">
      <c r="A1363" s="9"/>
      <c r="J1363" s="13"/>
    </row>
    <row r="1364" spans="1:10" x14ac:dyDescent="0.25">
      <c r="A1364" s="9"/>
      <c r="J1364" s="13"/>
    </row>
    <row r="1365" spans="1:10" x14ac:dyDescent="0.25">
      <c r="A1365" s="9"/>
      <c r="J1365" s="13"/>
    </row>
    <row r="1366" spans="1:10" x14ac:dyDescent="0.25">
      <c r="A1366" s="9"/>
      <c r="J1366" s="13"/>
    </row>
    <row r="1367" spans="1:10" x14ac:dyDescent="0.25">
      <c r="A1367" s="9"/>
      <c r="J1367" s="13"/>
    </row>
    <row r="1368" spans="1:10" x14ac:dyDescent="0.25">
      <c r="A1368" s="9"/>
      <c r="J1368" s="13"/>
    </row>
    <row r="1369" spans="1:10" x14ac:dyDescent="0.25">
      <c r="A1369" s="9"/>
      <c r="J1369" s="13"/>
    </row>
    <row r="1370" spans="1:10" x14ac:dyDescent="0.25">
      <c r="A1370" s="9"/>
      <c r="J1370" s="13"/>
    </row>
    <row r="1371" spans="1:10" x14ac:dyDescent="0.25">
      <c r="A1371" s="9"/>
      <c r="J1371" s="13"/>
    </row>
    <row r="1372" spans="1:10" x14ac:dyDescent="0.25">
      <c r="A1372" s="9"/>
      <c r="J1372" s="13"/>
    </row>
    <row r="1373" spans="1:10" x14ac:dyDescent="0.25">
      <c r="A1373" s="9"/>
      <c r="J1373" s="13"/>
    </row>
    <row r="1374" spans="1:10" x14ac:dyDescent="0.25">
      <c r="A1374" s="9"/>
      <c r="J1374" s="13"/>
    </row>
    <row r="1375" spans="1:10" x14ac:dyDescent="0.25">
      <c r="A1375" s="9"/>
      <c r="J1375" s="13"/>
    </row>
    <row r="1376" spans="1:10" x14ac:dyDescent="0.25">
      <c r="A1376" s="9"/>
      <c r="J1376" s="13"/>
    </row>
    <row r="1377" spans="1:10" x14ac:dyDescent="0.25">
      <c r="A1377" s="9"/>
      <c r="J1377" s="13"/>
    </row>
    <row r="1378" spans="1:10" x14ac:dyDescent="0.25">
      <c r="A1378" s="9"/>
      <c r="J1378" s="13"/>
    </row>
    <row r="1379" spans="1:10" x14ac:dyDescent="0.25">
      <c r="A1379" s="9"/>
      <c r="J1379" s="13"/>
    </row>
    <row r="1380" spans="1:10" x14ac:dyDescent="0.25">
      <c r="A1380" s="9"/>
      <c r="J1380" s="13"/>
    </row>
    <row r="1381" spans="1:10" x14ac:dyDescent="0.25">
      <c r="A1381" s="9"/>
      <c r="J1381" s="13"/>
    </row>
    <row r="1382" spans="1:10" x14ac:dyDescent="0.25">
      <c r="A1382" s="9"/>
      <c r="J1382" s="13"/>
    </row>
    <row r="1383" spans="1:10" x14ac:dyDescent="0.25">
      <c r="A1383" s="9"/>
      <c r="J1383" s="13"/>
    </row>
    <row r="1384" spans="1:10" x14ac:dyDescent="0.25">
      <c r="A1384" s="9"/>
      <c r="J1384" s="13"/>
    </row>
    <row r="1385" spans="1:10" x14ac:dyDescent="0.25">
      <c r="A1385" s="9"/>
      <c r="J1385" s="13"/>
    </row>
    <row r="1386" spans="1:10" x14ac:dyDescent="0.25">
      <c r="A1386" s="9"/>
      <c r="J1386" s="13"/>
    </row>
    <row r="1387" spans="1:10" x14ac:dyDescent="0.25">
      <c r="A1387" s="9"/>
      <c r="J1387" s="13"/>
    </row>
    <row r="1388" spans="1:10" x14ac:dyDescent="0.25">
      <c r="A1388" s="9"/>
      <c r="J1388" s="13"/>
    </row>
    <row r="1389" spans="1:10" x14ac:dyDescent="0.25">
      <c r="A1389" s="9"/>
      <c r="J1389" s="13"/>
    </row>
    <row r="1390" spans="1:10" x14ac:dyDescent="0.25">
      <c r="A1390" s="9"/>
      <c r="J1390" s="13"/>
    </row>
    <row r="1391" spans="1:10" x14ac:dyDescent="0.25">
      <c r="A1391" s="9"/>
      <c r="J1391" s="13"/>
    </row>
    <row r="1392" spans="1:10" x14ac:dyDescent="0.25">
      <c r="A1392" s="9"/>
      <c r="J1392" s="13"/>
    </row>
    <row r="1393" spans="1:15" x14ac:dyDescent="0.25">
      <c r="A1393" s="9"/>
      <c r="J1393" s="13"/>
    </row>
    <row r="1394" spans="1:15" x14ac:dyDescent="0.25">
      <c r="A1394" s="9"/>
      <c r="J1394" s="13"/>
    </row>
    <row r="1395" spans="1:15" x14ac:dyDescent="0.25">
      <c r="A1395" s="9"/>
      <c r="J1395" s="13"/>
    </row>
    <row r="1396" spans="1:15" x14ac:dyDescent="0.25">
      <c r="A1396" s="9"/>
      <c r="J1396" s="13"/>
    </row>
    <row r="1397" spans="1:15" x14ac:dyDescent="0.25">
      <c r="A1397" s="9"/>
      <c r="J1397" s="13"/>
    </row>
    <row r="1398" spans="1:15" x14ac:dyDescent="0.25">
      <c r="A1398" s="9"/>
      <c r="J1398" s="13"/>
    </row>
    <row r="1399" spans="1:15" x14ac:dyDescent="0.25">
      <c r="A1399" s="9"/>
      <c r="J1399" s="13"/>
    </row>
    <row r="1400" spans="1:15" x14ac:dyDescent="0.25">
      <c r="A1400" s="9"/>
      <c r="J1400" s="13"/>
    </row>
    <row r="1401" spans="1:15" x14ac:dyDescent="0.25">
      <c r="A1401" s="9"/>
      <c r="J1401" s="13"/>
    </row>
    <row r="1402" spans="1:15" x14ac:dyDescent="0.25">
      <c r="A1402" s="9"/>
      <c r="J1402" s="13"/>
    </row>
    <row r="1403" spans="1:15" x14ac:dyDescent="0.25">
      <c r="A1403" s="9"/>
      <c r="J1403" s="13"/>
    </row>
    <row r="1404" spans="1:15" x14ac:dyDescent="0.25">
      <c r="A1404" s="9"/>
      <c r="J1404" s="13"/>
    </row>
    <row r="1405" spans="1:15" x14ac:dyDescent="0.25">
      <c r="A1405" s="9"/>
      <c r="J1405" s="13"/>
    </row>
    <row r="1406" spans="1:15" x14ac:dyDescent="0.25">
      <c r="A1406" s="9"/>
      <c r="J1406" s="13"/>
    </row>
    <row r="1407" spans="1:15" x14ac:dyDescent="0.25">
      <c r="A1407" s="9"/>
      <c r="J1407" s="13"/>
    </row>
    <row r="1408" spans="1:15" x14ac:dyDescent="0.25">
      <c r="A1408" s="9"/>
      <c r="F1408" s="17"/>
      <c r="J1408" s="12"/>
      <c r="O1408" s="11"/>
    </row>
    <row r="1409" spans="1:10" x14ac:dyDescent="0.25">
      <c r="A1409" s="9"/>
      <c r="J1409" s="13"/>
    </row>
    <row r="1410" spans="1:10" x14ac:dyDescent="0.25">
      <c r="A1410" s="9"/>
      <c r="J1410" s="13"/>
    </row>
    <row r="1411" spans="1:10" x14ac:dyDescent="0.25">
      <c r="A1411" s="9"/>
      <c r="J1411" s="13"/>
    </row>
    <row r="1412" spans="1:10" x14ac:dyDescent="0.25">
      <c r="A1412" s="9"/>
      <c r="J1412" s="13"/>
    </row>
    <row r="1413" spans="1:10" x14ac:dyDescent="0.25">
      <c r="A1413" s="9"/>
      <c r="J1413" s="13"/>
    </row>
    <row r="1414" spans="1:10" x14ac:dyDescent="0.25">
      <c r="A1414" s="9"/>
      <c r="J1414" s="13"/>
    </row>
    <row r="1415" spans="1:10" x14ac:dyDescent="0.25">
      <c r="A1415" s="9"/>
      <c r="J1415" s="13"/>
    </row>
    <row r="1416" spans="1:10" x14ac:dyDescent="0.25">
      <c r="A1416" s="9"/>
      <c r="J1416" s="13"/>
    </row>
    <row r="1417" spans="1:10" x14ac:dyDescent="0.25">
      <c r="A1417" s="9"/>
      <c r="J1417" s="13"/>
    </row>
    <row r="1418" spans="1:10" x14ac:dyDescent="0.25">
      <c r="A1418" s="9"/>
      <c r="J1418" s="13"/>
    </row>
    <row r="1419" spans="1:10" x14ac:dyDescent="0.25">
      <c r="A1419" s="9"/>
      <c r="J1419" s="13"/>
    </row>
    <row r="1420" spans="1:10" x14ac:dyDescent="0.25">
      <c r="A1420" s="9"/>
      <c r="J1420" s="13"/>
    </row>
    <row r="1421" spans="1:10" x14ac:dyDescent="0.25">
      <c r="A1421" s="9"/>
      <c r="J1421" s="13"/>
    </row>
    <row r="1422" spans="1:10" x14ac:dyDescent="0.25">
      <c r="A1422" s="9"/>
      <c r="J1422" s="13"/>
    </row>
    <row r="1423" spans="1:10" x14ac:dyDescent="0.25">
      <c r="A1423" s="9"/>
      <c r="J1423" s="13"/>
    </row>
    <row r="1424" spans="1:10" x14ac:dyDescent="0.25">
      <c r="A1424" s="9"/>
      <c r="J1424" s="13"/>
    </row>
    <row r="1425" spans="1:10" x14ac:dyDescent="0.25">
      <c r="A1425" s="9"/>
      <c r="J1425" s="13"/>
    </row>
    <row r="1426" spans="1:10" x14ac:dyDescent="0.25">
      <c r="A1426" s="9"/>
      <c r="J1426" s="13"/>
    </row>
    <row r="1427" spans="1:10" x14ac:dyDescent="0.25">
      <c r="A1427" s="9"/>
      <c r="J1427" s="13"/>
    </row>
    <row r="1428" spans="1:10" x14ac:dyDescent="0.25">
      <c r="A1428" s="9"/>
      <c r="J1428" s="13"/>
    </row>
    <row r="1429" spans="1:10" x14ac:dyDescent="0.25">
      <c r="A1429" s="9"/>
      <c r="J1429" s="13"/>
    </row>
    <row r="1430" spans="1:10" x14ac:dyDescent="0.25">
      <c r="A1430" s="9"/>
      <c r="J1430" s="13"/>
    </row>
    <row r="1431" spans="1:10" x14ac:dyDescent="0.25">
      <c r="A1431" s="9"/>
      <c r="J1431" s="13"/>
    </row>
    <row r="1432" spans="1:10" x14ac:dyDescent="0.25">
      <c r="A1432" s="9"/>
      <c r="J1432" s="13"/>
    </row>
    <row r="1433" spans="1:10" x14ac:dyDescent="0.25">
      <c r="A1433" s="9"/>
      <c r="J1433" s="13"/>
    </row>
    <row r="1434" spans="1:10" x14ac:dyDescent="0.25">
      <c r="A1434" s="9"/>
      <c r="J1434" s="13"/>
    </row>
    <row r="1435" spans="1:10" x14ac:dyDescent="0.25">
      <c r="A1435" s="9"/>
      <c r="J1435" s="13"/>
    </row>
    <row r="1436" spans="1:10" x14ac:dyDescent="0.25">
      <c r="A1436" s="9"/>
      <c r="J1436" s="13"/>
    </row>
    <row r="1437" spans="1:10" x14ac:dyDescent="0.25">
      <c r="A1437" s="9"/>
      <c r="J1437" s="13"/>
    </row>
    <row r="1438" spans="1:10" x14ac:dyDescent="0.25">
      <c r="A1438" s="9"/>
      <c r="J1438" s="13"/>
    </row>
    <row r="1439" spans="1:10" x14ac:dyDescent="0.25">
      <c r="A1439" s="9"/>
      <c r="J1439" s="13"/>
    </row>
    <row r="1440" spans="1:10" x14ac:dyDescent="0.25">
      <c r="A1440" s="9"/>
      <c r="J1440" s="13"/>
    </row>
    <row r="1441" spans="1:10" x14ac:dyDescent="0.25">
      <c r="A1441" s="9"/>
      <c r="J1441" s="13"/>
    </row>
    <row r="1442" spans="1:10" x14ac:dyDescent="0.25">
      <c r="A1442" s="9"/>
      <c r="J1442" s="13"/>
    </row>
    <row r="1443" spans="1:10" x14ac:dyDescent="0.25">
      <c r="A1443" s="9"/>
      <c r="J1443" s="13"/>
    </row>
    <row r="1444" spans="1:10" x14ac:dyDescent="0.25">
      <c r="A1444" s="9"/>
      <c r="J1444" s="13"/>
    </row>
    <row r="1445" spans="1:10" x14ac:dyDescent="0.25">
      <c r="A1445" s="9"/>
      <c r="J1445" s="13"/>
    </row>
    <row r="1446" spans="1:10" x14ac:dyDescent="0.25">
      <c r="A1446" s="9"/>
      <c r="J1446" s="13"/>
    </row>
    <row r="1447" spans="1:10" x14ac:dyDescent="0.25">
      <c r="A1447" s="9"/>
      <c r="J1447" s="13"/>
    </row>
    <row r="1448" spans="1:10" x14ac:dyDescent="0.25">
      <c r="A1448" s="9"/>
      <c r="J1448" s="13"/>
    </row>
    <row r="1449" spans="1:10" x14ac:dyDescent="0.25">
      <c r="A1449" s="9"/>
      <c r="J1449" s="13"/>
    </row>
    <row r="1450" spans="1:10" x14ac:dyDescent="0.25">
      <c r="A1450" s="9"/>
      <c r="J1450" s="13"/>
    </row>
    <row r="1451" spans="1:10" x14ac:dyDescent="0.25">
      <c r="A1451" s="9"/>
      <c r="J1451" s="13"/>
    </row>
    <row r="1452" spans="1:10" x14ac:dyDescent="0.25">
      <c r="A1452" s="9"/>
      <c r="J1452" s="13"/>
    </row>
    <row r="1453" spans="1:10" x14ac:dyDescent="0.25">
      <c r="A1453" s="9"/>
      <c r="J1453" s="13"/>
    </row>
    <row r="1454" spans="1:10" x14ac:dyDescent="0.25">
      <c r="A1454" s="9"/>
      <c r="J1454" s="13"/>
    </row>
    <row r="1455" spans="1:10" x14ac:dyDescent="0.25">
      <c r="A1455" s="9"/>
      <c r="J1455" s="13"/>
    </row>
    <row r="1456" spans="1:10" x14ac:dyDescent="0.25">
      <c r="A1456" s="9"/>
      <c r="J1456" s="13"/>
    </row>
    <row r="1457" spans="1:10" x14ac:dyDescent="0.25">
      <c r="A1457" s="9"/>
      <c r="J1457" s="13"/>
    </row>
    <row r="1458" spans="1:10" x14ac:dyDescent="0.25">
      <c r="A1458" s="9"/>
      <c r="J1458" s="13"/>
    </row>
    <row r="1459" spans="1:10" x14ac:dyDescent="0.25">
      <c r="A1459" s="9"/>
      <c r="J1459" s="13"/>
    </row>
    <row r="1460" spans="1:10" x14ac:dyDescent="0.25">
      <c r="A1460" s="9"/>
      <c r="J1460" s="13"/>
    </row>
    <row r="1461" spans="1:10" x14ac:dyDescent="0.25">
      <c r="A1461" s="9"/>
      <c r="J1461" s="13"/>
    </row>
    <row r="1462" spans="1:10" x14ac:dyDescent="0.25">
      <c r="A1462" s="9"/>
      <c r="J1462" s="13"/>
    </row>
    <row r="1463" spans="1:10" x14ac:dyDescent="0.25">
      <c r="A1463" s="9"/>
      <c r="J1463" s="13"/>
    </row>
    <row r="1464" spans="1:10" x14ac:dyDescent="0.25">
      <c r="A1464" s="9"/>
      <c r="J1464" s="13"/>
    </row>
    <row r="1465" spans="1:10" x14ac:dyDescent="0.25">
      <c r="A1465" s="9"/>
      <c r="J1465" s="13"/>
    </row>
    <row r="1466" spans="1:10" x14ac:dyDescent="0.25">
      <c r="A1466" s="9"/>
      <c r="J1466" s="13"/>
    </row>
    <row r="1467" spans="1:10" x14ac:dyDescent="0.25">
      <c r="A1467" s="9"/>
      <c r="J1467" s="13"/>
    </row>
    <row r="1468" spans="1:10" x14ac:dyDescent="0.25">
      <c r="A1468" s="9"/>
      <c r="J1468" s="13"/>
    </row>
    <row r="1469" spans="1:10" x14ac:dyDescent="0.25">
      <c r="A1469" s="9"/>
      <c r="J1469" s="13"/>
    </row>
    <row r="1470" spans="1:10" x14ac:dyDescent="0.25">
      <c r="A1470" s="9"/>
      <c r="J1470" s="13"/>
    </row>
    <row r="1471" spans="1:10" x14ac:dyDescent="0.25">
      <c r="A1471" s="9"/>
      <c r="J1471" s="13"/>
    </row>
    <row r="1472" spans="1:10" x14ac:dyDescent="0.25">
      <c r="A1472" s="9"/>
      <c r="J1472" s="13"/>
    </row>
    <row r="1473" spans="1:10" x14ac:dyDescent="0.25">
      <c r="A1473" s="9"/>
      <c r="J1473" s="13"/>
    </row>
    <row r="1474" spans="1:10" x14ac:dyDescent="0.25">
      <c r="A1474" s="9"/>
      <c r="J1474" s="13"/>
    </row>
    <row r="1475" spans="1:10" x14ac:dyDescent="0.25">
      <c r="A1475" s="9"/>
      <c r="J1475" s="13"/>
    </row>
    <row r="1476" spans="1:10" x14ac:dyDescent="0.25">
      <c r="A1476" s="9"/>
      <c r="J1476" s="13"/>
    </row>
    <row r="1477" spans="1:10" x14ac:dyDescent="0.25">
      <c r="A1477" s="9"/>
      <c r="J1477" s="13"/>
    </row>
    <row r="1478" spans="1:10" x14ac:dyDescent="0.25">
      <c r="A1478" s="9"/>
      <c r="J1478" s="13"/>
    </row>
    <row r="1479" spans="1:10" x14ac:dyDescent="0.25">
      <c r="A1479" s="9"/>
      <c r="J1479" s="13"/>
    </row>
    <row r="1480" spans="1:10" x14ac:dyDescent="0.25">
      <c r="A1480" s="9"/>
      <c r="J1480" s="13"/>
    </row>
    <row r="1481" spans="1:10" x14ac:dyDescent="0.25">
      <c r="A1481" s="9"/>
      <c r="J1481" s="13"/>
    </row>
    <row r="1482" spans="1:10" x14ac:dyDescent="0.25">
      <c r="A1482" s="9"/>
      <c r="J1482" s="13"/>
    </row>
    <row r="1483" spans="1:10" x14ac:dyDescent="0.25">
      <c r="A1483" s="9"/>
      <c r="J1483" s="13"/>
    </row>
    <row r="1484" spans="1:10" x14ac:dyDescent="0.25">
      <c r="A1484" s="9"/>
      <c r="J1484" s="13"/>
    </row>
    <row r="1485" spans="1:10" x14ac:dyDescent="0.25">
      <c r="A1485" s="9"/>
      <c r="J1485" s="13"/>
    </row>
    <row r="1486" spans="1:10" x14ac:dyDescent="0.25">
      <c r="A1486" s="9"/>
      <c r="J1486" s="13"/>
    </row>
    <row r="1487" spans="1:10" x14ac:dyDescent="0.25">
      <c r="A1487" s="9"/>
      <c r="F1487" s="17"/>
      <c r="J1487" s="12"/>
    </row>
    <row r="1488" spans="1:10" x14ac:dyDescent="0.25">
      <c r="A1488" s="9"/>
      <c r="J1488" s="13"/>
    </row>
    <row r="1489" spans="1:10" x14ac:dyDescent="0.25">
      <c r="A1489" s="9"/>
      <c r="J1489" s="13"/>
    </row>
    <row r="1490" spans="1:10" x14ac:dyDescent="0.25">
      <c r="A1490" s="9"/>
      <c r="J1490" s="13"/>
    </row>
    <row r="1491" spans="1:10" x14ac:dyDescent="0.25">
      <c r="A1491" s="9"/>
      <c r="J1491" s="13"/>
    </row>
    <row r="1492" spans="1:10" x14ac:dyDescent="0.25">
      <c r="A1492" s="9"/>
      <c r="J1492" s="13"/>
    </row>
    <row r="1493" spans="1:10" x14ac:dyDescent="0.25">
      <c r="A1493" s="9"/>
      <c r="J1493" s="13"/>
    </row>
    <row r="1494" spans="1:10" x14ac:dyDescent="0.25">
      <c r="A1494" s="9"/>
      <c r="J1494" s="13"/>
    </row>
    <row r="1495" spans="1:10" x14ac:dyDescent="0.25">
      <c r="A1495" s="9"/>
      <c r="J1495" s="13"/>
    </row>
    <row r="1496" spans="1:10" x14ac:dyDescent="0.25">
      <c r="A1496" s="9"/>
      <c r="J1496" s="13"/>
    </row>
    <row r="1497" spans="1:10" x14ac:dyDescent="0.25">
      <c r="A1497" s="9"/>
      <c r="J1497" s="13"/>
    </row>
    <row r="1498" spans="1:10" x14ac:dyDescent="0.25">
      <c r="A1498" s="9"/>
      <c r="J1498" s="13"/>
    </row>
    <row r="1499" spans="1:10" x14ac:dyDescent="0.25">
      <c r="A1499" s="9"/>
      <c r="J1499" s="13"/>
    </row>
    <row r="1500" spans="1:10" x14ac:dyDescent="0.25">
      <c r="A1500" s="9"/>
      <c r="J1500" s="13"/>
    </row>
    <row r="1501" spans="1:10" x14ac:dyDescent="0.25">
      <c r="A1501" s="9"/>
      <c r="J1501" s="13"/>
    </row>
    <row r="1502" spans="1:10" x14ac:dyDescent="0.25">
      <c r="A1502" s="9"/>
      <c r="J1502" s="13"/>
    </row>
    <row r="1503" spans="1:10" x14ac:dyDescent="0.25">
      <c r="A1503" s="9"/>
      <c r="J1503" s="13"/>
    </row>
    <row r="1504" spans="1:10" x14ac:dyDescent="0.25">
      <c r="A1504" s="9"/>
      <c r="J1504" s="13"/>
    </row>
    <row r="1505" spans="1:10" x14ac:dyDescent="0.25">
      <c r="A1505" s="9"/>
      <c r="J1505" s="13"/>
    </row>
    <row r="1506" spans="1:10" x14ac:dyDescent="0.25">
      <c r="A1506" s="9"/>
      <c r="J1506" s="13"/>
    </row>
    <row r="1507" spans="1:10" x14ac:dyDescent="0.25">
      <c r="A1507" s="9"/>
      <c r="J1507" s="13"/>
    </row>
    <row r="1508" spans="1:10" x14ac:dyDescent="0.25">
      <c r="A1508" s="9"/>
      <c r="J1508" s="13"/>
    </row>
    <row r="1509" spans="1:10" x14ac:dyDescent="0.25">
      <c r="A1509" s="9"/>
      <c r="J1509" s="13"/>
    </row>
    <row r="1510" spans="1:10" x14ac:dyDescent="0.25">
      <c r="A1510" s="9"/>
      <c r="J1510" s="13"/>
    </row>
    <row r="1511" spans="1:10" x14ac:dyDescent="0.25">
      <c r="A1511" s="9"/>
      <c r="J1511" s="13"/>
    </row>
    <row r="1512" spans="1:10" x14ac:dyDescent="0.25">
      <c r="A1512" s="9"/>
      <c r="J1512" s="13"/>
    </row>
    <row r="1513" spans="1:10" x14ac:dyDescent="0.25">
      <c r="A1513" s="9"/>
      <c r="J1513" s="13"/>
    </row>
    <row r="1514" spans="1:10" x14ac:dyDescent="0.25">
      <c r="A1514" s="9"/>
      <c r="J1514" s="13"/>
    </row>
    <row r="1515" spans="1:10" x14ac:dyDescent="0.25">
      <c r="A1515" s="9"/>
      <c r="J1515" s="13"/>
    </row>
    <row r="1516" spans="1:10" x14ac:dyDescent="0.25">
      <c r="A1516" s="9"/>
      <c r="J1516" s="13"/>
    </row>
    <row r="1517" spans="1:10" x14ac:dyDescent="0.25">
      <c r="A1517" s="9"/>
      <c r="J1517" s="13"/>
    </row>
    <row r="1518" spans="1:10" x14ac:dyDescent="0.25">
      <c r="A1518" s="9"/>
      <c r="J1518" s="13"/>
    </row>
    <row r="1519" spans="1:10" x14ac:dyDescent="0.25">
      <c r="A1519" s="9"/>
      <c r="J1519" s="13"/>
    </row>
    <row r="1520" spans="1:10" x14ac:dyDescent="0.25">
      <c r="A1520" s="9"/>
      <c r="J1520" s="13"/>
    </row>
    <row r="1521" spans="1:10" x14ac:dyDescent="0.25">
      <c r="A1521" s="9"/>
      <c r="J1521" s="13"/>
    </row>
    <row r="1522" spans="1:10" x14ac:dyDescent="0.25">
      <c r="A1522" s="9"/>
      <c r="J1522" s="13"/>
    </row>
    <row r="1523" spans="1:10" x14ac:dyDescent="0.25">
      <c r="A1523" s="9"/>
      <c r="J1523" s="13"/>
    </row>
    <row r="1524" spans="1:10" x14ac:dyDescent="0.25">
      <c r="A1524" s="9"/>
      <c r="J1524" s="13"/>
    </row>
    <row r="1525" spans="1:10" x14ac:dyDescent="0.25">
      <c r="A1525" s="9"/>
      <c r="J1525" s="13"/>
    </row>
    <row r="1526" spans="1:10" x14ac:dyDescent="0.25">
      <c r="A1526" s="9"/>
      <c r="J1526" s="13"/>
    </row>
    <row r="1527" spans="1:10" x14ac:dyDescent="0.25">
      <c r="A1527" s="9"/>
      <c r="J1527" s="13"/>
    </row>
    <row r="1528" spans="1:10" x14ac:dyDescent="0.25">
      <c r="A1528" s="9"/>
      <c r="J1528" s="13"/>
    </row>
    <row r="1529" spans="1:10" x14ac:dyDescent="0.25">
      <c r="A1529" s="9"/>
      <c r="J1529" s="13"/>
    </row>
    <row r="1530" spans="1:10" x14ac:dyDescent="0.25">
      <c r="A1530" s="9"/>
      <c r="J1530" s="13"/>
    </row>
    <row r="1531" spans="1:10" x14ac:dyDescent="0.25">
      <c r="A1531" s="9"/>
      <c r="J1531" s="13"/>
    </row>
    <row r="1532" spans="1:10" x14ac:dyDescent="0.25">
      <c r="A1532" s="9"/>
      <c r="J1532" s="13"/>
    </row>
    <row r="1533" spans="1:10" x14ac:dyDescent="0.25">
      <c r="A1533" s="9"/>
      <c r="J1533" s="13"/>
    </row>
    <row r="1534" spans="1:10" x14ac:dyDescent="0.25">
      <c r="A1534" s="9"/>
      <c r="J1534" s="13"/>
    </row>
    <row r="1535" spans="1:10" x14ac:dyDescent="0.25">
      <c r="A1535" s="9"/>
      <c r="J1535" s="13"/>
    </row>
    <row r="1536" spans="1:10" x14ac:dyDescent="0.25">
      <c r="A1536" s="9"/>
      <c r="J1536" s="13"/>
    </row>
    <row r="1537" spans="1:10" x14ac:dyDescent="0.25">
      <c r="A1537" s="9"/>
      <c r="J1537" s="13"/>
    </row>
    <row r="1538" spans="1:10" x14ac:dyDescent="0.25">
      <c r="A1538" s="9"/>
      <c r="J1538" s="13"/>
    </row>
    <row r="1539" spans="1:10" x14ac:dyDescent="0.25">
      <c r="A1539" s="9"/>
      <c r="J1539" s="13"/>
    </row>
    <row r="1540" spans="1:10" x14ac:dyDescent="0.25">
      <c r="A1540" s="9"/>
      <c r="J1540" s="13"/>
    </row>
    <row r="1541" spans="1:10" x14ac:dyDescent="0.25">
      <c r="A1541" s="9"/>
      <c r="J1541" s="13"/>
    </row>
    <row r="1542" spans="1:10" x14ac:dyDescent="0.25">
      <c r="A1542" s="9"/>
      <c r="J1542" s="13"/>
    </row>
    <row r="1543" spans="1:10" x14ac:dyDescent="0.25">
      <c r="A1543" s="9"/>
      <c r="J1543" s="13"/>
    </row>
    <row r="1544" spans="1:10" x14ac:dyDescent="0.25">
      <c r="A1544" s="9"/>
      <c r="J1544" s="13"/>
    </row>
    <row r="1545" spans="1:10" x14ac:dyDescent="0.25">
      <c r="A1545" s="9"/>
      <c r="J1545" s="13"/>
    </row>
    <row r="1546" spans="1:10" x14ac:dyDescent="0.25">
      <c r="A1546" s="9"/>
      <c r="J1546" s="13"/>
    </row>
    <row r="1547" spans="1:10" x14ac:dyDescent="0.25">
      <c r="A1547" s="9"/>
      <c r="J1547" s="13"/>
    </row>
    <row r="1548" spans="1:10" x14ac:dyDescent="0.25">
      <c r="A1548" s="9"/>
      <c r="J1548" s="13"/>
    </row>
    <row r="1549" spans="1:10" x14ac:dyDescent="0.25">
      <c r="A1549" s="9"/>
      <c r="J1549" s="13"/>
    </row>
    <row r="1550" spans="1:10" x14ac:dyDescent="0.25">
      <c r="A1550" s="9"/>
      <c r="J1550" s="13"/>
    </row>
    <row r="1551" spans="1:10" x14ac:dyDescent="0.25">
      <c r="A1551" s="9"/>
      <c r="J1551" s="13"/>
    </row>
    <row r="1552" spans="1:10" x14ac:dyDescent="0.25">
      <c r="A1552" s="9"/>
      <c r="J1552" s="13"/>
    </row>
    <row r="1553" spans="1:10" x14ac:dyDescent="0.25">
      <c r="A1553" s="9"/>
      <c r="J1553" s="13"/>
    </row>
    <row r="1554" spans="1:10" x14ac:dyDescent="0.25">
      <c r="A1554" s="9"/>
      <c r="J1554" s="13"/>
    </row>
    <row r="1555" spans="1:10" x14ac:dyDescent="0.25">
      <c r="A1555" s="9"/>
      <c r="J1555" s="13"/>
    </row>
    <row r="1556" spans="1:10" x14ac:dyDescent="0.25">
      <c r="A1556" s="9"/>
      <c r="J1556" s="13"/>
    </row>
    <row r="1557" spans="1:10" x14ac:dyDescent="0.25">
      <c r="A1557" s="9"/>
      <c r="J1557" s="13"/>
    </row>
    <row r="1558" spans="1:10" x14ac:dyDescent="0.25">
      <c r="A1558" s="9"/>
      <c r="J1558" s="13"/>
    </row>
    <row r="1559" spans="1:10" x14ac:dyDescent="0.25">
      <c r="A1559" s="9"/>
      <c r="J1559" s="13"/>
    </row>
    <row r="1560" spans="1:10" x14ac:dyDescent="0.25">
      <c r="A1560" s="9"/>
      <c r="J1560" s="13"/>
    </row>
    <row r="1561" spans="1:10" x14ac:dyDescent="0.25">
      <c r="A1561" s="9"/>
      <c r="J1561" s="13"/>
    </row>
    <row r="1562" spans="1:10" x14ac:dyDescent="0.25">
      <c r="A1562" s="9"/>
      <c r="J1562" s="13"/>
    </row>
    <row r="1563" spans="1:10" x14ac:dyDescent="0.25">
      <c r="A1563" s="9"/>
      <c r="J1563" s="13"/>
    </row>
    <row r="1564" spans="1:10" x14ac:dyDescent="0.25">
      <c r="A1564" s="9"/>
      <c r="J1564" s="13"/>
    </row>
    <row r="1565" spans="1:10" x14ac:dyDescent="0.25">
      <c r="A1565" s="9"/>
      <c r="J1565" s="13"/>
    </row>
    <row r="1566" spans="1:10" x14ac:dyDescent="0.25">
      <c r="A1566" s="9"/>
      <c r="J1566" s="13"/>
    </row>
    <row r="1567" spans="1:10" x14ac:dyDescent="0.25">
      <c r="A1567" s="9"/>
      <c r="J1567" s="13"/>
    </row>
    <row r="1568" spans="1:10" x14ac:dyDescent="0.25">
      <c r="A1568" s="9"/>
      <c r="J1568" s="13"/>
    </row>
    <row r="1569" spans="1:10" x14ac:dyDescent="0.25">
      <c r="A1569" s="9"/>
      <c r="J1569" s="13"/>
    </row>
    <row r="1570" spans="1:10" x14ac:dyDescent="0.25">
      <c r="A1570" s="9"/>
      <c r="J1570" s="13"/>
    </row>
    <row r="1571" spans="1:10" x14ac:dyDescent="0.25">
      <c r="A1571" s="9"/>
      <c r="J1571" s="13"/>
    </row>
    <row r="1572" spans="1:10" x14ac:dyDescent="0.25">
      <c r="A1572" s="9"/>
      <c r="J1572" s="13"/>
    </row>
    <row r="1573" spans="1:10" x14ac:dyDescent="0.25">
      <c r="A1573" s="9"/>
      <c r="J1573" s="13"/>
    </row>
    <row r="1574" spans="1:10" x14ac:dyDescent="0.25">
      <c r="A1574" s="9"/>
      <c r="J1574" s="13"/>
    </row>
    <row r="1575" spans="1:10" x14ac:dyDescent="0.25">
      <c r="A1575" s="9"/>
      <c r="J1575" s="13"/>
    </row>
    <row r="1576" spans="1:10" x14ac:dyDescent="0.25">
      <c r="A1576" s="9"/>
      <c r="J1576" s="13"/>
    </row>
    <row r="1577" spans="1:10" x14ac:dyDescent="0.25">
      <c r="A1577" s="9"/>
      <c r="J1577" s="13"/>
    </row>
    <row r="1578" spans="1:10" x14ac:dyDescent="0.25">
      <c r="A1578" s="9"/>
      <c r="J1578" s="13"/>
    </row>
    <row r="1579" spans="1:10" x14ac:dyDescent="0.25">
      <c r="A1579" s="9"/>
      <c r="J1579" s="13"/>
    </row>
    <row r="1580" spans="1:10" x14ac:dyDescent="0.25">
      <c r="A1580" s="9"/>
      <c r="J1580" s="13"/>
    </row>
    <row r="1581" spans="1:10" x14ac:dyDescent="0.25">
      <c r="A1581" s="9"/>
      <c r="J1581" s="13"/>
    </row>
    <row r="1582" spans="1:10" x14ac:dyDescent="0.25">
      <c r="A1582" s="9"/>
      <c r="J1582" s="13"/>
    </row>
    <row r="1583" spans="1:10" x14ac:dyDescent="0.25">
      <c r="A1583" s="9"/>
      <c r="J1583" s="13"/>
    </row>
    <row r="1584" spans="1:10" x14ac:dyDescent="0.25">
      <c r="A1584" s="9"/>
      <c r="J1584" s="13"/>
    </row>
    <row r="1585" spans="1:10" x14ac:dyDescent="0.25">
      <c r="A1585" s="9"/>
      <c r="J1585" s="13"/>
    </row>
    <row r="1586" spans="1:10" x14ac:dyDescent="0.25">
      <c r="A1586" s="9"/>
      <c r="J1586" s="13"/>
    </row>
    <row r="1587" spans="1:10" x14ac:dyDescent="0.25">
      <c r="A1587" s="9"/>
      <c r="J1587" s="13"/>
    </row>
    <row r="1588" spans="1:10" x14ac:dyDescent="0.25">
      <c r="A1588" s="9"/>
      <c r="J1588" s="13"/>
    </row>
    <row r="1589" spans="1:10" x14ac:dyDescent="0.25">
      <c r="A1589" s="9"/>
      <c r="J1589" s="13"/>
    </row>
    <row r="1590" spans="1:10" x14ac:dyDescent="0.25">
      <c r="A1590" s="9"/>
      <c r="J1590" s="13"/>
    </row>
    <row r="1591" spans="1:10" x14ac:dyDescent="0.25">
      <c r="A1591" s="9"/>
      <c r="J1591" s="13"/>
    </row>
    <row r="1592" spans="1:10" x14ac:dyDescent="0.25">
      <c r="A1592" s="9"/>
      <c r="J1592" s="13"/>
    </row>
    <row r="1593" spans="1:10" x14ac:dyDescent="0.25">
      <c r="A1593" s="9"/>
      <c r="J1593" s="13"/>
    </row>
    <row r="1594" spans="1:10" x14ac:dyDescent="0.25">
      <c r="A1594" s="9"/>
      <c r="J1594" s="13"/>
    </row>
    <row r="1595" spans="1:10" x14ac:dyDescent="0.25">
      <c r="A1595" s="9"/>
      <c r="J1595" s="13"/>
    </row>
    <row r="1596" spans="1:10" x14ac:dyDescent="0.25">
      <c r="A1596" s="9"/>
      <c r="J1596" s="13"/>
    </row>
    <row r="1597" spans="1:10" x14ac:dyDescent="0.25">
      <c r="A1597" s="9"/>
      <c r="J1597" s="13"/>
    </row>
    <row r="1598" spans="1:10" x14ac:dyDescent="0.25">
      <c r="A1598" s="9"/>
      <c r="J1598" s="13"/>
    </row>
    <row r="1599" spans="1:10" x14ac:dyDescent="0.25">
      <c r="A1599" s="9"/>
      <c r="J1599" s="13"/>
    </row>
    <row r="1600" spans="1:10" x14ac:dyDescent="0.25">
      <c r="A1600" s="9"/>
      <c r="J1600" s="13"/>
    </row>
    <row r="1601" spans="1:10" x14ac:dyDescent="0.25">
      <c r="A1601" s="9"/>
      <c r="J1601" s="13"/>
    </row>
    <row r="1602" spans="1:10" x14ac:dyDescent="0.25">
      <c r="A1602" s="9"/>
      <c r="J1602" s="13"/>
    </row>
    <row r="1603" spans="1:10" x14ac:dyDescent="0.25">
      <c r="A1603" s="9"/>
      <c r="J1603" s="13"/>
    </row>
    <row r="1604" spans="1:10" x14ac:dyDescent="0.25">
      <c r="A1604" s="9"/>
      <c r="J1604" s="13"/>
    </row>
    <row r="1605" spans="1:10" x14ac:dyDescent="0.25">
      <c r="A1605" s="9"/>
      <c r="J1605" s="13"/>
    </row>
    <row r="1606" spans="1:10" x14ac:dyDescent="0.25">
      <c r="A1606" s="9"/>
      <c r="J1606" s="13"/>
    </row>
    <row r="1607" spans="1:10" x14ac:dyDescent="0.25">
      <c r="A1607" s="9"/>
      <c r="J1607" s="13"/>
    </row>
    <row r="1608" spans="1:10" x14ac:dyDescent="0.25">
      <c r="A1608" s="9"/>
      <c r="J1608" s="13"/>
    </row>
    <row r="1609" spans="1:10" x14ac:dyDescent="0.25">
      <c r="A1609" s="9"/>
      <c r="J1609" s="13"/>
    </row>
    <row r="1610" spans="1:10" x14ac:dyDescent="0.25">
      <c r="A1610" s="9"/>
      <c r="J1610" s="13"/>
    </row>
    <row r="1611" spans="1:10" x14ac:dyDescent="0.25">
      <c r="A1611" s="9"/>
      <c r="J1611" s="13"/>
    </row>
    <row r="1612" spans="1:10" x14ac:dyDescent="0.25">
      <c r="A1612" s="9"/>
      <c r="J1612" s="13"/>
    </row>
    <row r="1613" spans="1:10" x14ac:dyDescent="0.25">
      <c r="A1613" s="9"/>
      <c r="J1613" s="13"/>
    </row>
    <row r="1614" spans="1:10" x14ac:dyDescent="0.25">
      <c r="A1614" s="9"/>
      <c r="J1614" s="13"/>
    </row>
    <row r="1615" spans="1:10" x14ac:dyDescent="0.25">
      <c r="A1615" s="9"/>
      <c r="J1615" s="13"/>
    </row>
    <row r="1616" spans="1:10" x14ac:dyDescent="0.25">
      <c r="A1616" s="9"/>
      <c r="J1616" s="13"/>
    </row>
    <row r="1617" spans="1:10" x14ac:dyDescent="0.25">
      <c r="A1617" s="9"/>
      <c r="J1617" s="13"/>
    </row>
    <row r="1618" spans="1:10" x14ac:dyDescent="0.25">
      <c r="A1618" s="9"/>
      <c r="J1618" s="13"/>
    </row>
    <row r="1619" spans="1:10" x14ac:dyDescent="0.25">
      <c r="A1619" s="9"/>
      <c r="J1619" s="13"/>
    </row>
    <row r="1620" spans="1:10" x14ac:dyDescent="0.25">
      <c r="A1620" s="9"/>
      <c r="J1620" s="13"/>
    </row>
    <row r="1621" spans="1:10" x14ac:dyDescent="0.25">
      <c r="A1621" s="9"/>
      <c r="J1621" s="13"/>
    </row>
    <row r="1622" spans="1:10" x14ac:dyDescent="0.25">
      <c r="A1622" s="9"/>
      <c r="J1622" s="13"/>
    </row>
    <row r="1623" spans="1:10" x14ac:dyDescent="0.25">
      <c r="A1623" s="9"/>
      <c r="J1623" s="13"/>
    </row>
    <row r="1624" spans="1:10" x14ac:dyDescent="0.25">
      <c r="A1624" s="9"/>
      <c r="J1624" s="13"/>
    </row>
    <row r="1625" spans="1:10" x14ac:dyDescent="0.25">
      <c r="A1625" s="9"/>
      <c r="J1625" s="13"/>
    </row>
    <row r="1626" spans="1:10" x14ac:dyDescent="0.25">
      <c r="A1626" s="9"/>
      <c r="J1626" s="13"/>
    </row>
    <row r="1627" spans="1:10" x14ac:dyDescent="0.25">
      <c r="A1627" s="9"/>
      <c r="J1627" s="13"/>
    </row>
    <row r="1628" spans="1:10" x14ac:dyDescent="0.25">
      <c r="A1628" s="9"/>
      <c r="J1628" s="13"/>
    </row>
    <row r="1629" spans="1:10" x14ac:dyDescent="0.25">
      <c r="A1629" s="9"/>
      <c r="J1629" s="13"/>
    </row>
    <row r="1630" spans="1:10" x14ac:dyDescent="0.25">
      <c r="A1630" s="9"/>
      <c r="J1630" s="13"/>
    </row>
    <row r="1631" spans="1:10" x14ac:dyDescent="0.25">
      <c r="A1631" s="9"/>
      <c r="J1631" s="13"/>
    </row>
    <row r="1632" spans="1:10" x14ac:dyDescent="0.25">
      <c r="A1632" s="9"/>
      <c r="J1632" s="13"/>
    </row>
    <row r="1633" spans="1:15" x14ac:dyDescent="0.25">
      <c r="A1633" s="9"/>
      <c r="J1633" s="13"/>
    </row>
    <row r="1634" spans="1:15" x14ac:dyDescent="0.25">
      <c r="A1634" s="9"/>
      <c r="J1634" s="13"/>
    </row>
    <row r="1635" spans="1:15" x14ac:dyDescent="0.25">
      <c r="A1635" s="9"/>
      <c r="J1635" s="13"/>
    </row>
    <row r="1636" spans="1:15" x14ac:dyDescent="0.25">
      <c r="A1636" s="9"/>
      <c r="J1636" s="13"/>
    </row>
    <row r="1637" spans="1:15" x14ac:dyDescent="0.25">
      <c r="A1637" s="9"/>
      <c r="J1637" s="13"/>
    </row>
    <row r="1638" spans="1:15" x14ac:dyDescent="0.25">
      <c r="A1638" s="9"/>
      <c r="J1638" s="13"/>
    </row>
    <row r="1639" spans="1:15" x14ac:dyDescent="0.25">
      <c r="A1639" s="9"/>
      <c r="J1639" s="13"/>
    </row>
    <row r="1640" spans="1:15" x14ac:dyDescent="0.25">
      <c r="A1640" s="9"/>
      <c r="J1640" s="12"/>
      <c r="O1640" s="11"/>
    </row>
    <row r="1641" spans="1:15" x14ac:dyDescent="0.25">
      <c r="A1641" s="9"/>
      <c r="J1641" s="13"/>
    </row>
    <row r="1642" spans="1:15" x14ac:dyDescent="0.25">
      <c r="A1642" s="9"/>
      <c r="J1642" s="13"/>
    </row>
    <row r="1643" spans="1:15" x14ac:dyDescent="0.25">
      <c r="A1643" s="9"/>
      <c r="J1643" s="13"/>
    </row>
    <row r="1644" spans="1:15" x14ac:dyDescent="0.25">
      <c r="A1644" s="9"/>
      <c r="J1644" s="13"/>
    </row>
    <row r="1645" spans="1:15" x14ac:dyDescent="0.25">
      <c r="A1645" s="9"/>
      <c r="J1645" s="13"/>
    </row>
    <row r="1646" spans="1:15" x14ac:dyDescent="0.25">
      <c r="A1646" s="9"/>
      <c r="J1646" s="13"/>
    </row>
    <row r="1647" spans="1:15" x14ac:dyDescent="0.25">
      <c r="A1647" s="9"/>
      <c r="J1647" s="13"/>
    </row>
    <row r="1648" spans="1:15" x14ac:dyDescent="0.25">
      <c r="A1648" s="9"/>
      <c r="J1648" s="13"/>
    </row>
    <row r="1649" spans="1:10" x14ac:dyDescent="0.25">
      <c r="A1649" s="9"/>
      <c r="J1649" s="13"/>
    </row>
    <row r="1650" spans="1:10" x14ac:dyDescent="0.25">
      <c r="A1650" s="9"/>
      <c r="J1650" s="13"/>
    </row>
    <row r="1651" spans="1:10" x14ac:dyDescent="0.25">
      <c r="A1651" s="9"/>
      <c r="J1651" s="13"/>
    </row>
    <row r="1652" spans="1:10" x14ac:dyDescent="0.25">
      <c r="A1652" s="9"/>
      <c r="J1652" s="13"/>
    </row>
    <row r="1653" spans="1:10" x14ac:dyDescent="0.25">
      <c r="A1653" s="9"/>
      <c r="J1653" s="13"/>
    </row>
    <row r="1654" spans="1:10" x14ac:dyDescent="0.25">
      <c r="A1654" s="9"/>
      <c r="J1654" s="13"/>
    </row>
    <row r="1655" spans="1:10" x14ac:dyDescent="0.25">
      <c r="A1655" s="9"/>
      <c r="J1655" s="13"/>
    </row>
    <row r="1656" spans="1:10" x14ac:dyDescent="0.25">
      <c r="A1656" s="9"/>
      <c r="J1656" s="13"/>
    </row>
    <row r="1657" spans="1:10" x14ac:dyDescent="0.25">
      <c r="A1657" s="9"/>
      <c r="J1657" s="13"/>
    </row>
    <row r="1658" spans="1:10" x14ac:dyDescent="0.25">
      <c r="A1658" s="9"/>
      <c r="J1658" s="13"/>
    </row>
    <row r="1659" spans="1:10" x14ac:dyDescent="0.25">
      <c r="A1659" s="9"/>
      <c r="J1659" s="13"/>
    </row>
    <row r="1660" spans="1:10" x14ac:dyDescent="0.25">
      <c r="A1660" s="9"/>
      <c r="J1660" s="13"/>
    </row>
    <row r="1661" spans="1:10" x14ac:dyDescent="0.25">
      <c r="A1661" s="9"/>
      <c r="J1661" s="13"/>
    </row>
    <row r="1662" spans="1:10" x14ac:dyDescent="0.25">
      <c r="A1662" s="9"/>
      <c r="J1662" s="13"/>
    </row>
    <row r="1663" spans="1:10" x14ac:dyDescent="0.25">
      <c r="A1663" s="9"/>
      <c r="J1663" s="13"/>
    </row>
    <row r="1664" spans="1:10" x14ac:dyDescent="0.25">
      <c r="A1664" s="9"/>
      <c r="J1664" s="13"/>
    </row>
    <row r="1665" spans="1:10" x14ac:dyDescent="0.25">
      <c r="A1665" s="9"/>
      <c r="J1665" s="13"/>
    </row>
    <row r="1666" spans="1:10" x14ac:dyDescent="0.25">
      <c r="A1666" s="9"/>
      <c r="J1666" s="13"/>
    </row>
    <row r="1667" spans="1:10" x14ac:dyDescent="0.25">
      <c r="A1667" s="9"/>
      <c r="J1667" s="13"/>
    </row>
    <row r="1668" spans="1:10" x14ac:dyDescent="0.25">
      <c r="A1668" s="9"/>
      <c r="J1668" s="13"/>
    </row>
    <row r="1669" spans="1:10" x14ac:dyDescent="0.25">
      <c r="A1669" s="9"/>
      <c r="J1669" s="13"/>
    </row>
    <row r="1670" spans="1:10" x14ac:dyDescent="0.25">
      <c r="A1670" s="9"/>
      <c r="J1670" s="13"/>
    </row>
    <row r="1671" spans="1:10" x14ac:dyDescent="0.25">
      <c r="A1671" s="9"/>
      <c r="J1671" s="13"/>
    </row>
    <row r="1672" spans="1:10" x14ac:dyDescent="0.25">
      <c r="A1672" s="9"/>
      <c r="J1672" s="13"/>
    </row>
    <row r="1673" spans="1:10" x14ac:dyDescent="0.25">
      <c r="A1673" s="9"/>
      <c r="J1673" s="13"/>
    </row>
    <row r="1674" spans="1:10" x14ac:dyDescent="0.25">
      <c r="A1674" s="9"/>
      <c r="J1674" s="13"/>
    </row>
    <row r="1675" spans="1:10" x14ac:dyDescent="0.25">
      <c r="A1675" s="9"/>
      <c r="J1675" s="13"/>
    </row>
    <row r="1676" spans="1:10" x14ac:dyDescent="0.25">
      <c r="A1676" s="9"/>
      <c r="J1676" s="13"/>
    </row>
    <row r="1677" spans="1:10" x14ac:dyDescent="0.25">
      <c r="A1677" s="9"/>
      <c r="J1677" s="13"/>
    </row>
    <row r="1678" spans="1:10" x14ac:dyDescent="0.25">
      <c r="A1678" s="9"/>
      <c r="J1678" s="13"/>
    </row>
    <row r="1679" spans="1:10" x14ac:dyDescent="0.25">
      <c r="A1679" s="9"/>
      <c r="J1679" s="13"/>
    </row>
    <row r="1680" spans="1:10" x14ac:dyDescent="0.25">
      <c r="A1680" s="9"/>
      <c r="J1680" s="13"/>
    </row>
    <row r="1681" spans="1:10" x14ac:dyDescent="0.25">
      <c r="A1681" s="9"/>
      <c r="J1681" s="13"/>
    </row>
    <row r="1682" spans="1:10" x14ac:dyDescent="0.25">
      <c r="A1682" s="9"/>
      <c r="J1682" s="13"/>
    </row>
    <row r="1683" spans="1:10" x14ac:dyDescent="0.25">
      <c r="A1683" s="9"/>
      <c r="J1683" s="13"/>
    </row>
    <row r="1684" spans="1:10" x14ac:dyDescent="0.25">
      <c r="A1684" s="9"/>
      <c r="J1684" s="13"/>
    </row>
    <row r="1685" spans="1:10" x14ac:dyDescent="0.25">
      <c r="A1685" s="9"/>
      <c r="J1685" s="13"/>
    </row>
    <row r="1686" spans="1:10" x14ac:dyDescent="0.25">
      <c r="A1686" s="9"/>
      <c r="J1686" s="13"/>
    </row>
    <row r="1687" spans="1:10" x14ac:dyDescent="0.25">
      <c r="A1687" s="9"/>
      <c r="J1687" s="13"/>
    </row>
    <row r="1688" spans="1:10" x14ac:dyDescent="0.25">
      <c r="A1688" s="9"/>
      <c r="J1688" s="13"/>
    </row>
    <row r="1689" spans="1:10" x14ac:dyDescent="0.25">
      <c r="A1689" s="9"/>
      <c r="J1689" s="13"/>
    </row>
    <row r="1690" spans="1:10" x14ac:dyDescent="0.25">
      <c r="A1690" s="9"/>
      <c r="J1690" s="13"/>
    </row>
    <row r="1691" spans="1:10" x14ac:dyDescent="0.25">
      <c r="A1691" s="9"/>
      <c r="J1691" s="13"/>
    </row>
    <row r="1692" spans="1:10" x14ac:dyDescent="0.25">
      <c r="A1692" s="9"/>
      <c r="J1692" s="13"/>
    </row>
    <row r="1693" spans="1:10" x14ac:dyDescent="0.25">
      <c r="A1693" s="9"/>
      <c r="J1693" s="13"/>
    </row>
    <row r="1694" spans="1:10" x14ac:dyDescent="0.25">
      <c r="A1694" s="9"/>
      <c r="J1694" s="13"/>
    </row>
    <row r="1695" spans="1:10" x14ac:dyDescent="0.25">
      <c r="A1695" s="9"/>
      <c r="J1695" s="13"/>
    </row>
    <row r="1696" spans="1:10" x14ac:dyDescent="0.25">
      <c r="A1696" s="9"/>
      <c r="J1696" s="13"/>
    </row>
    <row r="1697" spans="1:10" x14ac:dyDescent="0.25">
      <c r="A1697" s="9"/>
      <c r="J1697" s="13"/>
    </row>
    <row r="1698" spans="1:10" x14ac:dyDescent="0.25">
      <c r="A1698" s="9"/>
      <c r="J1698" s="13"/>
    </row>
    <row r="1699" spans="1:10" x14ac:dyDescent="0.25">
      <c r="A1699" s="9"/>
      <c r="J1699" s="13"/>
    </row>
    <row r="1700" spans="1:10" x14ac:dyDescent="0.25">
      <c r="A1700" s="9"/>
      <c r="J1700" s="13"/>
    </row>
    <row r="1701" spans="1:10" x14ac:dyDescent="0.25">
      <c r="A1701" s="9"/>
      <c r="J1701" s="13"/>
    </row>
    <row r="1702" spans="1:10" x14ac:dyDescent="0.25">
      <c r="A1702" s="9"/>
      <c r="J1702" s="13"/>
    </row>
    <row r="1703" spans="1:10" x14ac:dyDescent="0.25">
      <c r="A1703" s="9"/>
      <c r="J1703" s="13"/>
    </row>
    <row r="1704" spans="1:10" x14ac:dyDescent="0.25">
      <c r="A1704" s="9"/>
      <c r="J1704" s="13"/>
    </row>
    <row r="1705" spans="1:10" x14ac:dyDescent="0.25">
      <c r="A1705" s="9"/>
      <c r="J1705" s="13"/>
    </row>
    <row r="1706" spans="1:10" x14ac:dyDescent="0.25">
      <c r="A1706" s="9"/>
      <c r="J1706" s="13"/>
    </row>
    <row r="1707" spans="1:10" x14ac:dyDescent="0.25">
      <c r="A1707" s="9"/>
      <c r="J1707" s="13"/>
    </row>
    <row r="1708" spans="1:10" x14ac:dyDescent="0.25">
      <c r="A1708" s="9"/>
      <c r="J1708" s="13"/>
    </row>
    <row r="1709" spans="1:10" x14ac:dyDescent="0.25">
      <c r="A1709" s="9"/>
      <c r="J1709" s="13"/>
    </row>
    <row r="1710" spans="1:10" x14ac:dyDescent="0.25">
      <c r="A1710" s="9"/>
      <c r="J1710" s="13"/>
    </row>
    <row r="1711" spans="1:10" x14ac:dyDescent="0.25">
      <c r="A1711" s="9"/>
      <c r="J1711" s="13"/>
    </row>
    <row r="1712" spans="1:10" x14ac:dyDescent="0.25">
      <c r="A1712" s="9"/>
      <c r="J1712" s="13"/>
    </row>
    <row r="1713" spans="1:15" x14ac:dyDescent="0.25">
      <c r="A1713" s="9"/>
      <c r="J1713" s="13"/>
    </row>
    <row r="1714" spans="1:15" x14ac:dyDescent="0.25">
      <c r="A1714" s="9"/>
      <c r="J1714" s="13"/>
    </row>
    <row r="1715" spans="1:15" x14ac:dyDescent="0.25">
      <c r="A1715" s="9"/>
      <c r="J1715" s="13"/>
    </row>
    <row r="1716" spans="1:15" x14ac:dyDescent="0.25">
      <c r="A1716" s="9"/>
      <c r="J1716" s="13"/>
    </row>
    <row r="1717" spans="1:15" x14ac:dyDescent="0.25">
      <c r="A1717" s="9"/>
      <c r="J1717" s="13"/>
    </row>
    <row r="1718" spans="1:15" x14ac:dyDescent="0.25">
      <c r="A1718" s="9"/>
      <c r="J1718" s="13"/>
    </row>
    <row r="1719" spans="1:15" x14ac:dyDescent="0.25">
      <c r="A1719" s="9"/>
      <c r="J1719" s="13"/>
    </row>
    <row r="1720" spans="1:15" x14ac:dyDescent="0.25">
      <c r="A1720" s="9"/>
      <c r="J1720" s="13"/>
    </row>
    <row r="1721" spans="1:15" x14ac:dyDescent="0.25">
      <c r="A1721" s="9"/>
      <c r="J1721" s="12"/>
      <c r="O1721" s="11"/>
    </row>
    <row r="1722" spans="1:15" x14ac:dyDescent="0.25">
      <c r="A1722" s="9"/>
      <c r="J1722" s="13"/>
    </row>
    <row r="1723" spans="1:15" x14ac:dyDescent="0.25">
      <c r="A1723" s="9"/>
      <c r="J1723" s="13"/>
    </row>
    <row r="1724" spans="1:15" x14ac:dyDescent="0.25">
      <c r="A1724" s="9"/>
      <c r="J1724" s="13"/>
    </row>
    <row r="1725" spans="1:15" x14ac:dyDescent="0.25">
      <c r="A1725" s="9"/>
      <c r="J1725" s="13"/>
    </row>
    <row r="1726" spans="1:15" x14ac:dyDescent="0.25">
      <c r="A1726" s="9"/>
      <c r="J1726" s="13"/>
    </row>
    <row r="1727" spans="1:15" x14ac:dyDescent="0.25">
      <c r="A1727" s="9"/>
      <c r="J1727" s="13"/>
    </row>
    <row r="1728" spans="1:15" x14ac:dyDescent="0.25">
      <c r="A1728" s="9"/>
      <c r="J1728" s="13"/>
    </row>
    <row r="1729" spans="1:10" x14ac:dyDescent="0.25">
      <c r="A1729" s="9"/>
      <c r="J1729" s="13"/>
    </row>
    <row r="1730" spans="1:10" x14ac:dyDescent="0.25">
      <c r="A1730" s="9"/>
      <c r="J1730" s="13"/>
    </row>
    <row r="1731" spans="1:10" x14ac:dyDescent="0.25">
      <c r="A1731" s="9"/>
      <c r="J1731" s="13"/>
    </row>
    <row r="1732" spans="1:10" x14ac:dyDescent="0.25">
      <c r="A1732" s="9"/>
      <c r="J1732" s="13"/>
    </row>
    <row r="1733" spans="1:10" x14ac:dyDescent="0.25">
      <c r="A1733" s="9"/>
      <c r="J1733" s="13"/>
    </row>
    <row r="1734" spans="1:10" x14ac:dyDescent="0.25">
      <c r="A1734" s="9"/>
      <c r="J1734" s="13"/>
    </row>
    <row r="1735" spans="1:10" x14ac:dyDescent="0.25">
      <c r="A1735" s="9"/>
      <c r="J1735" s="13"/>
    </row>
    <row r="1736" spans="1:10" x14ac:dyDescent="0.25">
      <c r="A1736" s="9"/>
      <c r="J1736" s="13"/>
    </row>
    <row r="1737" spans="1:10" x14ac:dyDescent="0.25">
      <c r="A1737" s="9"/>
      <c r="J1737" s="13"/>
    </row>
    <row r="1738" spans="1:10" x14ac:dyDescent="0.25">
      <c r="A1738" s="9"/>
      <c r="J1738" s="13"/>
    </row>
    <row r="1739" spans="1:10" x14ac:dyDescent="0.25">
      <c r="A1739" s="9"/>
      <c r="J1739" s="13"/>
    </row>
    <row r="1740" spans="1:10" x14ac:dyDescent="0.25">
      <c r="A1740" s="9"/>
      <c r="J1740" s="13"/>
    </row>
    <row r="1741" spans="1:10" x14ac:dyDescent="0.25">
      <c r="A1741" s="9"/>
      <c r="J1741" s="13"/>
    </row>
    <row r="1742" spans="1:10" x14ac:dyDescent="0.25">
      <c r="A1742" s="9"/>
      <c r="J1742" s="13"/>
    </row>
    <row r="1743" spans="1:10" x14ac:dyDescent="0.25">
      <c r="A1743" s="9"/>
      <c r="J1743" s="13"/>
    </row>
    <row r="1744" spans="1:10" x14ac:dyDescent="0.25">
      <c r="A1744" s="9"/>
      <c r="J1744" s="13"/>
    </row>
    <row r="1745" spans="1:10" x14ac:dyDescent="0.25">
      <c r="A1745" s="9"/>
      <c r="J1745" s="13"/>
    </row>
    <row r="1746" spans="1:10" x14ac:dyDescent="0.25">
      <c r="A1746" s="9"/>
      <c r="J1746" s="13"/>
    </row>
    <row r="1747" spans="1:10" x14ac:dyDescent="0.25">
      <c r="A1747" s="9"/>
      <c r="J1747" s="13"/>
    </row>
    <row r="1748" spans="1:10" x14ac:dyDescent="0.25">
      <c r="A1748" s="9"/>
      <c r="J1748" s="13"/>
    </row>
    <row r="1749" spans="1:10" x14ac:dyDescent="0.25">
      <c r="A1749" s="9"/>
      <c r="J1749" s="13"/>
    </row>
    <row r="1750" spans="1:10" x14ac:dyDescent="0.25">
      <c r="A1750" s="9"/>
      <c r="J1750" s="13"/>
    </row>
    <row r="1751" spans="1:10" x14ac:dyDescent="0.25">
      <c r="A1751" s="9"/>
      <c r="J1751" s="13"/>
    </row>
    <row r="1752" spans="1:10" x14ac:dyDescent="0.25">
      <c r="A1752" s="9"/>
      <c r="J1752" s="13"/>
    </row>
    <row r="1753" spans="1:10" x14ac:dyDescent="0.25">
      <c r="A1753" s="9"/>
      <c r="J1753" s="13"/>
    </row>
    <row r="1754" spans="1:10" x14ac:dyDescent="0.25">
      <c r="A1754" s="9"/>
      <c r="J1754" s="13"/>
    </row>
    <row r="1755" spans="1:10" x14ac:dyDescent="0.25">
      <c r="A1755" s="9"/>
      <c r="J1755" s="13"/>
    </row>
    <row r="1756" spans="1:10" x14ac:dyDescent="0.25">
      <c r="A1756" s="9"/>
      <c r="J1756" s="13"/>
    </row>
    <row r="1757" spans="1:10" x14ac:dyDescent="0.25">
      <c r="A1757" s="9"/>
      <c r="J1757" s="13"/>
    </row>
    <row r="1758" spans="1:10" x14ac:dyDescent="0.25">
      <c r="A1758" s="9"/>
      <c r="J1758" s="13"/>
    </row>
    <row r="1759" spans="1:10" x14ac:dyDescent="0.25">
      <c r="A1759" s="9"/>
      <c r="J1759" s="13"/>
    </row>
    <row r="1760" spans="1:10" x14ac:dyDescent="0.25">
      <c r="A1760" s="9"/>
      <c r="J1760" s="13"/>
    </row>
    <row r="1761" spans="1:10" x14ac:dyDescent="0.25">
      <c r="A1761" s="9"/>
      <c r="J1761" s="13"/>
    </row>
    <row r="1762" spans="1:10" x14ac:dyDescent="0.25">
      <c r="A1762" s="9"/>
      <c r="J1762" s="13"/>
    </row>
    <row r="1763" spans="1:10" x14ac:dyDescent="0.25">
      <c r="A1763" s="9"/>
      <c r="J1763" s="13"/>
    </row>
    <row r="1764" spans="1:10" x14ac:dyDescent="0.25">
      <c r="A1764" s="9"/>
      <c r="J1764" s="10"/>
    </row>
    <row r="1765" spans="1:10" x14ac:dyDescent="0.25">
      <c r="A1765" s="9"/>
      <c r="J1765" s="10"/>
    </row>
    <row r="1766" spans="1:10" x14ac:dyDescent="0.25">
      <c r="A1766" s="9"/>
      <c r="J1766" s="13"/>
    </row>
    <row r="1767" spans="1:10" x14ac:dyDescent="0.25">
      <c r="A1767" s="9"/>
      <c r="J1767" s="13"/>
    </row>
    <row r="1768" spans="1:10" x14ac:dyDescent="0.25">
      <c r="A1768" s="9"/>
      <c r="J1768" s="13"/>
    </row>
    <row r="1769" spans="1:10" x14ac:dyDescent="0.25">
      <c r="A1769" s="9"/>
      <c r="J1769" s="13"/>
    </row>
    <row r="1770" spans="1:10" x14ac:dyDescent="0.25">
      <c r="A1770" s="9"/>
      <c r="J1770" s="13"/>
    </row>
    <row r="1771" spans="1:10" x14ac:dyDescent="0.25">
      <c r="A1771" s="9"/>
      <c r="J1771" s="13"/>
    </row>
    <row r="1772" spans="1:10" x14ac:dyDescent="0.25">
      <c r="A1772" s="9"/>
      <c r="J1772" s="13"/>
    </row>
    <row r="1773" spans="1:10" x14ac:dyDescent="0.25">
      <c r="A1773" s="9"/>
      <c r="J1773" s="13"/>
    </row>
    <row r="1774" spans="1:10" x14ac:dyDescent="0.25">
      <c r="A1774" s="9"/>
      <c r="J1774" s="13"/>
    </row>
    <row r="1775" spans="1:10" x14ac:dyDescent="0.25">
      <c r="A1775" s="9"/>
      <c r="J1775" s="13"/>
    </row>
    <row r="1776" spans="1:10" x14ac:dyDescent="0.25">
      <c r="A1776" s="9"/>
      <c r="J1776" s="13"/>
    </row>
    <row r="1777" spans="1:15" x14ac:dyDescent="0.25">
      <c r="A1777" s="9"/>
      <c r="J1777" s="13"/>
    </row>
    <row r="1778" spans="1:15" x14ac:dyDescent="0.25">
      <c r="A1778" s="9"/>
      <c r="J1778" s="13"/>
    </row>
    <row r="1779" spans="1:15" x14ac:dyDescent="0.25">
      <c r="A1779" s="9"/>
      <c r="J1779" s="13"/>
    </row>
    <row r="1780" spans="1:15" x14ac:dyDescent="0.25">
      <c r="A1780" s="9"/>
      <c r="J1780" s="13"/>
    </row>
    <row r="1781" spans="1:15" x14ac:dyDescent="0.25">
      <c r="A1781" s="9"/>
      <c r="J1781" s="13"/>
    </row>
    <row r="1782" spans="1:15" x14ac:dyDescent="0.25">
      <c r="A1782" s="9"/>
      <c r="J1782" s="12"/>
      <c r="O1782" s="11"/>
    </row>
    <row r="1783" spans="1:15" x14ac:dyDescent="0.25">
      <c r="A1783" s="9"/>
      <c r="F1783" s="17"/>
      <c r="J1783" s="12"/>
    </row>
    <row r="1784" spans="1:15" x14ac:dyDescent="0.25">
      <c r="A1784" s="9"/>
      <c r="F1784" s="17"/>
      <c r="J1784" s="12"/>
    </row>
    <row r="1785" spans="1:15" x14ac:dyDescent="0.25">
      <c r="A1785" s="9"/>
      <c r="J1785" s="13"/>
    </row>
    <row r="1786" spans="1:15" x14ac:dyDescent="0.25">
      <c r="A1786" s="9"/>
      <c r="J1786" s="13"/>
    </row>
    <row r="1787" spans="1:15" x14ac:dyDescent="0.25">
      <c r="A1787" s="9"/>
      <c r="J1787" s="10"/>
    </row>
    <row r="1788" spans="1:15" x14ac:dyDescent="0.25">
      <c r="A1788" s="9"/>
      <c r="J1788" s="10"/>
    </row>
    <row r="1789" spans="1:15" x14ac:dyDescent="0.25">
      <c r="A1789" s="9"/>
      <c r="J1789" s="10"/>
    </row>
    <row r="1790" spans="1:15" x14ac:dyDescent="0.25">
      <c r="A1790" s="9"/>
      <c r="J1790" s="13"/>
    </row>
    <row r="1791" spans="1:15" x14ac:dyDescent="0.25">
      <c r="A1791" s="9"/>
      <c r="F1791" s="17"/>
      <c r="J1791" s="12"/>
      <c r="O1791" s="11"/>
    </row>
    <row r="1792" spans="1:15" x14ac:dyDescent="0.25">
      <c r="A1792" s="9"/>
      <c r="J1792" s="13"/>
    </row>
    <row r="1793" spans="1:15" x14ac:dyDescent="0.25">
      <c r="A1793" s="9"/>
      <c r="J1793" s="13"/>
    </row>
    <row r="1794" spans="1:15" x14ac:dyDescent="0.25">
      <c r="A1794" s="9"/>
      <c r="J1794" s="13"/>
    </row>
    <row r="1795" spans="1:15" x14ac:dyDescent="0.25">
      <c r="A1795" s="9"/>
      <c r="J1795" s="13"/>
    </row>
    <row r="1796" spans="1:15" x14ac:dyDescent="0.25">
      <c r="A1796" s="9"/>
      <c r="F1796" s="17"/>
      <c r="J1796" s="12"/>
      <c r="O1796" s="11"/>
    </row>
    <row r="1797" spans="1:15" x14ac:dyDescent="0.25">
      <c r="A1797" s="9"/>
      <c r="J1797" s="13"/>
    </row>
    <row r="1798" spans="1:15" x14ac:dyDescent="0.25">
      <c r="A1798" s="9"/>
      <c r="J1798" s="13"/>
    </row>
    <row r="1799" spans="1:15" x14ac:dyDescent="0.25">
      <c r="A1799" s="9"/>
      <c r="J1799" s="13"/>
    </row>
    <row r="1800" spans="1:15" x14ac:dyDescent="0.25">
      <c r="A1800" s="9"/>
      <c r="J1800" s="13"/>
    </row>
    <row r="1801" spans="1:15" x14ac:dyDescent="0.25">
      <c r="A1801" s="9"/>
      <c r="J1801" s="13"/>
    </row>
    <row r="1802" spans="1:15" x14ac:dyDescent="0.25">
      <c r="A1802" s="9"/>
      <c r="J1802" s="13"/>
    </row>
    <row r="1803" spans="1:15" x14ac:dyDescent="0.25">
      <c r="A1803" s="9"/>
      <c r="F1803" s="17"/>
      <c r="J1803" s="12"/>
    </row>
    <row r="1804" spans="1:15" x14ac:dyDescent="0.25">
      <c r="A1804" s="9"/>
      <c r="J1804" s="10"/>
    </row>
    <row r="1805" spans="1:15" x14ac:dyDescent="0.25">
      <c r="A1805" s="9"/>
      <c r="J1805" s="10"/>
    </row>
    <row r="1806" spans="1:15" x14ac:dyDescent="0.25">
      <c r="A1806" s="9"/>
      <c r="J1806" s="13"/>
    </row>
    <row r="1807" spans="1:15" x14ac:dyDescent="0.25">
      <c r="A1807" s="9"/>
      <c r="F1807" s="17"/>
      <c r="J1807" s="12"/>
      <c r="O1807" s="11"/>
    </row>
    <row r="1808" spans="1:15" x14ac:dyDescent="0.25">
      <c r="A1808" s="9"/>
      <c r="J1808" s="12"/>
      <c r="O1808" s="11"/>
    </row>
    <row r="1809" spans="1:10" x14ac:dyDescent="0.25">
      <c r="A1809" s="9"/>
      <c r="J1809" s="13"/>
    </row>
    <row r="1810" spans="1:10" x14ac:dyDescent="0.25">
      <c r="A1810" s="9"/>
      <c r="J1810" s="13"/>
    </row>
    <row r="1811" spans="1:10" x14ac:dyDescent="0.25">
      <c r="A1811" s="9"/>
      <c r="J1811" s="13"/>
    </row>
    <row r="1812" spans="1:10" x14ac:dyDescent="0.25">
      <c r="A1812" s="9"/>
      <c r="J1812" s="13"/>
    </row>
    <row r="1813" spans="1:10" x14ac:dyDescent="0.25">
      <c r="A1813" s="9"/>
      <c r="J1813" s="13"/>
    </row>
    <row r="1814" spans="1:10" x14ac:dyDescent="0.25">
      <c r="A1814" s="9"/>
      <c r="J1814" s="13"/>
    </row>
    <row r="1815" spans="1:10" x14ac:dyDescent="0.25">
      <c r="A1815" s="9"/>
      <c r="J1815" s="13"/>
    </row>
    <row r="1816" spans="1:10" x14ac:dyDescent="0.25">
      <c r="A1816" s="9"/>
      <c r="J1816" s="13"/>
    </row>
    <row r="1817" spans="1:10" x14ac:dyDescent="0.25">
      <c r="A1817" s="9"/>
      <c r="J1817" s="13"/>
    </row>
    <row r="1818" spans="1:10" x14ac:dyDescent="0.25">
      <c r="A1818" s="9"/>
      <c r="F1818" s="17"/>
      <c r="J1818" s="12"/>
    </row>
    <row r="1819" spans="1:10" x14ac:dyDescent="0.25">
      <c r="A1819" s="9"/>
      <c r="J1819" s="13"/>
    </row>
    <row r="1820" spans="1:10" x14ac:dyDescent="0.25">
      <c r="A1820" s="9"/>
      <c r="J1820" s="13"/>
    </row>
    <row r="1821" spans="1:10" x14ac:dyDescent="0.25">
      <c r="A1821" s="9"/>
      <c r="J1821" s="13"/>
    </row>
    <row r="1822" spans="1:10" x14ac:dyDescent="0.25">
      <c r="A1822" s="9"/>
      <c r="F1822" s="17"/>
      <c r="J1822" s="12"/>
    </row>
    <row r="1823" spans="1:10" x14ac:dyDescent="0.25">
      <c r="A1823" s="9"/>
      <c r="J1823" s="10"/>
    </row>
    <row r="1824" spans="1:10" x14ac:dyDescent="0.25">
      <c r="A1824" s="9"/>
      <c r="J1824" s="13"/>
    </row>
    <row r="1825" spans="1:15" x14ac:dyDescent="0.25">
      <c r="A1825" s="9"/>
      <c r="J1825" s="12"/>
      <c r="O1825" s="11"/>
    </row>
    <row r="1826" spans="1:15" x14ac:dyDescent="0.25">
      <c r="A1826" s="9"/>
      <c r="J1826" s="13"/>
    </row>
    <row r="1827" spans="1:15" x14ac:dyDescent="0.25">
      <c r="A1827" s="9"/>
      <c r="J1827" s="13"/>
    </row>
    <row r="1828" spans="1:15" x14ac:dyDescent="0.25">
      <c r="A1828" s="9"/>
      <c r="J1828" s="13"/>
    </row>
    <row r="1829" spans="1:15" x14ac:dyDescent="0.25">
      <c r="A1829" s="9"/>
      <c r="F1829" s="17"/>
      <c r="J1829" s="12"/>
    </row>
  </sheetData>
  <sortState xmlns:xlrd2="http://schemas.microsoft.com/office/spreadsheetml/2017/richdata2" ref="A2:T90">
    <sortCondition descending="1" ref="T2:T90"/>
  </sortState>
  <conditionalFormatting sqref="A2:A4">
    <cfRule type="duplicateValues" dxfId="3" priority="3"/>
  </conditionalFormatting>
  <conditionalFormatting sqref="A9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3BD4-C1BA-4E0F-B335-9BEA2CD249BC}">
  <dimension ref="A1:T74"/>
  <sheetViews>
    <sheetView tabSelected="1" topLeftCell="G38" workbookViewId="0">
      <selection activeCell="I45" sqref="I45"/>
    </sheetView>
  </sheetViews>
  <sheetFormatPr defaultRowHeight="15" x14ac:dyDescent="0.25"/>
  <cols>
    <col min="2" max="2" width="35.85546875" bestFit="1" customWidth="1"/>
    <col min="3" max="3" width="9.140625" customWidth="1"/>
    <col min="4" max="4" width="15.28515625" style="2" customWidth="1"/>
    <col min="5" max="5" width="11" style="2" customWidth="1"/>
    <col min="6" max="6" width="15.28515625" style="9" customWidth="1"/>
    <col min="7" max="7" width="9.140625" customWidth="1"/>
    <col min="8" max="8" width="16.42578125" style="1" bestFit="1" customWidth="1"/>
    <col min="11" max="12" width="9.140625" customWidth="1"/>
    <col min="13" max="13" width="12.5703125" style="1" bestFit="1" customWidth="1"/>
    <col min="15" max="15" width="16.28515625" style="1" bestFit="1" customWidth="1"/>
    <col min="19" max="19" width="15" bestFit="1" customWidth="1"/>
  </cols>
  <sheetData>
    <row r="1" spans="1:20" x14ac:dyDescent="0.25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16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20" x14ac:dyDescent="0.25">
      <c r="A2" s="9">
        <v>790065</v>
      </c>
      <c r="B2" t="s">
        <v>36</v>
      </c>
      <c r="C2">
        <v>80</v>
      </c>
      <c r="D2" s="14">
        <v>43447</v>
      </c>
      <c r="E2" s="14">
        <v>43447</v>
      </c>
      <c r="F2" s="9" t="s">
        <v>113</v>
      </c>
      <c r="G2" t="s">
        <v>112</v>
      </c>
      <c r="H2" s="22">
        <v>60000000</v>
      </c>
      <c r="I2">
        <v>120</v>
      </c>
      <c r="J2" s="15">
        <v>0.16</v>
      </c>
      <c r="M2" s="24">
        <v>1005078.7278202352</v>
      </c>
      <c r="N2">
        <v>30</v>
      </c>
      <c r="O2" s="23">
        <v>48213698.411553875</v>
      </c>
      <c r="P2">
        <v>13</v>
      </c>
      <c r="Q2">
        <v>12</v>
      </c>
      <c r="R2">
        <v>2018</v>
      </c>
      <c r="S2" s="18"/>
      <c r="T2" s="21"/>
    </row>
    <row r="3" spans="1:20" x14ac:dyDescent="0.25">
      <c r="A3" s="9">
        <v>700352</v>
      </c>
      <c r="B3" t="s">
        <v>31</v>
      </c>
      <c r="C3">
        <v>80</v>
      </c>
      <c r="D3" s="14">
        <v>43560</v>
      </c>
      <c r="E3" s="14">
        <v>43560</v>
      </c>
      <c r="F3" s="9" t="s">
        <v>114</v>
      </c>
      <c r="G3" t="s">
        <v>112</v>
      </c>
      <c r="H3" s="22">
        <v>148000000</v>
      </c>
      <c r="I3">
        <v>84</v>
      </c>
      <c r="J3" s="15">
        <v>0.16</v>
      </c>
      <c r="M3" s="24">
        <v>2939585.4636584264</v>
      </c>
      <c r="N3">
        <v>26</v>
      </c>
      <c r="O3" s="23">
        <v>118207371.82933457</v>
      </c>
      <c r="P3">
        <v>5</v>
      </c>
      <c r="Q3">
        <v>4</v>
      </c>
      <c r="R3">
        <v>2019</v>
      </c>
      <c r="S3" s="18"/>
      <c r="T3" s="21"/>
    </row>
    <row r="4" spans="1:20" x14ac:dyDescent="0.25">
      <c r="A4" s="9">
        <v>660477</v>
      </c>
      <c r="B4" t="s">
        <v>29</v>
      </c>
      <c r="C4">
        <v>80</v>
      </c>
      <c r="D4" s="14">
        <v>43448</v>
      </c>
      <c r="E4" s="14">
        <v>43448</v>
      </c>
      <c r="F4" s="9" t="s">
        <v>114</v>
      </c>
      <c r="G4" t="s">
        <v>112</v>
      </c>
      <c r="H4" s="22">
        <v>100000000</v>
      </c>
      <c r="I4">
        <v>36</v>
      </c>
      <c r="J4" s="15">
        <v>0.16</v>
      </c>
      <c r="M4" s="24">
        <v>3515703.3036350096</v>
      </c>
      <c r="N4">
        <v>30</v>
      </c>
      <c r="O4" s="23">
        <v>20143788.449868623</v>
      </c>
      <c r="P4">
        <v>14</v>
      </c>
      <c r="Q4">
        <v>12</v>
      </c>
      <c r="R4">
        <v>2018</v>
      </c>
      <c r="S4" s="18"/>
      <c r="T4" s="21"/>
    </row>
    <row r="5" spans="1:20" x14ac:dyDescent="0.25">
      <c r="A5" s="9">
        <v>670008</v>
      </c>
      <c r="B5" t="s">
        <v>44</v>
      </c>
      <c r="C5">
        <v>80</v>
      </c>
      <c r="D5" s="14">
        <v>43460</v>
      </c>
      <c r="E5" s="14">
        <v>43460</v>
      </c>
      <c r="F5" s="9" t="s">
        <v>114</v>
      </c>
      <c r="G5" t="s">
        <v>112</v>
      </c>
      <c r="H5" s="22">
        <v>250000000</v>
      </c>
      <c r="I5">
        <v>48</v>
      </c>
      <c r="J5" s="15">
        <v>0.16</v>
      </c>
      <c r="M5" s="24">
        <v>7085070.2011979669</v>
      </c>
      <c r="N5">
        <v>30</v>
      </c>
      <c r="O5" s="23">
        <v>112718291.84312338</v>
      </c>
      <c r="P5">
        <v>26</v>
      </c>
      <c r="Q5">
        <v>12</v>
      </c>
      <c r="R5">
        <v>2018</v>
      </c>
      <c r="S5" s="18"/>
      <c r="T5" s="21"/>
    </row>
    <row r="6" spans="1:20" x14ac:dyDescent="0.25">
      <c r="A6" s="9">
        <v>690483</v>
      </c>
      <c r="B6" t="s">
        <v>37</v>
      </c>
      <c r="C6">
        <v>80</v>
      </c>
      <c r="D6" s="14">
        <v>43396</v>
      </c>
      <c r="E6" s="14">
        <v>43396</v>
      </c>
      <c r="F6" s="9" t="s">
        <v>114</v>
      </c>
      <c r="G6" t="s">
        <v>112</v>
      </c>
      <c r="H6" s="22">
        <v>50000000</v>
      </c>
      <c r="I6">
        <v>72</v>
      </c>
      <c r="J6" s="15">
        <v>0.16</v>
      </c>
      <c r="M6" s="24">
        <v>1084592.0300574447</v>
      </c>
      <c r="N6">
        <v>32</v>
      </c>
      <c r="O6" s="23">
        <v>33455522.825385928</v>
      </c>
      <c r="P6">
        <v>23</v>
      </c>
      <c r="Q6">
        <v>10</v>
      </c>
      <c r="R6">
        <v>2018</v>
      </c>
      <c r="S6" s="18"/>
      <c r="T6" s="21"/>
    </row>
    <row r="7" spans="1:20" x14ac:dyDescent="0.25">
      <c r="A7" s="9">
        <v>810021</v>
      </c>
      <c r="B7" t="s">
        <v>38</v>
      </c>
      <c r="C7">
        <v>80</v>
      </c>
      <c r="D7" s="14">
        <v>43399</v>
      </c>
      <c r="E7" s="14">
        <v>43399</v>
      </c>
      <c r="F7" s="9" t="s">
        <v>114</v>
      </c>
      <c r="G7" t="s">
        <v>112</v>
      </c>
      <c r="H7" s="22">
        <v>90000000</v>
      </c>
      <c r="I7">
        <v>36</v>
      </c>
      <c r="J7" s="15">
        <v>0.16</v>
      </c>
      <c r="M7" s="24">
        <v>3164132.9732715082</v>
      </c>
      <c r="N7">
        <v>32</v>
      </c>
      <c r="O7" s="23">
        <v>12245640.704863474</v>
      </c>
      <c r="P7">
        <v>26</v>
      </c>
      <c r="Q7">
        <v>10</v>
      </c>
      <c r="R7">
        <v>2018</v>
      </c>
      <c r="S7" s="18"/>
      <c r="T7" s="21"/>
    </row>
    <row r="8" spans="1:20" x14ac:dyDescent="0.25">
      <c r="A8" s="9">
        <v>720353</v>
      </c>
      <c r="B8" t="s">
        <v>32</v>
      </c>
      <c r="C8">
        <v>80</v>
      </c>
      <c r="D8" s="14">
        <v>43444</v>
      </c>
      <c r="E8" s="14">
        <v>43444</v>
      </c>
      <c r="F8" s="9" t="s">
        <v>114</v>
      </c>
      <c r="G8" t="s">
        <v>112</v>
      </c>
      <c r="H8" s="22">
        <v>500000000</v>
      </c>
      <c r="I8">
        <v>96</v>
      </c>
      <c r="J8" s="15">
        <v>0.16</v>
      </c>
      <c r="M8" s="24">
        <v>9264392.9962011632</v>
      </c>
      <c r="N8">
        <v>30</v>
      </c>
      <c r="O8" s="23">
        <v>404945287.1275425</v>
      </c>
      <c r="P8">
        <v>10</v>
      </c>
      <c r="Q8">
        <v>12</v>
      </c>
      <c r="R8">
        <v>2018</v>
      </c>
      <c r="S8" s="18"/>
      <c r="T8" s="21"/>
    </row>
    <row r="9" spans="1:20" x14ac:dyDescent="0.25">
      <c r="A9" s="9">
        <v>670027</v>
      </c>
      <c r="B9" t="s">
        <v>39</v>
      </c>
      <c r="C9">
        <v>80</v>
      </c>
      <c r="D9" s="14">
        <v>43447</v>
      </c>
      <c r="E9" s="14">
        <v>43447</v>
      </c>
      <c r="F9" s="9" t="s">
        <v>114</v>
      </c>
      <c r="G9" t="s">
        <v>112</v>
      </c>
      <c r="H9" s="22">
        <v>300000000</v>
      </c>
      <c r="I9">
        <v>48</v>
      </c>
      <c r="J9" s="15">
        <v>0.16</v>
      </c>
      <c r="M9" s="24">
        <v>8502084.2414375618</v>
      </c>
      <c r="N9">
        <v>30</v>
      </c>
      <c r="O9" s="23">
        <v>135261953.81174812</v>
      </c>
      <c r="P9">
        <v>13</v>
      </c>
      <c r="Q9">
        <v>12</v>
      </c>
      <c r="R9">
        <v>2018</v>
      </c>
      <c r="S9" s="18"/>
      <c r="T9" s="21"/>
    </row>
    <row r="10" spans="1:20" x14ac:dyDescent="0.25">
      <c r="A10" s="9">
        <v>700176</v>
      </c>
      <c r="B10" t="s">
        <v>21</v>
      </c>
      <c r="C10">
        <v>80</v>
      </c>
      <c r="D10" s="14">
        <v>43451</v>
      </c>
      <c r="E10" s="14">
        <v>43451</v>
      </c>
      <c r="F10" s="9" t="s">
        <v>114</v>
      </c>
      <c r="G10" t="s">
        <v>112</v>
      </c>
      <c r="H10" s="22">
        <v>85000000</v>
      </c>
      <c r="I10">
        <v>84</v>
      </c>
      <c r="J10" s="15">
        <v>0.16</v>
      </c>
      <c r="M10" s="24">
        <v>1688275.4352092315</v>
      </c>
      <c r="N10">
        <v>30</v>
      </c>
      <c r="O10" s="23">
        <v>64693823.81582474</v>
      </c>
      <c r="P10">
        <v>17</v>
      </c>
      <c r="Q10">
        <v>12</v>
      </c>
      <c r="R10">
        <v>2018</v>
      </c>
      <c r="S10" s="18"/>
      <c r="T10" s="21"/>
    </row>
    <row r="11" spans="1:20" x14ac:dyDescent="0.25">
      <c r="A11" s="9">
        <v>680508</v>
      </c>
      <c r="B11" t="s">
        <v>40</v>
      </c>
      <c r="C11">
        <v>80</v>
      </c>
      <c r="D11" s="14">
        <v>43451</v>
      </c>
      <c r="E11" s="14">
        <v>43451</v>
      </c>
      <c r="F11" s="9" t="s">
        <v>115</v>
      </c>
      <c r="G11" t="s">
        <v>112</v>
      </c>
      <c r="H11" s="22">
        <v>260000000</v>
      </c>
      <c r="I11">
        <v>60</v>
      </c>
      <c r="J11" s="15">
        <v>0.16</v>
      </c>
      <c r="M11" s="24">
        <v>6322694.8502533743</v>
      </c>
      <c r="N11">
        <v>30</v>
      </c>
      <c r="O11" s="23">
        <v>155493631.23179725</v>
      </c>
      <c r="P11">
        <v>17</v>
      </c>
      <c r="Q11">
        <v>12</v>
      </c>
      <c r="R11">
        <v>2018</v>
      </c>
      <c r="S11" s="18"/>
      <c r="T11" s="21"/>
    </row>
    <row r="12" spans="1:20" x14ac:dyDescent="0.25">
      <c r="A12" s="9">
        <v>730403</v>
      </c>
      <c r="B12" t="s">
        <v>41</v>
      </c>
      <c r="C12">
        <v>80</v>
      </c>
      <c r="D12" s="14">
        <v>43453</v>
      </c>
      <c r="E12" s="14">
        <v>43453</v>
      </c>
      <c r="F12" s="9" t="s">
        <v>113</v>
      </c>
      <c r="G12" t="s">
        <v>112</v>
      </c>
      <c r="H12" s="22">
        <v>400000000</v>
      </c>
      <c r="I12">
        <v>120</v>
      </c>
      <c r="J12" s="15">
        <v>0.16</v>
      </c>
      <c r="M12" s="24">
        <v>6700524.8521349002</v>
      </c>
      <c r="N12">
        <v>30</v>
      </c>
      <c r="O12" s="23">
        <v>349972403.71152645</v>
      </c>
      <c r="P12">
        <v>19</v>
      </c>
      <c r="Q12">
        <v>12</v>
      </c>
      <c r="R12">
        <v>2018</v>
      </c>
      <c r="S12" s="18"/>
      <c r="T12" s="21"/>
    </row>
    <row r="13" spans="1:20" x14ac:dyDescent="0.25">
      <c r="A13" s="9">
        <v>690091</v>
      </c>
      <c r="B13" t="s">
        <v>30</v>
      </c>
      <c r="C13">
        <v>80</v>
      </c>
      <c r="D13" s="14">
        <v>43454</v>
      </c>
      <c r="E13" s="14">
        <v>43454</v>
      </c>
      <c r="F13" s="9" t="s">
        <v>114</v>
      </c>
      <c r="G13" t="s">
        <v>112</v>
      </c>
      <c r="H13" s="22">
        <v>50000000</v>
      </c>
      <c r="I13">
        <v>36</v>
      </c>
      <c r="J13" s="15">
        <v>0.16</v>
      </c>
      <c r="M13" s="24">
        <v>1757851.6518175048</v>
      </c>
      <c r="N13">
        <v>30</v>
      </c>
      <c r="O13" s="23">
        <v>10071894.224934312</v>
      </c>
      <c r="P13">
        <v>20</v>
      </c>
      <c r="Q13">
        <v>12</v>
      </c>
      <c r="R13">
        <v>2018</v>
      </c>
      <c r="S13" s="18"/>
      <c r="T13" s="21"/>
    </row>
    <row r="14" spans="1:20" x14ac:dyDescent="0.25">
      <c r="A14" s="9">
        <v>700244</v>
      </c>
      <c r="B14" t="s">
        <v>42</v>
      </c>
      <c r="C14">
        <v>80</v>
      </c>
      <c r="D14" s="14">
        <v>43454</v>
      </c>
      <c r="E14" s="14">
        <v>43454</v>
      </c>
      <c r="F14" s="9" t="s">
        <v>116</v>
      </c>
      <c r="G14" t="s">
        <v>112</v>
      </c>
      <c r="H14" s="22">
        <v>80000000</v>
      </c>
      <c r="I14">
        <v>60</v>
      </c>
      <c r="J14" s="15">
        <v>0.16</v>
      </c>
      <c r="M14" s="24">
        <v>1945444.5693087305</v>
      </c>
      <c r="N14">
        <v>30</v>
      </c>
      <c r="O14" s="23">
        <v>47844187.302091449</v>
      </c>
      <c r="P14">
        <v>20</v>
      </c>
      <c r="Q14">
        <v>12</v>
      </c>
      <c r="R14">
        <v>2018</v>
      </c>
      <c r="S14" s="18"/>
      <c r="T14" s="21"/>
    </row>
    <row r="15" spans="1:20" x14ac:dyDescent="0.25">
      <c r="A15" s="9">
        <v>720157</v>
      </c>
      <c r="B15" t="s">
        <v>43</v>
      </c>
      <c r="C15">
        <v>80</v>
      </c>
      <c r="D15" s="14">
        <v>43455</v>
      </c>
      <c r="E15" s="14">
        <v>43455</v>
      </c>
      <c r="F15" s="9" t="s">
        <v>117</v>
      </c>
      <c r="G15" t="s">
        <v>112</v>
      </c>
      <c r="H15" s="22">
        <v>400000000</v>
      </c>
      <c r="I15">
        <v>108</v>
      </c>
      <c r="J15" s="15">
        <v>0.16</v>
      </c>
      <c r="M15" s="24">
        <v>7010100.3117805971</v>
      </c>
      <c r="N15">
        <v>30</v>
      </c>
      <c r="O15" s="23">
        <v>338644562.38362503</v>
      </c>
      <c r="P15">
        <v>21</v>
      </c>
      <c r="Q15">
        <v>12</v>
      </c>
      <c r="R15">
        <v>2018</v>
      </c>
      <c r="S15" s="18"/>
      <c r="T15" s="21"/>
    </row>
    <row r="16" spans="1:20" x14ac:dyDescent="0.25">
      <c r="A16" s="9">
        <v>750043</v>
      </c>
      <c r="B16" t="s">
        <v>35</v>
      </c>
      <c r="C16">
        <v>80</v>
      </c>
      <c r="D16" s="14">
        <v>43455</v>
      </c>
      <c r="E16" s="14">
        <v>43455</v>
      </c>
      <c r="F16" s="9" t="s">
        <v>114</v>
      </c>
      <c r="G16" t="s">
        <v>112</v>
      </c>
      <c r="H16" s="22">
        <v>40000000</v>
      </c>
      <c r="I16">
        <v>36</v>
      </c>
      <c r="J16" s="15">
        <v>0.16</v>
      </c>
      <c r="M16" s="24">
        <v>1406281.3214540037</v>
      </c>
      <c r="N16">
        <v>30</v>
      </c>
      <c r="O16" s="23">
        <v>8057508.1799474359</v>
      </c>
      <c r="P16">
        <v>21</v>
      </c>
      <c r="Q16">
        <v>12</v>
      </c>
      <c r="R16">
        <v>2018</v>
      </c>
      <c r="S16" s="18"/>
      <c r="T16" s="21"/>
    </row>
    <row r="17" spans="1:20" x14ac:dyDescent="0.25">
      <c r="A17" s="9">
        <v>680123</v>
      </c>
      <c r="B17" t="s">
        <v>45</v>
      </c>
      <c r="C17">
        <v>80</v>
      </c>
      <c r="D17" s="14">
        <v>43460</v>
      </c>
      <c r="E17" s="14">
        <v>43460</v>
      </c>
      <c r="F17" s="9" t="s">
        <v>114</v>
      </c>
      <c r="G17" t="s">
        <v>112</v>
      </c>
      <c r="H17" s="22">
        <v>360000000</v>
      </c>
      <c r="I17">
        <v>60</v>
      </c>
      <c r="J17" s="15">
        <v>0.16</v>
      </c>
      <c r="M17" s="24">
        <v>8754500.5618892889</v>
      </c>
      <c r="N17">
        <v>30</v>
      </c>
      <c r="O17" s="23">
        <v>215298869.85941166</v>
      </c>
      <c r="P17">
        <v>26</v>
      </c>
      <c r="Q17">
        <v>12</v>
      </c>
      <c r="R17">
        <v>2018</v>
      </c>
      <c r="S17" s="18"/>
      <c r="T17" s="21"/>
    </row>
    <row r="18" spans="1:20" x14ac:dyDescent="0.25">
      <c r="A18" s="9">
        <v>730449</v>
      </c>
      <c r="B18" t="s">
        <v>46</v>
      </c>
      <c r="C18">
        <v>80</v>
      </c>
      <c r="D18" s="14">
        <v>43465</v>
      </c>
      <c r="E18" s="14">
        <v>43465</v>
      </c>
      <c r="F18" s="9" t="s">
        <v>114</v>
      </c>
      <c r="G18" t="s">
        <v>112</v>
      </c>
      <c r="H18" s="22">
        <v>100000000</v>
      </c>
      <c r="I18">
        <v>36</v>
      </c>
      <c r="J18" s="15">
        <v>0.16</v>
      </c>
      <c r="M18" s="24">
        <v>3515703.3036350096</v>
      </c>
      <c r="N18">
        <v>29</v>
      </c>
      <c r="O18" s="23">
        <v>20143788.449868623</v>
      </c>
      <c r="P18">
        <v>31</v>
      </c>
      <c r="Q18">
        <v>12</v>
      </c>
      <c r="R18">
        <v>2018</v>
      </c>
      <c r="S18" s="18"/>
      <c r="T18" s="21"/>
    </row>
    <row r="19" spans="1:20" x14ac:dyDescent="0.25">
      <c r="A19" s="9">
        <v>680343</v>
      </c>
      <c r="B19" t="s">
        <v>47</v>
      </c>
      <c r="C19">
        <v>80</v>
      </c>
      <c r="D19" s="14">
        <v>43467</v>
      </c>
      <c r="E19" s="14">
        <v>43467</v>
      </c>
      <c r="F19" s="9" t="s">
        <v>118</v>
      </c>
      <c r="G19" t="s">
        <v>112</v>
      </c>
      <c r="H19" s="22">
        <v>150000000</v>
      </c>
      <c r="I19">
        <v>48</v>
      </c>
      <c r="J19" s="15">
        <v>0.16</v>
      </c>
      <c r="M19" s="24">
        <v>4251042.1207187809</v>
      </c>
      <c r="N19">
        <v>29</v>
      </c>
      <c r="O19" s="23">
        <v>70936193.896939486</v>
      </c>
      <c r="P19">
        <v>2</v>
      </c>
      <c r="Q19">
        <v>1</v>
      </c>
      <c r="R19">
        <v>2019</v>
      </c>
      <c r="S19" s="18"/>
      <c r="T19" s="21"/>
    </row>
    <row r="20" spans="1:20" x14ac:dyDescent="0.25">
      <c r="A20" s="9">
        <v>710202</v>
      </c>
      <c r="B20" t="s">
        <v>48</v>
      </c>
      <c r="C20">
        <v>80</v>
      </c>
      <c r="D20" s="14">
        <v>43472</v>
      </c>
      <c r="E20" s="14">
        <v>43472</v>
      </c>
      <c r="F20" s="9" t="s">
        <v>119</v>
      </c>
      <c r="G20" t="s">
        <v>112</v>
      </c>
      <c r="H20" s="22">
        <v>60000000</v>
      </c>
      <c r="I20">
        <v>48</v>
      </c>
      <c r="J20" s="15">
        <v>0.16</v>
      </c>
      <c r="M20" s="24">
        <v>1700416.8482875121</v>
      </c>
      <c r="N20">
        <v>29</v>
      </c>
      <c r="O20" s="23">
        <v>28374481.15877578</v>
      </c>
      <c r="P20">
        <v>7</v>
      </c>
      <c r="Q20">
        <v>1</v>
      </c>
      <c r="R20">
        <v>2019</v>
      </c>
      <c r="S20" s="18"/>
      <c r="T20" s="21"/>
    </row>
    <row r="21" spans="1:20" x14ac:dyDescent="0.25">
      <c r="A21" s="9">
        <v>720275</v>
      </c>
      <c r="B21" t="s">
        <v>49</v>
      </c>
      <c r="C21">
        <v>80</v>
      </c>
      <c r="D21" s="14">
        <v>43474</v>
      </c>
      <c r="E21" s="14">
        <v>43474</v>
      </c>
      <c r="F21" s="9" t="s">
        <v>120</v>
      </c>
      <c r="G21" t="s">
        <v>112</v>
      </c>
      <c r="H21" s="22">
        <v>100000000</v>
      </c>
      <c r="I21">
        <v>48</v>
      </c>
      <c r="J21" s="15">
        <v>0.16</v>
      </c>
      <c r="M21" s="24">
        <v>2834028.080479187</v>
      </c>
      <c r="N21">
        <v>29</v>
      </c>
      <c r="O21" s="23">
        <v>47290789.931292988</v>
      </c>
      <c r="P21">
        <v>9</v>
      </c>
      <c r="Q21">
        <v>1</v>
      </c>
      <c r="R21">
        <v>2019</v>
      </c>
      <c r="S21" s="18"/>
      <c r="T21" s="21"/>
    </row>
    <row r="22" spans="1:20" x14ac:dyDescent="0.25">
      <c r="A22" s="9">
        <v>700447</v>
      </c>
      <c r="B22" t="s">
        <v>22</v>
      </c>
      <c r="C22">
        <v>80</v>
      </c>
      <c r="D22" s="14">
        <v>43474</v>
      </c>
      <c r="E22" s="14">
        <v>43474</v>
      </c>
      <c r="F22" s="9" t="s">
        <v>121</v>
      </c>
      <c r="G22" t="s">
        <v>112</v>
      </c>
      <c r="H22" s="22">
        <v>100000000</v>
      </c>
      <c r="I22">
        <v>72</v>
      </c>
      <c r="J22" s="15">
        <v>0.16</v>
      </c>
      <c r="M22" s="24">
        <v>2169184.0601148894</v>
      </c>
      <c r="N22">
        <v>27</v>
      </c>
      <c r="O22" s="23">
        <v>74980603.209059313</v>
      </c>
      <c r="P22">
        <v>9</v>
      </c>
      <c r="Q22">
        <v>1</v>
      </c>
      <c r="R22">
        <v>2019</v>
      </c>
      <c r="S22" s="18"/>
      <c r="T22" s="21"/>
    </row>
    <row r="23" spans="1:20" x14ac:dyDescent="0.25">
      <c r="A23" s="9">
        <v>720494</v>
      </c>
      <c r="B23" t="s">
        <v>50</v>
      </c>
      <c r="C23">
        <v>80</v>
      </c>
      <c r="D23" s="14">
        <v>43479</v>
      </c>
      <c r="E23" s="14">
        <v>43479</v>
      </c>
      <c r="F23" s="9" t="s">
        <v>114</v>
      </c>
      <c r="G23" t="s">
        <v>112</v>
      </c>
      <c r="H23" s="22">
        <v>200000000</v>
      </c>
      <c r="I23">
        <v>108</v>
      </c>
      <c r="J23" s="15">
        <v>0.16</v>
      </c>
      <c r="M23" s="24">
        <v>3505050.1558902985</v>
      </c>
      <c r="N23">
        <v>29</v>
      </c>
      <c r="O23" s="23">
        <v>170553278.43268073</v>
      </c>
      <c r="P23">
        <v>14</v>
      </c>
      <c r="Q23">
        <v>1</v>
      </c>
      <c r="R23">
        <v>2019</v>
      </c>
      <c r="S23" s="18"/>
      <c r="T23" s="21"/>
    </row>
    <row r="24" spans="1:20" x14ac:dyDescent="0.25">
      <c r="A24" s="9" t="s">
        <v>51</v>
      </c>
      <c r="B24" t="s">
        <v>28</v>
      </c>
      <c r="C24">
        <v>80</v>
      </c>
      <c r="D24" s="14">
        <v>43479</v>
      </c>
      <c r="E24" s="14">
        <v>43479</v>
      </c>
      <c r="F24" s="9" t="s">
        <v>122</v>
      </c>
      <c r="G24" t="s">
        <v>112</v>
      </c>
      <c r="H24" s="22">
        <v>100000000</v>
      </c>
      <c r="I24">
        <v>120</v>
      </c>
      <c r="J24" s="15">
        <v>0.16</v>
      </c>
      <c r="M24" s="24">
        <v>1675131.213033725</v>
      </c>
      <c r="N24">
        <v>27</v>
      </c>
      <c r="O24" s="23">
        <v>91345232.419779718</v>
      </c>
      <c r="P24">
        <v>14</v>
      </c>
      <c r="Q24">
        <v>1</v>
      </c>
      <c r="R24">
        <v>2019</v>
      </c>
      <c r="S24" s="18"/>
      <c r="T24" s="21"/>
    </row>
    <row r="25" spans="1:20" x14ac:dyDescent="0.25">
      <c r="A25" s="9">
        <v>690509</v>
      </c>
      <c r="B25" t="s">
        <v>34</v>
      </c>
      <c r="C25">
        <v>80</v>
      </c>
      <c r="D25" s="14">
        <v>43480</v>
      </c>
      <c r="E25" s="14">
        <v>43480</v>
      </c>
      <c r="F25" s="9" t="s">
        <v>114</v>
      </c>
      <c r="G25" t="s">
        <v>112</v>
      </c>
      <c r="H25" s="22">
        <v>210000000</v>
      </c>
      <c r="I25">
        <v>70</v>
      </c>
      <c r="J25" s="15">
        <v>0.16</v>
      </c>
      <c r="M25" s="24">
        <v>4633257.1142781489</v>
      </c>
      <c r="N25">
        <v>29</v>
      </c>
      <c r="O25" s="23">
        <v>145610137.82925695</v>
      </c>
      <c r="P25">
        <v>15</v>
      </c>
      <c r="Q25">
        <v>1</v>
      </c>
      <c r="R25">
        <v>2019</v>
      </c>
      <c r="S25" s="18"/>
      <c r="T25" s="21"/>
    </row>
    <row r="26" spans="1:20" x14ac:dyDescent="0.25">
      <c r="A26" s="9">
        <v>680462</v>
      </c>
      <c r="B26" t="s">
        <v>52</v>
      </c>
      <c r="C26">
        <v>80</v>
      </c>
      <c r="D26" s="14">
        <v>43481</v>
      </c>
      <c r="E26" s="14">
        <v>43481</v>
      </c>
      <c r="F26" s="9" t="s">
        <v>117</v>
      </c>
      <c r="G26" t="s">
        <v>112</v>
      </c>
      <c r="H26" s="22">
        <v>70000000</v>
      </c>
      <c r="I26">
        <v>36</v>
      </c>
      <c r="J26" s="15">
        <v>0.16</v>
      </c>
      <c r="M26" s="24">
        <v>2460992.3125445065</v>
      </c>
      <c r="N26">
        <v>29</v>
      </c>
      <c r="O26" s="23">
        <v>16343724.140588701</v>
      </c>
      <c r="P26">
        <v>16</v>
      </c>
      <c r="Q26">
        <v>1</v>
      </c>
      <c r="R26">
        <v>2019</v>
      </c>
      <c r="S26" s="18"/>
      <c r="T26" s="21"/>
    </row>
    <row r="27" spans="1:20" x14ac:dyDescent="0.25">
      <c r="A27" s="9">
        <v>680582</v>
      </c>
      <c r="B27" t="s">
        <v>53</v>
      </c>
      <c r="C27">
        <v>80</v>
      </c>
      <c r="D27" s="14">
        <v>43482</v>
      </c>
      <c r="E27" s="14">
        <v>43482</v>
      </c>
      <c r="F27" s="9" t="s">
        <v>114</v>
      </c>
      <c r="G27" t="s">
        <v>112</v>
      </c>
      <c r="H27" s="22">
        <v>150000000</v>
      </c>
      <c r="I27">
        <v>60</v>
      </c>
      <c r="J27" s="15">
        <v>0.16</v>
      </c>
      <c r="M27" s="24">
        <v>3647708.5674538696</v>
      </c>
      <c r="N27">
        <v>29</v>
      </c>
      <c r="O27" s="23">
        <v>92127203.689208165</v>
      </c>
      <c r="P27">
        <v>17</v>
      </c>
      <c r="Q27">
        <v>1</v>
      </c>
      <c r="R27">
        <v>2019</v>
      </c>
      <c r="S27" s="18"/>
      <c r="T27" s="21"/>
    </row>
    <row r="28" spans="1:20" x14ac:dyDescent="0.25">
      <c r="A28" s="9">
        <v>660088</v>
      </c>
      <c r="B28" t="s">
        <v>33</v>
      </c>
      <c r="C28">
        <v>80</v>
      </c>
      <c r="D28" s="14">
        <v>43488</v>
      </c>
      <c r="E28" s="14">
        <v>43488</v>
      </c>
      <c r="F28" s="9" t="s">
        <v>114</v>
      </c>
      <c r="G28" t="s">
        <v>112</v>
      </c>
      <c r="H28" s="22">
        <v>177000000</v>
      </c>
      <c r="I28">
        <v>36</v>
      </c>
      <c r="J28" s="15">
        <v>0.16</v>
      </c>
      <c r="M28" s="24">
        <v>6222794.8474339666</v>
      </c>
      <c r="N28">
        <v>29</v>
      </c>
      <c r="O28" s="23">
        <v>41326302.441202886</v>
      </c>
      <c r="P28">
        <v>23</v>
      </c>
      <c r="Q28">
        <v>1</v>
      </c>
      <c r="R28">
        <v>2019</v>
      </c>
      <c r="S28" s="18"/>
      <c r="T28" s="21"/>
    </row>
    <row r="29" spans="1:20" x14ac:dyDescent="0.25">
      <c r="A29" s="9">
        <v>790004</v>
      </c>
      <c r="B29" t="s">
        <v>24</v>
      </c>
      <c r="C29">
        <v>80</v>
      </c>
      <c r="D29" s="14">
        <v>43489</v>
      </c>
      <c r="E29" s="14">
        <v>43489</v>
      </c>
      <c r="F29" s="9" t="s">
        <v>114</v>
      </c>
      <c r="G29" t="s">
        <v>112</v>
      </c>
      <c r="H29" s="22">
        <v>350000000</v>
      </c>
      <c r="I29">
        <v>96</v>
      </c>
      <c r="J29" s="15">
        <v>0.16</v>
      </c>
      <c r="M29" s="24">
        <v>6485075.0973408138</v>
      </c>
      <c r="N29">
        <v>28</v>
      </c>
      <c r="O29" s="23">
        <v>292616746.72695613</v>
      </c>
      <c r="P29">
        <v>24</v>
      </c>
      <c r="Q29">
        <v>1</v>
      </c>
      <c r="R29">
        <v>2019</v>
      </c>
      <c r="S29" s="18"/>
      <c r="T29" s="21"/>
    </row>
    <row r="30" spans="1:20" x14ac:dyDescent="0.25">
      <c r="A30" s="9">
        <v>700256</v>
      </c>
      <c r="B30" t="s">
        <v>54</v>
      </c>
      <c r="C30">
        <v>80</v>
      </c>
      <c r="D30" s="14">
        <v>43490</v>
      </c>
      <c r="E30" s="14">
        <v>43490</v>
      </c>
      <c r="F30" s="9" t="s">
        <v>123</v>
      </c>
      <c r="G30" t="s">
        <v>112</v>
      </c>
      <c r="H30" s="22">
        <v>70000000</v>
      </c>
      <c r="I30">
        <v>60</v>
      </c>
      <c r="J30" s="15">
        <v>0.16</v>
      </c>
      <c r="M30" s="24">
        <v>1702263.9981451391</v>
      </c>
      <c r="N30">
        <v>29</v>
      </c>
      <c r="O30" s="23">
        <v>42992698.654963821</v>
      </c>
      <c r="P30">
        <v>25</v>
      </c>
      <c r="Q30">
        <v>1</v>
      </c>
      <c r="R30">
        <v>2019</v>
      </c>
      <c r="S30" s="18"/>
      <c r="T30" s="21"/>
    </row>
    <row r="31" spans="1:20" x14ac:dyDescent="0.25">
      <c r="A31" s="9">
        <v>730222</v>
      </c>
      <c r="B31" t="s">
        <v>55</v>
      </c>
      <c r="C31">
        <v>80</v>
      </c>
      <c r="D31" s="14">
        <v>43493</v>
      </c>
      <c r="E31" s="14">
        <v>43493</v>
      </c>
      <c r="F31" s="9" t="s">
        <v>114</v>
      </c>
      <c r="G31" t="s">
        <v>112</v>
      </c>
      <c r="H31" s="22">
        <v>300000000</v>
      </c>
      <c r="I31">
        <v>60</v>
      </c>
      <c r="J31" s="15">
        <v>0.16</v>
      </c>
      <c r="M31" s="24">
        <v>7295417.1349077392</v>
      </c>
      <c r="N31">
        <v>29</v>
      </c>
      <c r="O31" s="23">
        <v>184254407.37841633</v>
      </c>
      <c r="P31">
        <v>28</v>
      </c>
      <c r="Q31">
        <v>1</v>
      </c>
      <c r="R31">
        <v>2019</v>
      </c>
      <c r="S31" s="18"/>
      <c r="T31" s="21"/>
    </row>
    <row r="32" spans="1:20" x14ac:dyDescent="0.25">
      <c r="A32" s="9">
        <v>670421</v>
      </c>
      <c r="B32" t="s">
        <v>56</v>
      </c>
      <c r="C32">
        <v>80</v>
      </c>
      <c r="D32" s="14">
        <v>43494</v>
      </c>
      <c r="E32" s="14">
        <v>43494</v>
      </c>
      <c r="F32" s="9" t="s">
        <v>124</v>
      </c>
      <c r="G32" t="s">
        <v>112</v>
      </c>
      <c r="H32" s="22">
        <v>185000000</v>
      </c>
      <c r="I32">
        <v>48</v>
      </c>
      <c r="J32" s="15">
        <v>0.16</v>
      </c>
      <c r="M32" s="24">
        <v>5242951.948886496</v>
      </c>
      <c r="N32">
        <v>28</v>
      </c>
      <c r="O32" s="23">
        <v>87487991.072892159</v>
      </c>
      <c r="P32">
        <v>29</v>
      </c>
      <c r="Q32">
        <v>1</v>
      </c>
      <c r="R32">
        <v>2019</v>
      </c>
      <c r="S32" s="18"/>
      <c r="T32" s="21"/>
    </row>
    <row r="33" spans="1:20" x14ac:dyDescent="0.25">
      <c r="A33" s="9">
        <v>720032</v>
      </c>
      <c r="B33" t="s">
        <v>57</v>
      </c>
      <c r="C33">
        <v>80</v>
      </c>
      <c r="D33" s="14">
        <v>43494</v>
      </c>
      <c r="E33" s="14">
        <v>43494</v>
      </c>
      <c r="F33" s="9" t="s">
        <v>125</v>
      </c>
      <c r="G33" t="s">
        <v>112</v>
      </c>
      <c r="H33" s="22">
        <v>320000000</v>
      </c>
      <c r="I33">
        <v>96</v>
      </c>
      <c r="J33" s="15">
        <v>0.16</v>
      </c>
      <c r="M33" s="24">
        <v>5929211.5175687447</v>
      </c>
      <c r="N33">
        <v>28</v>
      </c>
      <c r="O33" s="23">
        <v>261606105.12178844</v>
      </c>
      <c r="P33">
        <v>29</v>
      </c>
      <c r="Q33">
        <v>1</v>
      </c>
      <c r="R33">
        <v>2019</v>
      </c>
      <c r="S33" s="18"/>
      <c r="T33" s="21"/>
    </row>
    <row r="34" spans="1:20" x14ac:dyDescent="0.25">
      <c r="A34" s="9">
        <v>700029</v>
      </c>
      <c r="B34" t="s">
        <v>58</v>
      </c>
      <c r="C34">
        <v>80</v>
      </c>
      <c r="D34" s="14">
        <v>43494</v>
      </c>
      <c r="E34" s="14">
        <v>43494</v>
      </c>
      <c r="F34" s="9" t="s">
        <v>114</v>
      </c>
      <c r="G34" t="s">
        <v>112</v>
      </c>
      <c r="H34" s="22">
        <v>120000000</v>
      </c>
      <c r="I34">
        <v>60</v>
      </c>
      <c r="J34" s="15">
        <v>0.16</v>
      </c>
      <c r="M34" s="24">
        <v>2918166.8539630962</v>
      </c>
      <c r="N34">
        <v>28</v>
      </c>
      <c r="O34" s="23">
        <v>73701766.551366523</v>
      </c>
      <c r="P34">
        <v>29</v>
      </c>
      <c r="Q34">
        <v>1</v>
      </c>
      <c r="R34">
        <v>2019</v>
      </c>
      <c r="S34" s="18"/>
      <c r="T34" s="21"/>
    </row>
    <row r="35" spans="1:20" x14ac:dyDescent="0.25">
      <c r="A35" s="9">
        <v>800113</v>
      </c>
      <c r="B35" t="s">
        <v>59</v>
      </c>
      <c r="C35">
        <v>80</v>
      </c>
      <c r="D35" s="14">
        <v>43496</v>
      </c>
      <c r="E35" s="14">
        <v>43496</v>
      </c>
      <c r="F35" s="9" t="s">
        <v>126</v>
      </c>
      <c r="G35" t="s">
        <v>112</v>
      </c>
      <c r="H35" s="22">
        <v>180000000</v>
      </c>
      <c r="I35">
        <v>60</v>
      </c>
      <c r="J35" s="15">
        <v>0.16</v>
      </c>
      <c r="M35" s="24">
        <v>4377250.2809446445</v>
      </c>
      <c r="N35">
        <v>28</v>
      </c>
      <c r="O35" s="23">
        <v>110552640.82704985</v>
      </c>
      <c r="P35">
        <v>31</v>
      </c>
      <c r="Q35">
        <v>1</v>
      </c>
      <c r="R35">
        <v>2019</v>
      </c>
      <c r="S35" s="18"/>
      <c r="T35" s="21"/>
    </row>
    <row r="36" spans="1:20" x14ac:dyDescent="0.25">
      <c r="A36" s="9">
        <v>780066</v>
      </c>
      <c r="B36" t="s">
        <v>60</v>
      </c>
      <c r="C36">
        <v>80</v>
      </c>
      <c r="D36" s="14">
        <v>43497</v>
      </c>
      <c r="E36" s="14">
        <v>43497</v>
      </c>
      <c r="F36" s="9" t="s">
        <v>123</v>
      </c>
      <c r="G36" t="s">
        <v>112</v>
      </c>
      <c r="H36" s="22">
        <v>160000000</v>
      </c>
      <c r="I36">
        <v>60</v>
      </c>
      <c r="J36" s="15">
        <v>0.16</v>
      </c>
      <c r="M36" s="24">
        <v>3890889.1386174611</v>
      </c>
      <c r="N36">
        <v>28</v>
      </c>
      <c r="O36" s="23">
        <v>100815689.803001</v>
      </c>
      <c r="P36">
        <v>1</v>
      </c>
      <c r="Q36">
        <v>2</v>
      </c>
      <c r="R36">
        <v>2019</v>
      </c>
      <c r="S36" s="18"/>
      <c r="T36" s="21"/>
    </row>
    <row r="37" spans="1:20" x14ac:dyDescent="0.25">
      <c r="A37" s="9">
        <v>680033</v>
      </c>
      <c r="B37" t="s">
        <v>61</v>
      </c>
      <c r="C37">
        <v>80</v>
      </c>
      <c r="D37" s="14">
        <v>43500</v>
      </c>
      <c r="E37" s="14">
        <v>43500</v>
      </c>
      <c r="F37" s="9" t="s">
        <v>114</v>
      </c>
      <c r="G37" t="s">
        <v>112</v>
      </c>
      <c r="H37" s="22">
        <v>250000000</v>
      </c>
      <c r="I37">
        <v>60</v>
      </c>
      <c r="J37" s="15">
        <v>0.16</v>
      </c>
      <c r="M37" s="24">
        <v>6079514.2790897824</v>
      </c>
      <c r="N37">
        <v>28</v>
      </c>
      <c r="O37" s="23">
        <v>157524526.56718916</v>
      </c>
      <c r="P37">
        <v>4</v>
      </c>
      <c r="Q37">
        <v>2</v>
      </c>
      <c r="R37">
        <v>2019</v>
      </c>
      <c r="S37" s="18"/>
      <c r="T37" s="21"/>
    </row>
    <row r="38" spans="1:20" x14ac:dyDescent="0.25">
      <c r="A38" s="9">
        <v>670561</v>
      </c>
      <c r="B38" t="s">
        <v>62</v>
      </c>
      <c r="C38">
        <v>80</v>
      </c>
      <c r="D38" s="14">
        <v>43503</v>
      </c>
      <c r="E38" s="14">
        <v>43503</v>
      </c>
      <c r="F38" s="9" t="s">
        <v>117</v>
      </c>
      <c r="G38" t="s">
        <v>112</v>
      </c>
      <c r="H38" s="22">
        <v>200000000</v>
      </c>
      <c r="I38">
        <v>48</v>
      </c>
      <c r="J38" s="15">
        <v>0.16</v>
      </c>
      <c r="M38" s="24">
        <v>5668056.1609583739</v>
      </c>
      <c r="N38">
        <v>28</v>
      </c>
      <c r="O38" s="23">
        <v>98930579.429777339</v>
      </c>
      <c r="P38">
        <v>7</v>
      </c>
      <c r="Q38">
        <v>2</v>
      </c>
      <c r="R38">
        <v>2019</v>
      </c>
      <c r="S38" s="18"/>
      <c r="T38" s="21"/>
    </row>
    <row r="39" spans="1:20" x14ac:dyDescent="0.25">
      <c r="A39" s="9">
        <v>730065</v>
      </c>
      <c r="B39" t="s">
        <v>63</v>
      </c>
      <c r="C39">
        <v>80</v>
      </c>
      <c r="D39" s="14">
        <v>43510</v>
      </c>
      <c r="E39" s="14">
        <v>43510</v>
      </c>
      <c r="F39" s="9" t="s">
        <v>114</v>
      </c>
      <c r="G39" t="s">
        <v>112</v>
      </c>
      <c r="H39" s="22">
        <v>250000000</v>
      </c>
      <c r="I39">
        <v>96</v>
      </c>
      <c r="J39" s="15">
        <v>0.16</v>
      </c>
      <c r="M39" s="24">
        <v>4632196.4981005816</v>
      </c>
      <c r="N39">
        <v>28</v>
      </c>
      <c r="O39" s="23">
        <v>206261806.33622572</v>
      </c>
      <c r="P39">
        <v>14</v>
      </c>
      <c r="Q39">
        <v>2</v>
      </c>
      <c r="R39">
        <v>2019</v>
      </c>
      <c r="S39" s="18"/>
      <c r="T39" s="21"/>
    </row>
    <row r="40" spans="1:20" x14ac:dyDescent="0.25">
      <c r="A40" s="9">
        <v>670554</v>
      </c>
      <c r="B40" t="s">
        <v>20</v>
      </c>
      <c r="C40">
        <v>80</v>
      </c>
      <c r="D40" s="14">
        <v>43517</v>
      </c>
      <c r="E40" s="14">
        <v>43517</v>
      </c>
      <c r="F40" s="9" t="s">
        <v>115</v>
      </c>
      <c r="G40" t="s">
        <v>112</v>
      </c>
      <c r="H40" s="22">
        <v>50000000</v>
      </c>
      <c r="I40">
        <v>48</v>
      </c>
      <c r="J40" s="15">
        <v>0.16</v>
      </c>
      <c r="M40" s="24">
        <v>1417014.0402395935</v>
      </c>
      <c r="N40">
        <v>28</v>
      </c>
      <c r="O40" s="23">
        <v>24732631.357444335</v>
      </c>
      <c r="P40">
        <v>21</v>
      </c>
      <c r="Q40">
        <v>2</v>
      </c>
      <c r="R40">
        <v>2019</v>
      </c>
      <c r="S40" s="18"/>
      <c r="T40" s="21"/>
    </row>
    <row r="41" spans="1:20" x14ac:dyDescent="0.25">
      <c r="A41" s="9">
        <v>720583</v>
      </c>
      <c r="B41" t="s">
        <v>18</v>
      </c>
      <c r="C41">
        <v>80</v>
      </c>
      <c r="D41" s="14">
        <v>43522</v>
      </c>
      <c r="E41" s="14">
        <v>43522</v>
      </c>
      <c r="F41" s="9" t="s">
        <v>114</v>
      </c>
      <c r="G41" t="s">
        <v>112</v>
      </c>
      <c r="H41" s="22">
        <v>120000000</v>
      </c>
      <c r="I41">
        <v>60</v>
      </c>
      <c r="J41" s="15">
        <v>0.16</v>
      </c>
      <c r="M41" s="24">
        <v>2918166.8539630962</v>
      </c>
      <c r="N41">
        <v>28</v>
      </c>
      <c r="O41" s="23">
        <v>75611776.35225077</v>
      </c>
      <c r="P41">
        <v>26</v>
      </c>
      <c r="Q41">
        <v>2</v>
      </c>
      <c r="R41">
        <v>2019</v>
      </c>
      <c r="S41" s="18"/>
      <c r="T41" s="21"/>
    </row>
    <row r="42" spans="1:20" x14ac:dyDescent="0.25">
      <c r="A42" s="9">
        <v>650122</v>
      </c>
      <c r="B42" t="s">
        <v>64</v>
      </c>
      <c r="C42">
        <v>80</v>
      </c>
      <c r="D42" s="14">
        <v>43523</v>
      </c>
      <c r="E42" s="14">
        <v>43523</v>
      </c>
      <c r="F42" s="9" t="s">
        <v>115</v>
      </c>
      <c r="G42" t="s">
        <v>112</v>
      </c>
      <c r="H42" s="22">
        <v>95000000</v>
      </c>
      <c r="I42">
        <v>30</v>
      </c>
      <c r="J42" s="15">
        <v>0.16</v>
      </c>
      <c r="M42" s="24">
        <v>3862897.7637447747</v>
      </c>
      <c r="N42">
        <v>28</v>
      </c>
      <c r="O42" s="23">
        <v>7573977.2526707686</v>
      </c>
      <c r="P42">
        <v>27</v>
      </c>
      <c r="Q42">
        <v>2</v>
      </c>
      <c r="R42">
        <v>2019</v>
      </c>
      <c r="S42" s="18"/>
      <c r="T42" s="21"/>
    </row>
    <row r="43" spans="1:20" x14ac:dyDescent="0.25">
      <c r="A43" s="9">
        <v>710346</v>
      </c>
      <c r="B43" t="s">
        <v>65</v>
      </c>
      <c r="C43">
        <v>80</v>
      </c>
      <c r="D43" s="14">
        <v>43524</v>
      </c>
      <c r="E43" s="14">
        <v>43524</v>
      </c>
      <c r="F43" s="9" t="s">
        <v>114</v>
      </c>
      <c r="G43" t="s">
        <v>112</v>
      </c>
      <c r="H43" s="22">
        <v>50000000</v>
      </c>
      <c r="I43">
        <v>96</v>
      </c>
      <c r="J43" s="15">
        <v>0.16</v>
      </c>
      <c r="M43" s="24">
        <v>926439.29962011625</v>
      </c>
      <c r="N43">
        <v>28</v>
      </c>
      <c r="O43" s="23">
        <v>41252350.467245139</v>
      </c>
      <c r="P43">
        <v>28</v>
      </c>
      <c r="Q43">
        <v>2</v>
      </c>
      <c r="R43">
        <v>2019</v>
      </c>
      <c r="S43" s="18"/>
      <c r="T43" s="21"/>
    </row>
    <row r="44" spans="1:20" x14ac:dyDescent="0.25">
      <c r="A44" s="9">
        <v>780010</v>
      </c>
      <c r="B44" t="s">
        <v>66</v>
      </c>
      <c r="C44">
        <v>80</v>
      </c>
      <c r="D44" s="14">
        <v>43524</v>
      </c>
      <c r="E44" s="14">
        <v>43524</v>
      </c>
      <c r="F44" s="9" t="s">
        <v>117</v>
      </c>
      <c r="G44" t="s">
        <v>112</v>
      </c>
      <c r="H44" s="22">
        <v>150000000</v>
      </c>
      <c r="I44">
        <v>36</v>
      </c>
      <c r="J44" s="15">
        <v>0.16</v>
      </c>
      <c r="M44" s="24">
        <v>5273554.9554525139</v>
      </c>
      <c r="N44">
        <v>28</v>
      </c>
      <c r="O44" s="23">
        <v>39765638.165717773</v>
      </c>
      <c r="P44">
        <v>28</v>
      </c>
      <c r="Q44">
        <v>2</v>
      </c>
      <c r="R44">
        <v>2019</v>
      </c>
      <c r="S44" s="18"/>
      <c r="T44" s="21"/>
    </row>
    <row r="45" spans="1:20" x14ac:dyDescent="0.25">
      <c r="A45" s="9">
        <v>680501</v>
      </c>
      <c r="B45" t="s">
        <v>67</v>
      </c>
      <c r="C45">
        <v>80</v>
      </c>
      <c r="D45" s="14">
        <v>43524</v>
      </c>
      <c r="E45" s="14">
        <v>43524</v>
      </c>
      <c r="F45" s="9" t="s">
        <v>114</v>
      </c>
      <c r="G45" t="s">
        <v>112</v>
      </c>
      <c r="H45" s="22">
        <v>255000000</v>
      </c>
      <c r="I45">
        <v>60</v>
      </c>
      <c r="J45" s="15">
        <v>0.16</v>
      </c>
      <c r="M45" s="24">
        <v>6201104.5646715788</v>
      </c>
      <c r="N45">
        <v>28</v>
      </c>
      <c r="O45" s="23">
        <v>160675022.4985328</v>
      </c>
      <c r="P45">
        <v>28</v>
      </c>
      <c r="Q45">
        <v>2</v>
      </c>
      <c r="R45">
        <v>2019</v>
      </c>
      <c r="S45" s="18"/>
      <c r="T45" s="21"/>
    </row>
    <row r="46" spans="1:20" x14ac:dyDescent="0.25">
      <c r="A46" s="9">
        <v>730499</v>
      </c>
      <c r="B46" t="s">
        <v>25</v>
      </c>
      <c r="C46">
        <v>80</v>
      </c>
      <c r="D46" s="14">
        <v>43525</v>
      </c>
      <c r="E46" s="14">
        <v>43525</v>
      </c>
      <c r="F46" s="9" t="s">
        <v>114</v>
      </c>
      <c r="G46" t="s">
        <v>112</v>
      </c>
      <c r="H46" s="22">
        <v>110000000</v>
      </c>
      <c r="I46">
        <v>60</v>
      </c>
      <c r="J46" s="15">
        <v>0.16</v>
      </c>
      <c r="M46" s="24">
        <v>2674986.2827995042</v>
      </c>
      <c r="N46">
        <v>27</v>
      </c>
      <c r="O46" s="23">
        <v>71038589.408126235</v>
      </c>
      <c r="P46">
        <v>1</v>
      </c>
      <c r="Q46">
        <v>3</v>
      </c>
      <c r="R46">
        <v>2019</v>
      </c>
      <c r="S46" s="18"/>
      <c r="T46" s="21"/>
    </row>
    <row r="47" spans="1:20" x14ac:dyDescent="0.25">
      <c r="A47" s="9">
        <v>710495</v>
      </c>
      <c r="B47" t="s">
        <v>68</v>
      </c>
      <c r="C47">
        <v>80</v>
      </c>
      <c r="D47" s="14">
        <v>43530</v>
      </c>
      <c r="E47" s="14">
        <v>43530</v>
      </c>
      <c r="F47" s="9" t="s">
        <v>114</v>
      </c>
      <c r="G47" t="s">
        <v>112</v>
      </c>
      <c r="H47" s="22">
        <v>80000000</v>
      </c>
      <c r="I47">
        <v>96</v>
      </c>
      <c r="J47" s="15">
        <v>0.16</v>
      </c>
      <c r="M47" s="24">
        <v>1482302.8793921862</v>
      </c>
      <c r="N47">
        <v>27</v>
      </c>
      <c r="O47" s="23">
        <v>66598106.840169564</v>
      </c>
      <c r="P47">
        <v>6</v>
      </c>
      <c r="Q47">
        <v>3</v>
      </c>
      <c r="R47">
        <v>2019</v>
      </c>
      <c r="S47" s="18"/>
      <c r="T47" s="21"/>
    </row>
    <row r="48" spans="1:20" x14ac:dyDescent="0.25">
      <c r="A48" s="9">
        <v>670113</v>
      </c>
      <c r="B48" t="s">
        <v>69</v>
      </c>
      <c r="C48">
        <v>80</v>
      </c>
      <c r="D48" s="14">
        <v>43543</v>
      </c>
      <c r="E48" s="14">
        <v>43543</v>
      </c>
      <c r="F48" s="9" t="s">
        <v>114</v>
      </c>
      <c r="G48" t="s">
        <v>112</v>
      </c>
      <c r="H48" s="22">
        <v>150000000</v>
      </c>
      <c r="I48">
        <v>36</v>
      </c>
      <c r="J48" s="15">
        <v>0.16</v>
      </c>
      <c r="M48" s="24">
        <v>5273554.9554525139</v>
      </c>
      <c r="N48">
        <v>27</v>
      </c>
      <c r="O48" s="23">
        <v>44446572.148498893</v>
      </c>
      <c r="P48">
        <v>19</v>
      </c>
      <c r="Q48">
        <v>3</v>
      </c>
      <c r="R48">
        <v>2019</v>
      </c>
      <c r="S48" s="18"/>
      <c r="T48" s="21"/>
    </row>
    <row r="49" spans="1:20" x14ac:dyDescent="0.25">
      <c r="A49" s="9">
        <v>720143</v>
      </c>
      <c r="B49" t="s">
        <v>26</v>
      </c>
      <c r="C49">
        <v>80</v>
      </c>
      <c r="D49" s="14">
        <v>43557</v>
      </c>
      <c r="E49" s="14">
        <v>43557</v>
      </c>
      <c r="F49" s="9" t="s">
        <v>115</v>
      </c>
      <c r="G49" t="s">
        <v>112</v>
      </c>
      <c r="H49" s="22">
        <v>60000000</v>
      </c>
      <c r="I49">
        <v>72</v>
      </c>
      <c r="J49" s="15">
        <v>0.16</v>
      </c>
      <c r="M49" s="24">
        <v>1301510.4360689337</v>
      </c>
      <c r="N49">
        <v>26</v>
      </c>
      <c r="O49" s="23">
        <v>44536850.113353692</v>
      </c>
      <c r="P49">
        <v>2</v>
      </c>
      <c r="Q49">
        <v>4</v>
      </c>
      <c r="R49">
        <v>2019</v>
      </c>
      <c r="S49" s="18"/>
      <c r="T49" s="21"/>
    </row>
    <row r="50" spans="1:20" x14ac:dyDescent="0.25">
      <c r="A50" s="9">
        <v>720164</v>
      </c>
      <c r="B50" t="s">
        <v>70</v>
      </c>
      <c r="C50">
        <v>80</v>
      </c>
      <c r="D50" s="14">
        <v>43560</v>
      </c>
      <c r="E50" s="14">
        <v>43560</v>
      </c>
      <c r="F50" s="9" t="s">
        <v>114</v>
      </c>
      <c r="G50" t="s">
        <v>112</v>
      </c>
      <c r="H50" s="22">
        <v>60000000</v>
      </c>
      <c r="I50">
        <v>36</v>
      </c>
      <c r="J50" s="15">
        <v>0.16</v>
      </c>
      <c r="M50" s="24">
        <v>2109421.9821810056</v>
      </c>
      <c r="N50">
        <v>26</v>
      </c>
      <c r="O50" s="23">
        <v>19626365.957865797</v>
      </c>
      <c r="P50">
        <v>5</v>
      </c>
      <c r="Q50">
        <v>4</v>
      </c>
      <c r="R50">
        <v>2019</v>
      </c>
      <c r="S50" s="18"/>
      <c r="T50" s="21"/>
    </row>
    <row r="51" spans="1:20" x14ac:dyDescent="0.25">
      <c r="A51" s="9">
        <v>730346</v>
      </c>
      <c r="B51" t="s">
        <v>71</v>
      </c>
      <c r="C51">
        <v>80</v>
      </c>
      <c r="D51" s="14">
        <v>43560</v>
      </c>
      <c r="E51" s="14">
        <v>43560</v>
      </c>
      <c r="F51" s="9" t="s">
        <v>114</v>
      </c>
      <c r="G51" t="s">
        <v>112</v>
      </c>
      <c r="H51" s="22">
        <v>270000000</v>
      </c>
      <c r="I51">
        <v>118</v>
      </c>
      <c r="J51" s="15">
        <v>0.16</v>
      </c>
      <c r="M51" s="24">
        <v>4554194.1014618818</v>
      </c>
      <c r="N51">
        <v>26</v>
      </c>
      <c r="O51" s="23">
        <v>240579152.59254459</v>
      </c>
      <c r="P51">
        <v>5</v>
      </c>
      <c r="Q51">
        <v>4</v>
      </c>
      <c r="R51">
        <v>2019</v>
      </c>
      <c r="S51" s="18"/>
      <c r="T51" s="21"/>
    </row>
    <row r="52" spans="1:20" x14ac:dyDescent="0.25">
      <c r="A52" s="9">
        <v>660001</v>
      </c>
      <c r="B52" t="s">
        <v>72</v>
      </c>
      <c r="C52">
        <v>80</v>
      </c>
      <c r="D52" s="14">
        <v>43564</v>
      </c>
      <c r="E52" s="14">
        <v>43564</v>
      </c>
      <c r="F52" s="9" t="s">
        <v>114</v>
      </c>
      <c r="G52" t="s">
        <v>112</v>
      </c>
      <c r="H52" s="22">
        <v>167000000</v>
      </c>
      <c r="I52">
        <v>36</v>
      </c>
      <c r="J52" s="15">
        <v>0.16</v>
      </c>
      <c r="M52" s="24">
        <v>5871224.5170704657</v>
      </c>
      <c r="N52">
        <v>26</v>
      </c>
      <c r="O52" s="23">
        <v>54626710.782726496</v>
      </c>
      <c r="P52">
        <v>9</v>
      </c>
      <c r="Q52">
        <v>4</v>
      </c>
      <c r="R52">
        <v>2019</v>
      </c>
      <c r="S52" s="18"/>
      <c r="T52" s="21"/>
    </row>
    <row r="53" spans="1:20" x14ac:dyDescent="0.25">
      <c r="A53" s="9">
        <v>700299</v>
      </c>
      <c r="B53" t="s">
        <v>73</v>
      </c>
      <c r="C53">
        <v>80</v>
      </c>
      <c r="D53" s="14">
        <v>43566</v>
      </c>
      <c r="E53" s="14">
        <v>43566</v>
      </c>
      <c r="F53" s="9" t="s">
        <v>123</v>
      </c>
      <c r="G53" t="s">
        <v>112</v>
      </c>
      <c r="H53" s="22">
        <v>100000000</v>
      </c>
      <c r="I53">
        <v>36</v>
      </c>
      <c r="J53" s="15">
        <v>0.16</v>
      </c>
      <c r="M53" s="24">
        <v>3515703.3036350096</v>
      </c>
      <c r="N53">
        <v>26</v>
      </c>
      <c r="O53" s="23">
        <v>32710597.929776363</v>
      </c>
      <c r="P53">
        <v>11</v>
      </c>
      <c r="Q53">
        <v>4</v>
      </c>
      <c r="R53">
        <v>2019</v>
      </c>
      <c r="S53" s="18"/>
      <c r="T53" s="21"/>
    </row>
    <row r="54" spans="1:20" x14ac:dyDescent="0.25">
      <c r="A54" s="9">
        <v>680349</v>
      </c>
      <c r="B54" t="s">
        <v>74</v>
      </c>
      <c r="C54">
        <v>80</v>
      </c>
      <c r="D54" s="14">
        <v>43571</v>
      </c>
      <c r="E54" s="14">
        <v>43571</v>
      </c>
      <c r="F54" s="9" t="s">
        <v>114</v>
      </c>
      <c r="G54" t="s">
        <v>112</v>
      </c>
      <c r="H54" s="22">
        <v>207000000</v>
      </c>
      <c r="I54">
        <v>57</v>
      </c>
      <c r="J54" s="15">
        <v>0.16</v>
      </c>
      <c r="M54" s="24">
        <v>5207753.4208843112</v>
      </c>
      <c r="N54">
        <v>26</v>
      </c>
      <c r="O54" s="23">
        <v>131527986.35625014</v>
      </c>
      <c r="P54">
        <v>16</v>
      </c>
      <c r="Q54">
        <v>4</v>
      </c>
      <c r="R54">
        <v>2019</v>
      </c>
      <c r="S54" s="18"/>
      <c r="T54" s="21"/>
    </row>
    <row r="55" spans="1:20" x14ac:dyDescent="0.25">
      <c r="A55" s="9">
        <v>670484</v>
      </c>
      <c r="B55" t="s">
        <v>75</v>
      </c>
      <c r="C55">
        <v>80</v>
      </c>
      <c r="D55" s="14">
        <v>43579</v>
      </c>
      <c r="E55" s="14">
        <v>43579</v>
      </c>
      <c r="F55" s="9" t="s">
        <v>127</v>
      </c>
      <c r="G55" t="s">
        <v>112</v>
      </c>
      <c r="H55" s="22">
        <v>150000000</v>
      </c>
      <c r="I55">
        <v>36</v>
      </c>
      <c r="J55" s="15">
        <v>0.16</v>
      </c>
      <c r="M55" s="24">
        <v>5273554.9554525139</v>
      </c>
      <c r="N55">
        <v>26</v>
      </c>
      <c r="O55" s="23">
        <v>49065914.894664504</v>
      </c>
      <c r="P55">
        <v>24</v>
      </c>
      <c r="Q55">
        <v>4</v>
      </c>
      <c r="R55">
        <v>2019</v>
      </c>
      <c r="S55" s="18"/>
      <c r="T55" s="21"/>
    </row>
    <row r="56" spans="1:20" x14ac:dyDescent="0.25">
      <c r="A56" s="9">
        <v>690403</v>
      </c>
      <c r="B56" t="s">
        <v>76</v>
      </c>
      <c r="C56">
        <v>80</v>
      </c>
      <c r="D56" s="14">
        <v>43591</v>
      </c>
      <c r="E56" s="14">
        <v>43591</v>
      </c>
      <c r="F56" s="9" t="s">
        <v>128</v>
      </c>
      <c r="G56" t="s">
        <v>112</v>
      </c>
      <c r="H56" s="22">
        <v>80000000</v>
      </c>
      <c r="I56">
        <v>48</v>
      </c>
      <c r="J56" s="15">
        <v>0.16</v>
      </c>
      <c r="M56" s="24">
        <v>2267222.4643833498</v>
      </c>
      <c r="N56">
        <v>25</v>
      </c>
      <c r="O56" s="23">
        <v>44654870.533716969</v>
      </c>
      <c r="P56">
        <v>6</v>
      </c>
      <c r="Q56">
        <v>5</v>
      </c>
      <c r="R56">
        <v>2019</v>
      </c>
      <c r="S56" s="18"/>
      <c r="T56" s="21"/>
    </row>
    <row r="57" spans="1:20" x14ac:dyDescent="0.25">
      <c r="A57" s="9">
        <v>950139</v>
      </c>
      <c r="B57" t="s">
        <v>77</v>
      </c>
      <c r="C57">
        <v>80</v>
      </c>
      <c r="D57" s="14">
        <v>43598</v>
      </c>
      <c r="E57" s="14">
        <v>43598</v>
      </c>
      <c r="F57" s="9" t="s">
        <v>120</v>
      </c>
      <c r="G57" t="s">
        <v>112</v>
      </c>
      <c r="H57" s="22">
        <v>100000000</v>
      </c>
      <c r="I57">
        <v>60</v>
      </c>
      <c r="J57" s="15">
        <v>0.16</v>
      </c>
      <c r="M57" s="24">
        <v>2431805.7116359132</v>
      </c>
      <c r="N57">
        <v>25</v>
      </c>
      <c r="O57" s="23">
        <v>67660275.231563777</v>
      </c>
      <c r="P57">
        <v>13</v>
      </c>
      <c r="Q57">
        <v>5</v>
      </c>
      <c r="R57">
        <v>2019</v>
      </c>
      <c r="S57" s="18"/>
      <c r="T57" s="21"/>
    </row>
    <row r="58" spans="1:20" x14ac:dyDescent="0.25">
      <c r="A58" s="9">
        <v>720315</v>
      </c>
      <c r="B58" t="s">
        <v>78</v>
      </c>
      <c r="C58">
        <v>80</v>
      </c>
      <c r="D58" s="14">
        <v>43600</v>
      </c>
      <c r="E58" s="14">
        <v>43600</v>
      </c>
      <c r="F58" s="9" t="s">
        <v>114</v>
      </c>
      <c r="G58" t="s">
        <v>112</v>
      </c>
      <c r="H58" s="22">
        <v>200000000</v>
      </c>
      <c r="I58">
        <v>108</v>
      </c>
      <c r="J58" s="15">
        <v>0.16</v>
      </c>
      <c r="M58" s="24">
        <v>3505050.1558902985</v>
      </c>
      <c r="N58">
        <v>25</v>
      </c>
      <c r="O58" s="23">
        <v>175317446.14982748</v>
      </c>
      <c r="P58">
        <v>15</v>
      </c>
      <c r="Q58">
        <v>5</v>
      </c>
      <c r="R58">
        <v>2019</v>
      </c>
      <c r="S58" s="18"/>
      <c r="T58" s="21"/>
    </row>
    <row r="59" spans="1:20" x14ac:dyDescent="0.25">
      <c r="A59" s="9">
        <v>690346</v>
      </c>
      <c r="B59" t="s">
        <v>23</v>
      </c>
      <c r="C59">
        <v>80</v>
      </c>
      <c r="D59" s="14">
        <v>43607</v>
      </c>
      <c r="E59" s="14">
        <v>43607</v>
      </c>
      <c r="F59" s="9" t="s">
        <v>115</v>
      </c>
      <c r="G59" t="s">
        <v>112</v>
      </c>
      <c r="H59" s="22">
        <v>175000000</v>
      </c>
      <c r="I59">
        <v>72</v>
      </c>
      <c r="J59" s="15">
        <v>0.16</v>
      </c>
      <c r="M59" s="24">
        <v>3796072.1052010562</v>
      </c>
      <c r="N59">
        <v>25</v>
      </c>
      <c r="O59" s="23">
        <v>131936031.96157664</v>
      </c>
      <c r="P59">
        <v>22</v>
      </c>
      <c r="Q59">
        <v>5</v>
      </c>
      <c r="R59">
        <v>2019</v>
      </c>
      <c r="S59" s="18"/>
      <c r="T59" s="21"/>
    </row>
    <row r="60" spans="1:20" x14ac:dyDescent="0.25">
      <c r="A60" s="9">
        <v>860059</v>
      </c>
      <c r="B60" t="s">
        <v>28</v>
      </c>
      <c r="C60">
        <v>80</v>
      </c>
      <c r="D60" s="14">
        <v>43612</v>
      </c>
      <c r="E60" s="14">
        <v>43612</v>
      </c>
      <c r="F60" s="9" t="s">
        <v>129</v>
      </c>
      <c r="G60" t="s">
        <v>112</v>
      </c>
      <c r="H60" s="22">
        <v>350000000</v>
      </c>
      <c r="I60">
        <v>120</v>
      </c>
      <c r="J60" s="15">
        <v>0.16</v>
      </c>
      <c r="M60" s="24">
        <v>5862959.2456180379</v>
      </c>
      <c r="N60">
        <v>24</v>
      </c>
      <c r="O60" s="23">
        <v>318968222.4450261</v>
      </c>
      <c r="P60">
        <v>27</v>
      </c>
      <c r="Q60">
        <v>5</v>
      </c>
      <c r="R60">
        <v>2019</v>
      </c>
      <c r="S60" s="18"/>
      <c r="T60" s="21"/>
    </row>
    <row r="61" spans="1:20" x14ac:dyDescent="0.25">
      <c r="A61" s="9">
        <v>860052</v>
      </c>
      <c r="B61" t="s">
        <v>79</v>
      </c>
      <c r="C61">
        <v>80</v>
      </c>
      <c r="D61" s="14">
        <v>43613</v>
      </c>
      <c r="E61" s="14">
        <v>43613</v>
      </c>
      <c r="F61" s="9" t="s">
        <v>129</v>
      </c>
      <c r="G61" t="s">
        <v>112</v>
      </c>
      <c r="H61" s="22">
        <v>310000000</v>
      </c>
      <c r="I61">
        <v>60</v>
      </c>
      <c r="J61" s="15">
        <v>0.16</v>
      </c>
      <c r="M61" s="24">
        <v>7538597.7060713312</v>
      </c>
      <c r="N61">
        <v>25</v>
      </c>
      <c r="O61" s="23">
        <v>209746864.01784775</v>
      </c>
      <c r="P61">
        <v>28</v>
      </c>
      <c r="Q61">
        <v>5</v>
      </c>
      <c r="R61">
        <v>2019</v>
      </c>
      <c r="S61" s="18"/>
      <c r="T61" s="21"/>
    </row>
    <row r="62" spans="1:20" x14ac:dyDescent="0.25">
      <c r="A62" s="9">
        <v>700604</v>
      </c>
      <c r="B62" t="s">
        <v>27</v>
      </c>
      <c r="C62">
        <v>80</v>
      </c>
      <c r="D62" s="14">
        <v>43613</v>
      </c>
      <c r="E62" s="14">
        <v>43613</v>
      </c>
      <c r="F62" s="9" t="s">
        <v>114</v>
      </c>
      <c r="G62" t="s">
        <v>112</v>
      </c>
      <c r="H62" s="22">
        <v>25000000</v>
      </c>
      <c r="I62">
        <v>82</v>
      </c>
      <c r="J62" s="15">
        <v>0.16</v>
      </c>
      <c r="M62" s="24">
        <v>503165.46252890176</v>
      </c>
      <c r="N62">
        <v>25</v>
      </c>
      <c r="O62" s="23">
        <v>20000025.335971333</v>
      </c>
      <c r="P62">
        <v>28</v>
      </c>
      <c r="Q62">
        <v>5</v>
      </c>
      <c r="R62">
        <v>2019</v>
      </c>
      <c r="S62" s="18"/>
      <c r="T62" s="21"/>
    </row>
    <row r="63" spans="1:20" x14ac:dyDescent="0.25">
      <c r="A63" s="9">
        <v>710250</v>
      </c>
      <c r="B63" t="s">
        <v>80</v>
      </c>
      <c r="C63">
        <v>80</v>
      </c>
      <c r="D63" s="14">
        <v>43614</v>
      </c>
      <c r="E63" s="14">
        <v>43614</v>
      </c>
      <c r="G63" t="s">
        <v>112</v>
      </c>
      <c r="H63" s="22">
        <v>100000000</v>
      </c>
      <c r="I63">
        <v>60</v>
      </c>
      <c r="J63" s="15">
        <v>0.16</v>
      </c>
      <c r="M63" s="24">
        <v>2431805.7116359132</v>
      </c>
      <c r="N63">
        <v>24</v>
      </c>
      <c r="O63" s="23">
        <v>67660275.231563777</v>
      </c>
      <c r="P63">
        <v>29</v>
      </c>
      <c r="Q63">
        <v>5</v>
      </c>
      <c r="R63">
        <v>2019</v>
      </c>
      <c r="S63" s="18"/>
      <c r="T63" s="21"/>
    </row>
    <row r="64" spans="1:20" x14ac:dyDescent="0.25">
      <c r="A64" s="9">
        <v>830114</v>
      </c>
      <c r="B64" t="s">
        <v>81</v>
      </c>
      <c r="C64">
        <v>80</v>
      </c>
      <c r="D64" s="14">
        <v>43640</v>
      </c>
      <c r="E64" s="14">
        <v>43640</v>
      </c>
      <c r="F64" s="9" t="s">
        <v>113</v>
      </c>
      <c r="G64" t="s">
        <v>112</v>
      </c>
      <c r="H64" s="22">
        <v>180000000</v>
      </c>
      <c r="I64">
        <v>120</v>
      </c>
      <c r="J64" s="15">
        <v>0.16</v>
      </c>
      <c r="M64" s="24">
        <v>3015236.1834607054</v>
      </c>
      <c r="N64">
        <v>24</v>
      </c>
      <c r="O64" s="23">
        <v>162732513.20223686</v>
      </c>
      <c r="P64">
        <v>24</v>
      </c>
      <c r="Q64">
        <v>6</v>
      </c>
      <c r="R64">
        <v>2019</v>
      </c>
      <c r="S64" s="18"/>
      <c r="T64" s="21"/>
    </row>
    <row r="65" spans="1:20" x14ac:dyDescent="0.25">
      <c r="A65" s="9">
        <v>700099</v>
      </c>
      <c r="B65" t="s">
        <v>82</v>
      </c>
      <c r="C65">
        <v>80</v>
      </c>
      <c r="D65" s="14">
        <v>43647</v>
      </c>
      <c r="E65" s="14">
        <v>43647</v>
      </c>
      <c r="F65" s="9" t="s">
        <v>116</v>
      </c>
      <c r="G65" t="s">
        <v>112</v>
      </c>
      <c r="H65" s="22">
        <v>150000000</v>
      </c>
      <c r="I65">
        <v>60</v>
      </c>
      <c r="J65" s="15">
        <v>0.16</v>
      </c>
      <c r="M65" s="24">
        <v>3647708.5674538696</v>
      </c>
      <c r="N65">
        <v>23</v>
      </c>
      <c r="O65" s="23">
        <v>104228719.1450585</v>
      </c>
      <c r="P65">
        <v>1</v>
      </c>
      <c r="Q65">
        <v>7</v>
      </c>
      <c r="R65">
        <v>2019</v>
      </c>
      <c r="S65" s="18"/>
      <c r="T65" s="21"/>
    </row>
    <row r="66" spans="1:20" x14ac:dyDescent="0.25">
      <c r="A66" s="9">
        <v>730417</v>
      </c>
      <c r="B66" t="s">
        <v>83</v>
      </c>
      <c r="C66">
        <v>80</v>
      </c>
      <c r="D66" s="14">
        <v>43647</v>
      </c>
      <c r="E66" s="14">
        <v>43647</v>
      </c>
      <c r="F66" s="9" t="s">
        <v>113</v>
      </c>
      <c r="G66" t="s">
        <v>112</v>
      </c>
      <c r="H66" s="22">
        <v>140000000</v>
      </c>
      <c r="I66">
        <v>36</v>
      </c>
      <c r="J66" s="15">
        <v>0.16</v>
      </c>
      <c r="M66" s="24">
        <v>4921984.625089013</v>
      </c>
      <c r="N66">
        <v>23</v>
      </c>
      <c r="O66" s="23">
        <v>55127100.465710014</v>
      </c>
      <c r="P66">
        <v>1</v>
      </c>
      <c r="Q66">
        <v>7</v>
      </c>
      <c r="R66">
        <v>2019</v>
      </c>
      <c r="S66" s="18"/>
      <c r="T66" s="21"/>
    </row>
    <row r="67" spans="1:20" x14ac:dyDescent="0.25">
      <c r="A67" s="9">
        <v>660364</v>
      </c>
      <c r="B67" t="s">
        <v>84</v>
      </c>
      <c r="C67">
        <v>80</v>
      </c>
      <c r="D67" s="14">
        <v>43655</v>
      </c>
      <c r="E67" s="14">
        <v>43655</v>
      </c>
      <c r="F67" s="9" t="s">
        <v>113</v>
      </c>
      <c r="G67" t="s">
        <v>112</v>
      </c>
      <c r="H67" s="22">
        <v>500000000</v>
      </c>
      <c r="I67">
        <v>36</v>
      </c>
      <c r="J67" s="15">
        <v>0.16</v>
      </c>
      <c r="M67" s="24">
        <v>17578516.518175047</v>
      </c>
      <c r="N67">
        <v>23</v>
      </c>
      <c r="O67" s="23">
        <v>208541482.82447323</v>
      </c>
      <c r="P67">
        <v>9</v>
      </c>
      <c r="Q67">
        <v>7</v>
      </c>
      <c r="R67">
        <v>2019</v>
      </c>
      <c r="S67" s="18"/>
      <c r="T67" s="21"/>
    </row>
    <row r="68" spans="1:20" x14ac:dyDescent="0.25">
      <c r="A68" s="9">
        <v>660180</v>
      </c>
      <c r="B68" t="s">
        <v>85</v>
      </c>
      <c r="C68">
        <v>80</v>
      </c>
      <c r="D68" s="14">
        <v>43656</v>
      </c>
      <c r="E68" s="14">
        <v>43656</v>
      </c>
      <c r="F68" s="9" t="s">
        <v>130</v>
      </c>
      <c r="G68" t="s">
        <v>112</v>
      </c>
      <c r="H68" s="22">
        <v>70000000</v>
      </c>
      <c r="I68">
        <v>30</v>
      </c>
      <c r="J68" s="15">
        <v>0.16</v>
      </c>
      <c r="M68" s="24">
        <v>2846345.7206540452</v>
      </c>
      <c r="N68">
        <v>23</v>
      </c>
      <c r="O68" s="23">
        <v>18902908.341812663</v>
      </c>
      <c r="P68">
        <v>10</v>
      </c>
      <c r="Q68">
        <v>7</v>
      </c>
      <c r="R68">
        <v>2019</v>
      </c>
      <c r="S68" s="18"/>
      <c r="T68" s="21"/>
    </row>
    <row r="69" spans="1:20" x14ac:dyDescent="0.25">
      <c r="A69" s="9">
        <v>730579</v>
      </c>
      <c r="B69" t="s">
        <v>86</v>
      </c>
      <c r="C69">
        <v>80</v>
      </c>
      <c r="D69" s="14">
        <v>43663</v>
      </c>
      <c r="E69" s="14">
        <v>43663</v>
      </c>
      <c r="F69" s="9" t="s">
        <v>130</v>
      </c>
      <c r="G69" t="s">
        <v>112</v>
      </c>
      <c r="H69" s="22">
        <v>450000000</v>
      </c>
      <c r="I69">
        <v>116</v>
      </c>
      <c r="J69" s="15">
        <v>0.16</v>
      </c>
      <c r="M69" s="24">
        <v>7644717.3878718494</v>
      </c>
      <c r="N69">
        <v>23</v>
      </c>
      <c r="O69" s="23">
        <v>406069135.52412999</v>
      </c>
      <c r="P69">
        <v>17</v>
      </c>
      <c r="Q69">
        <v>7</v>
      </c>
      <c r="R69">
        <v>2019</v>
      </c>
      <c r="S69" s="18"/>
      <c r="T69" s="21"/>
    </row>
    <row r="70" spans="1:20" x14ac:dyDescent="0.25">
      <c r="A70" s="9">
        <v>710440</v>
      </c>
      <c r="B70" t="s">
        <v>87</v>
      </c>
      <c r="C70">
        <v>80</v>
      </c>
      <c r="D70" s="14">
        <v>43663</v>
      </c>
      <c r="E70" s="14">
        <v>43663</v>
      </c>
      <c r="F70" s="9" t="s">
        <v>130</v>
      </c>
      <c r="G70" t="s">
        <v>112</v>
      </c>
      <c r="H70" s="22">
        <v>105000000</v>
      </c>
      <c r="I70">
        <v>64</v>
      </c>
      <c r="J70" s="15">
        <v>0.16</v>
      </c>
      <c r="M70" s="24">
        <v>2449271.5138626136</v>
      </c>
      <c r="N70">
        <v>23</v>
      </c>
      <c r="O70" s="23">
        <v>76973660.736697465</v>
      </c>
      <c r="P70">
        <v>17</v>
      </c>
      <c r="Q70">
        <v>7</v>
      </c>
      <c r="R70">
        <v>2019</v>
      </c>
      <c r="S70" s="18"/>
      <c r="T70" s="21"/>
    </row>
    <row r="71" spans="1:20" x14ac:dyDescent="0.25">
      <c r="A71" s="9">
        <v>651103</v>
      </c>
      <c r="B71" t="s">
        <v>88</v>
      </c>
      <c r="C71">
        <v>80</v>
      </c>
      <c r="D71" s="14">
        <v>43669</v>
      </c>
      <c r="E71" s="14">
        <v>43669</v>
      </c>
      <c r="F71" s="9" t="s">
        <v>113</v>
      </c>
      <c r="G71" t="s">
        <v>112</v>
      </c>
      <c r="H71" s="22">
        <v>70000000</v>
      </c>
      <c r="I71">
        <v>26</v>
      </c>
      <c r="J71" s="15">
        <v>0.16</v>
      </c>
      <c r="M71" s="24">
        <v>3203615.4532234697</v>
      </c>
      <c r="N71">
        <v>23</v>
      </c>
      <c r="O71" s="23">
        <v>9360130.7805578299</v>
      </c>
      <c r="P71">
        <v>23</v>
      </c>
      <c r="Q71">
        <v>7</v>
      </c>
      <c r="R71">
        <v>2019</v>
      </c>
      <c r="S71" s="18"/>
      <c r="T71" s="21"/>
    </row>
    <row r="72" spans="1:20" x14ac:dyDescent="0.25">
      <c r="A72" s="9">
        <v>660501</v>
      </c>
      <c r="B72" t="s">
        <v>89</v>
      </c>
      <c r="C72">
        <v>80</v>
      </c>
      <c r="D72" s="14">
        <v>43678</v>
      </c>
      <c r="E72" s="14">
        <v>43678</v>
      </c>
      <c r="F72" s="9" t="s">
        <v>130</v>
      </c>
      <c r="G72" t="s">
        <v>112</v>
      </c>
      <c r="H72" s="22">
        <v>155000000</v>
      </c>
      <c r="I72">
        <v>35</v>
      </c>
      <c r="J72" s="15">
        <v>0.16</v>
      </c>
      <c r="M72" s="24">
        <v>5570918.1657537548</v>
      </c>
      <c r="N72">
        <v>22</v>
      </c>
      <c r="O72" s="23">
        <v>66090197.915240154</v>
      </c>
      <c r="P72">
        <v>1</v>
      </c>
      <c r="Q72">
        <v>8</v>
      </c>
      <c r="R72">
        <v>2019</v>
      </c>
      <c r="S72" s="18"/>
      <c r="T72" s="21"/>
    </row>
    <row r="73" spans="1:20" x14ac:dyDescent="0.25">
      <c r="A73" s="9">
        <v>730563</v>
      </c>
      <c r="B73" t="s">
        <v>90</v>
      </c>
      <c r="C73">
        <v>80</v>
      </c>
      <c r="D73" s="14">
        <v>43686</v>
      </c>
      <c r="E73" s="14">
        <v>43686</v>
      </c>
      <c r="F73" s="9" t="s">
        <v>126</v>
      </c>
      <c r="G73" t="s">
        <v>112</v>
      </c>
      <c r="H73" s="22">
        <v>500000000</v>
      </c>
      <c r="I73">
        <v>120</v>
      </c>
      <c r="J73" s="15">
        <v>0.16</v>
      </c>
      <c r="M73" s="24">
        <v>8375656.0651686257</v>
      </c>
      <c r="N73">
        <v>22</v>
      </c>
      <c r="O73" s="23">
        <v>456639552.89390862</v>
      </c>
      <c r="P73">
        <v>9</v>
      </c>
      <c r="Q73">
        <v>8</v>
      </c>
      <c r="R73">
        <v>2019</v>
      </c>
      <c r="S73" s="18"/>
      <c r="T73" s="21"/>
    </row>
    <row r="74" spans="1:20" x14ac:dyDescent="0.25">
      <c r="A74" s="9">
        <v>690276</v>
      </c>
      <c r="B74" t="s">
        <v>19</v>
      </c>
      <c r="C74">
        <v>80</v>
      </c>
      <c r="D74" s="14">
        <v>43698</v>
      </c>
      <c r="E74" s="14">
        <v>43698</v>
      </c>
      <c r="F74" s="9" t="s">
        <v>113</v>
      </c>
      <c r="G74" t="s">
        <v>112</v>
      </c>
      <c r="H74" s="22">
        <v>180000000</v>
      </c>
      <c r="I74">
        <v>68</v>
      </c>
      <c r="J74" s="15">
        <v>0.16</v>
      </c>
      <c r="M74" s="24">
        <v>4042412.6402685512</v>
      </c>
      <c r="N74">
        <v>22</v>
      </c>
      <c r="O74" s="23">
        <v>138328729.99649528</v>
      </c>
      <c r="P74">
        <v>21</v>
      </c>
      <c r="Q74">
        <v>8</v>
      </c>
      <c r="R74">
        <v>2019</v>
      </c>
      <c r="S74" s="18"/>
      <c r="T74" s="21"/>
    </row>
  </sheetData>
  <conditionalFormatting sqref="A2:A4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 SUPER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ASUS</cp:lastModifiedBy>
  <dcterms:created xsi:type="dcterms:W3CDTF">2019-07-19T01:14:57Z</dcterms:created>
  <dcterms:modified xsi:type="dcterms:W3CDTF">2021-07-11T23:21:41Z</dcterms:modified>
</cp:coreProperties>
</file>