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Gantt Chart &amp; Burndown" sheetId="1" r:id="rId1"/>
  </sheets>
  <calcPr calcId="124519"/>
</workbook>
</file>

<file path=xl/calcChain.xml><?xml version="1.0" encoding="utf-8"?>
<calcChain xmlns="http://schemas.openxmlformats.org/spreadsheetml/2006/main">
  <c r="CD43" i="1"/>
  <c r="CC43"/>
  <c r="CB43"/>
  <c r="CE42"/>
  <c r="F39"/>
  <c r="E39"/>
  <c r="P40" s="1"/>
  <c r="L35"/>
  <c r="K35"/>
  <c r="G35"/>
  <c r="L34"/>
  <c r="G34"/>
  <c r="L33"/>
  <c r="K33"/>
  <c r="G33"/>
  <c r="F32"/>
  <c r="E32"/>
  <c r="L31"/>
  <c r="G31"/>
  <c r="L30"/>
  <c r="K30"/>
  <c r="G30"/>
  <c r="L29"/>
  <c r="K29"/>
  <c r="G29"/>
  <c r="L28"/>
  <c r="K28"/>
  <c r="G28"/>
  <c r="F27"/>
  <c r="E27"/>
  <c r="L26"/>
  <c r="G26"/>
  <c r="L25"/>
  <c r="G25"/>
  <c r="L24"/>
  <c r="G24"/>
  <c r="L23"/>
  <c r="K23"/>
  <c r="G23"/>
  <c r="L22"/>
  <c r="G22"/>
  <c r="F21"/>
  <c r="E21"/>
  <c r="L20"/>
  <c r="K20"/>
  <c r="G20"/>
  <c r="L19"/>
  <c r="K19"/>
  <c r="G19"/>
  <c r="L18"/>
  <c r="K18"/>
  <c r="G18"/>
  <c r="L17"/>
  <c r="K17"/>
  <c r="G17"/>
  <c r="F16"/>
  <c r="E16"/>
  <c r="L15"/>
  <c r="K15"/>
  <c r="G15"/>
  <c r="L14"/>
  <c r="K14"/>
  <c r="G14"/>
  <c r="L13"/>
  <c r="K13"/>
  <c r="G13"/>
  <c r="L12"/>
  <c r="K12"/>
  <c r="G12"/>
  <c r="F11"/>
  <c r="E11"/>
  <c r="L21" l="1"/>
  <c r="G21"/>
  <c r="K11"/>
  <c r="L32"/>
  <c r="G27"/>
  <c r="L27"/>
  <c r="L16"/>
  <c r="G16"/>
  <c r="G39"/>
  <c r="G32" s="1"/>
  <c r="L11"/>
  <c r="N40"/>
  <c r="M41"/>
  <c r="M43" s="1"/>
  <c r="N41" s="1"/>
  <c r="N43" s="1"/>
  <c r="O41" s="1"/>
  <c r="O43" s="1"/>
  <c r="O40"/>
  <c r="P43"/>
  <c r="Q41" s="1"/>
  <c r="G11"/>
  <c r="M40"/>
  <c r="I39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BP40" s="1"/>
  <c r="BQ40" s="1"/>
  <c r="BR40" s="1"/>
  <c r="BS40" s="1"/>
  <c r="BT40" s="1"/>
  <c r="BU40" s="1"/>
  <c r="BV40" s="1"/>
  <c r="BW40" s="1"/>
  <c r="BX40" s="1"/>
  <c r="BY40" s="1"/>
  <c r="BZ40" s="1"/>
  <c r="CA40" s="1"/>
  <c r="CB40" s="1"/>
  <c r="CC40" s="1"/>
  <c r="CD40" s="1"/>
  <c r="Q43" l="1"/>
  <c r="R41" l="1"/>
  <c r="R43" l="1"/>
  <c r="S41" l="1"/>
  <c r="S43" l="1"/>
  <c r="T41" l="1"/>
  <c r="T43" l="1"/>
  <c r="U41" l="1"/>
  <c r="U43" l="1"/>
  <c r="V41" s="1"/>
  <c r="V43" s="1"/>
  <c r="W41" s="1"/>
  <c r="W43" s="1"/>
  <c r="X41" s="1"/>
  <c r="X43" s="1"/>
  <c r="Y41" s="1"/>
  <c r="Y43" s="1"/>
  <c r="Z41" s="1"/>
  <c r="Z43" s="1"/>
  <c r="AA41" s="1"/>
  <c r="AA43" s="1"/>
  <c r="AB41" s="1"/>
  <c r="AB43" s="1"/>
  <c r="AC41" s="1"/>
  <c r="AC43" s="1"/>
  <c r="AD41" s="1"/>
  <c r="AD43" s="1"/>
  <c r="AE41" s="1"/>
  <c r="AE43" s="1"/>
  <c r="AF41" s="1"/>
  <c r="AF43" s="1"/>
  <c r="AG41" s="1"/>
  <c r="AG43" s="1"/>
  <c r="AH41" s="1"/>
  <c r="AH43" s="1"/>
  <c r="AI41" s="1"/>
  <c r="AI43" s="1"/>
  <c r="AJ41" s="1"/>
  <c r="AJ43" s="1"/>
  <c r="AK41" s="1"/>
  <c r="AK43" s="1"/>
  <c r="AL41" s="1"/>
  <c r="AL43" s="1"/>
  <c r="AM41" s="1"/>
  <c r="AM43" s="1"/>
  <c r="AN41" s="1"/>
  <c r="AN43" s="1"/>
  <c r="AO41" s="1"/>
  <c r="AO43" s="1"/>
  <c r="AP41" s="1"/>
  <c r="AP43" s="1"/>
  <c r="AQ41" s="1"/>
  <c r="AQ43" s="1"/>
  <c r="AR41" s="1"/>
  <c r="AR43" s="1"/>
  <c r="AS41" s="1"/>
  <c r="AS43" s="1"/>
  <c r="AT41" s="1"/>
  <c r="AT43" s="1"/>
  <c r="AU41" s="1"/>
  <c r="AU43" s="1"/>
  <c r="AV41" s="1"/>
  <c r="AV43" s="1"/>
  <c r="AW41" s="1"/>
  <c r="AW43" s="1"/>
  <c r="AX41" s="1"/>
  <c r="AX43" s="1"/>
  <c r="AY41" s="1"/>
  <c r="AY43" s="1"/>
  <c r="AZ41" s="1"/>
  <c r="AZ43" s="1"/>
  <c r="BA41" s="1"/>
  <c r="BA43" s="1"/>
  <c r="BB41" s="1"/>
  <c r="BB43" s="1"/>
  <c r="BC41" s="1"/>
  <c r="BC43" s="1"/>
  <c r="BD41" s="1"/>
  <c r="BD43" s="1"/>
  <c r="BE41" s="1"/>
  <c r="BE43" s="1"/>
  <c r="BF41" s="1"/>
  <c r="BF43" s="1"/>
  <c r="BG41" s="1"/>
  <c r="BG43" s="1"/>
  <c r="BH41" s="1"/>
  <c r="BH43" s="1"/>
  <c r="BI41" s="1"/>
  <c r="BI43" s="1"/>
  <c r="BJ41" s="1"/>
  <c r="BJ43" s="1"/>
  <c r="BK41" s="1"/>
  <c r="BK43" s="1"/>
  <c r="BL41" s="1"/>
  <c r="BL43" s="1"/>
  <c r="BM41" s="1"/>
  <c r="BM43" s="1"/>
  <c r="BN41" s="1"/>
  <c r="BN43" s="1"/>
  <c r="BO41" s="1"/>
  <c r="BO43" s="1"/>
  <c r="BP41" s="1"/>
  <c r="BP43" s="1"/>
  <c r="BQ41" s="1"/>
  <c r="BQ43" s="1"/>
  <c r="BR41" s="1"/>
  <c r="BR43" s="1"/>
  <c r="BS41" s="1"/>
  <c r="BS43" s="1"/>
  <c r="BT41" s="1"/>
  <c r="BT43" s="1"/>
  <c r="BU41" l="1"/>
  <c r="BU43" s="1"/>
  <c r="BV41" s="1"/>
  <c r="BV43" s="1"/>
  <c r="BW41" s="1"/>
  <c r="BW43" s="1"/>
  <c r="BX41" s="1"/>
  <c r="BX43" s="1"/>
  <c r="BY41" s="1"/>
  <c r="BY43" s="1"/>
  <c r="BZ41" s="1"/>
  <c r="BZ43" s="1"/>
  <c r="CA41" s="1"/>
  <c r="CA43" s="1"/>
  <c r="CE43" l="1"/>
  <c r="CE41"/>
</calcChain>
</file>

<file path=xl/sharedStrings.xml><?xml version="1.0" encoding="utf-8"?>
<sst xmlns="http://schemas.openxmlformats.org/spreadsheetml/2006/main" count="167" uniqueCount="89">
  <si>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</si>
  <si>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</si>
  <si>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</si>
  <si>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</si>
  <si>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</si>
  <si>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</si>
  <si>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</si>
  <si>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</si>
  <si>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</si>
  <si>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</si>
  <si>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</si>
  <si>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</si>
  <si>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</si>
  <si>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</si>
  <si>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</si>
  <si>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</si>
  <si>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</si>
  <si>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</si>
  <si>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</si>
  <si>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</si>
  <si>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</si>
  <si>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</si>
  <si>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</si>
  <si>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</si>
  <si>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</si>
  <si>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</si>
  <si>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</si>
  <si>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</si>
  <si>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</si>
  <si>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</si>
  <si>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</si>
  <si>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</si>
  <si>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</si>
  <si>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</si>
  <si>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</si>
  <si>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2.3</t>
  </si>
  <si>
    <t>2.4</t>
  </si>
  <si>
    <t>3.3</t>
  </si>
  <si>
    <t>3.4</t>
  </si>
  <si>
    <t>3.5</t>
  </si>
  <si>
    <t>4.1</t>
  </si>
  <si>
    <t>4.2</t>
  </si>
  <si>
    <t>4.3</t>
  </si>
  <si>
    <t>4.4</t>
  </si>
  <si>
    <t>5</t>
  </si>
  <si>
    <t>5.1</t>
  </si>
  <si>
    <t>5.2</t>
  </si>
  <si>
    <t>5.3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</si>
  <si>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</si>
  <si>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</si>
  <si>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</si>
  <si>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</si>
  <si>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</si>
  <si>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</si>
  <si>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</si>
  <si>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</si>
  <si>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</si>
  <si>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</si>
  <si>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Requirements Analysis</t>
  </si>
  <si>
    <t>Front end and Web server Building</t>
  </si>
  <si>
    <t>Get all the research articles for the problem</t>
  </si>
  <si>
    <t xml:space="preserve">Study and Deep dive in all the articles </t>
  </si>
  <si>
    <t xml:space="preserve">Data set gathering </t>
  </si>
  <si>
    <t>Asffand</t>
  </si>
  <si>
    <t>Mahesh</t>
  </si>
  <si>
    <t>Asffand &amp; Mahesh</t>
  </si>
  <si>
    <t>Exploratory Data Analysis</t>
  </si>
  <si>
    <t>Data cleaning</t>
  </si>
  <si>
    <t>Data Analysis</t>
  </si>
  <si>
    <t>One Hot Encoding</t>
  </si>
  <si>
    <t>Label Encoding</t>
  </si>
  <si>
    <t>Feature Selection and Scaling</t>
  </si>
  <si>
    <t>K-Nearest Neighbours</t>
  </si>
  <si>
    <t>Decision Tree</t>
  </si>
  <si>
    <t>Logistic Regression</t>
  </si>
  <si>
    <t>Gradient Boosting</t>
  </si>
  <si>
    <t>Classification Reports</t>
  </si>
  <si>
    <t>DURATION (In Days)</t>
  </si>
  <si>
    <t>Machine learning models Implementation and Testing</t>
  </si>
  <si>
    <t>Develop HTML pages for the web pages</t>
  </si>
  <si>
    <t>Develop and add style sheets for the web page</t>
  </si>
  <si>
    <t xml:space="preserve">Develop  interaction between flask development server and web browser </t>
  </si>
  <si>
    <t>Deploy the web app on AWS cloud and run it.</t>
  </si>
  <si>
    <t>Deployment,Testing and Analysis</t>
  </si>
  <si>
    <t>Build a module to save all the pre trained models</t>
  </si>
  <si>
    <t>Testing web app locally</t>
  </si>
  <si>
    <t>SPRINT 6</t>
  </si>
  <si>
    <t>Acceptance Testing</t>
  </si>
  <si>
    <t>WEB IMPLEMENTATION FOR PREDICTING ELIGIBLE CUSTOMERS USING MACHINE LEARING AND AWS</t>
  </si>
</sst>
</file>

<file path=xl/styles.xml><?xml version="1.0" encoding="utf-8"?>
<styleSheet xmlns="http://schemas.openxmlformats.org/spreadsheetml/2006/main">
  <numFmts count="1">
    <numFmt numFmtId="164" formatCode="m/d/yyyy"/>
  </numFmts>
  <fonts count="22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sz val="10"/>
      <color rgb="FF000000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2"/>
      <name val="Corbe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b/>
      <sz val="15"/>
      <color rgb="FF000000"/>
      <name val="Arial"/>
    </font>
    <font>
      <b/>
      <sz val="8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2"/>
      <color rgb="FFFFFFFF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45818E"/>
        <bgColor rgb="FF45818E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BF9000"/>
        <bgColor rgb="FFBF9000"/>
      </patternFill>
    </fill>
    <fill>
      <patternFill patternType="solid">
        <fgColor rgb="FF578278"/>
        <bgColor rgb="FF578278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rgb="FF45818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F7EFDE"/>
      </patternFill>
    </fill>
  </fills>
  <borders count="60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5" fillId="5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/>
    <xf numFmtId="0" fontId="2" fillId="0" borderId="4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7" xfId="0" applyFont="1" applyBorder="1" applyAlignment="1"/>
    <xf numFmtId="0" fontId="5" fillId="6" borderId="4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/>
    <xf numFmtId="0" fontId="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/>
    <xf numFmtId="0" fontId="5" fillId="2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2" fillId="8" borderId="4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2" borderId="37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left" vertical="center"/>
    </xf>
    <xf numFmtId="14" fontId="10" fillId="2" borderId="40" xfId="0" applyNumberFormat="1" applyFont="1" applyFill="1" applyBorder="1" applyAlignment="1">
      <alignment horizontal="center" vertical="center"/>
    </xf>
    <xf numFmtId="14" fontId="10" fillId="2" borderId="41" xfId="0" applyNumberFormat="1" applyFont="1" applyFill="1" applyBorder="1" applyAlignment="1">
      <alignment horizontal="center" vertical="center"/>
    </xf>
    <xf numFmtId="1" fontId="10" fillId="2" borderId="41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3" fillId="2" borderId="42" xfId="0" applyFont="1" applyFill="1" applyBorder="1" applyAlignment="1"/>
    <xf numFmtId="0" fontId="3" fillId="2" borderId="43" xfId="0" applyFont="1" applyFill="1" applyBorder="1" applyAlignment="1"/>
    <xf numFmtId="0" fontId="3" fillId="2" borderId="44" xfId="0" applyFont="1" applyFill="1" applyBorder="1" applyAlignment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5" fillId="4" borderId="41" xfId="0" applyNumberFormat="1" applyFont="1" applyFill="1" applyBorder="1" applyAlignment="1">
      <alignment horizontal="center" vertical="center"/>
    </xf>
    <xf numFmtId="0" fontId="3" fillId="4" borderId="42" xfId="0" applyFont="1" applyFill="1" applyBorder="1" applyAlignment="1"/>
    <xf numFmtId="0" fontId="3" fillId="0" borderId="43" xfId="0" applyFont="1" applyBorder="1" applyAlignment="1"/>
    <xf numFmtId="0" fontId="3" fillId="18" borderId="43" xfId="0" applyFont="1" applyFill="1" applyBorder="1" applyAlignment="1"/>
    <xf numFmtId="0" fontId="3" fillId="19" borderId="43" xfId="0" applyFont="1" applyFill="1" applyBorder="1" applyAlignment="1"/>
    <xf numFmtId="0" fontId="3" fillId="0" borderId="44" xfId="0" applyFont="1" applyBorder="1" applyAlignment="1"/>
    <xf numFmtId="0" fontId="3" fillId="0" borderId="42" xfId="0" applyFont="1" applyBorder="1" applyAlignment="1"/>
    <xf numFmtId="0" fontId="3" fillId="20" borderId="43" xfId="0" applyFont="1" applyFill="1" applyBorder="1" applyAlignment="1"/>
    <xf numFmtId="0" fontId="3" fillId="21" borderId="43" xfId="0" applyFont="1" applyFill="1" applyBorder="1" applyAlignment="1"/>
    <xf numFmtId="0" fontId="3" fillId="22" borderId="43" xfId="0" applyFont="1" applyFill="1" applyBorder="1" applyAlignment="1"/>
    <xf numFmtId="0" fontId="3" fillId="4" borderId="43" xfId="0" applyFont="1" applyFill="1" applyBorder="1" applyAlignment="1"/>
    <xf numFmtId="0" fontId="10" fillId="2" borderId="42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10" fillId="2" borderId="47" xfId="0" applyFont="1" applyFill="1" applyBorder="1" applyAlignment="1">
      <alignment horizontal="left" vertical="center"/>
    </xf>
    <xf numFmtId="14" fontId="10" fillId="2" borderId="49" xfId="0" applyNumberFormat="1" applyFont="1" applyFill="1" applyBorder="1" applyAlignment="1">
      <alignment horizontal="center" vertical="center"/>
    </xf>
    <xf numFmtId="14" fontId="10" fillId="2" borderId="43" xfId="0" applyNumberFormat="1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4" fontId="10" fillId="0" borderId="50" xfId="0" applyNumberFormat="1" applyFont="1" applyBorder="1" applyAlignment="1">
      <alignment horizontal="center" vertical="center"/>
    </xf>
    <xf numFmtId="49" fontId="10" fillId="17" borderId="45" xfId="0" applyNumberFormat="1" applyFont="1" applyFill="1" applyBorder="1" applyAlignment="1">
      <alignment horizontal="left" vertical="center"/>
    </xf>
    <xf numFmtId="0" fontId="3" fillId="10" borderId="42" xfId="0" applyFont="1" applyFill="1" applyBorder="1" applyAlignment="1"/>
    <xf numFmtId="0" fontId="3" fillId="11" borderId="42" xfId="0" applyFont="1" applyFill="1" applyBorder="1" applyAlignment="1"/>
    <xf numFmtId="164" fontId="10" fillId="0" borderId="43" xfId="0" applyNumberFormat="1" applyFont="1" applyBorder="1" applyAlignment="1">
      <alignment horizontal="center" vertical="center"/>
    </xf>
    <xf numFmtId="0" fontId="11" fillId="0" borderId="50" xfId="0" applyFont="1" applyBorder="1" applyAlignment="1"/>
    <xf numFmtId="0" fontId="11" fillId="4" borderId="50" xfId="0" applyFont="1" applyFill="1" applyBorder="1" applyAlignment="1"/>
    <xf numFmtId="0" fontId="11" fillId="0" borderId="51" xfId="0" applyFont="1" applyBorder="1" applyAlignment="1"/>
    <xf numFmtId="49" fontId="10" fillId="17" borderId="52" xfId="0" applyNumberFormat="1" applyFont="1" applyFill="1" applyBorder="1" applyAlignment="1">
      <alignment horizontal="left"/>
    </xf>
    <xf numFmtId="0" fontId="11" fillId="0" borderId="50" xfId="0" applyFont="1" applyBorder="1" applyAlignment="1"/>
    <xf numFmtId="0" fontId="11" fillId="0" borderId="53" xfId="0" applyFont="1" applyBorder="1" applyAlignment="1"/>
    <xf numFmtId="0" fontId="11" fillId="0" borderId="54" xfId="0" applyFont="1" applyBorder="1" applyAlignment="1">
      <alignment horizontal="center"/>
    </xf>
    <xf numFmtId="0" fontId="10" fillId="17" borderId="55" xfId="0" applyFont="1" applyFill="1" applyBorder="1" applyAlignment="1">
      <alignment horizontal="center"/>
    </xf>
    <xf numFmtId="14" fontId="11" fillId="0" borderId="50" xfId="0" applyNumberFormat="1" applyFont="1" applyBorder="1" applyAlignment="1">
      <alignment horizontal="center"/>
    </xf>
    <xf numFmtId="1" fontId="10" fillId="17" borderId="50" xfId="0" applyNumberFormat="1" applyFont="1" applyFill="1" applyBorder="1" applyAlignment="1">
      <alignment horizontal="center"/>
    </xf>
    <xf numFmtId="9" fontId="5" fillId="4" borderId="52" xfId="0" applyNumberFormat="1" applyFont="1" applyFill="1" applyBorder="1" applyAlignment="1">
      <alignment horizontal="center"/>
    </xf>
    <xf numFmtId="0" fontId="11" fillId="19" borderId="50" xfId="0" applyFont="1" applyFill="1" applyBorder="1" applyAlignment="1"/>
    <xf numFmtId="0" fontId="11" fillId="0" borderId="52" xfId="0" applyFont="1" applyBorder="1" applyAlignment="1"/>
    <xf numFmtId="0" fontId="11" fillId="20" borderId="50" xfId="0" applyFont="1" applyFill="1" applyBorder="1" applyAlignment="1"/>
    <xf numFmtId="0" fontId="11" fillId="21" borderId="50" xfId="0" applyFont="1" applyFill="1" applyBorder="1" applyAlignment="1"/>
    <xf numFmtId="0" fontId="11" fillId="22" borderId="50" xfId="0" applyFont="1" applyFill="1" applyBorder="1" applyAlignment="1"/>
    <xf numFmtId="0" fontId="11" fillId="0" borderId="0" xfId="0" applyFont="1" applyAlignment="1"/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3" fillId="4" borderId="42" xfId="0" applyFont="1" applyFill="1" applyBorder="1" applyAlignment="1"/>
    <xf numFmtId="0" fontId="3" fillId="23" borderId="42" xfId="0" applyFont="1" applyFill="1" applyBorder="1" applyAlignment="1"/>
    <xf numFmtId="0" fontId="14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right"/>
    </xf>
    <xf numFmtId="0" fontId="8" fillId="24" borderId="4" xfId="0" applyFont="1" applyFill="1" applyBorder="1" applyAlignment="1">
      <alignment horizontal="center" vertical="center"/>
    </xf>
    <xf numFmtId="0" fontId="8" fillId="2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3" borderId="4" xfId="0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0" fillId="0" borderId="4" xfId="0" applyFont="1" applyBorder="1" applyAlignment="1">
      <alignment horizontal="center" vertical="center"/>
    </xf>
    <xf numFmtId="0" fontId="3" fillId="0" borderId="43" xfId="0" applyFont="1" applyFill="1" applyBorder="1" applyAlignment="1"/>
    <xf numFmtId="0" fontId="0" fillId="25" borderId="59" xfId="0" applyFont="1" applyFill="1" applyBorder="1" applyAlignment="1"/>
    <xf numFmtId="0" fontId="0" fillId="0" borderId="4" xfId="0" applyFont="1" applyFill="1" applyBorder="1" applyAlignment="1"/>
    <xf numFmtId="0" fontId="2" fillId="0" borderId="4" xfId="0" applyFont="1" applyFill="1" applyBorder="1" applyAlignment="1">
      <alignment horizontal="left" vertical="center"/>
    </xf>
    <xf numFmtId="0" fontId="3" fillId="0" borderId="42" xfId="0" applyFont="1" applyFill="1" applyBorder="1" applyAlignment="1"/>
    <xf numFmtId="0" fontId="6" fillId="0" borderId="58" xfId="0" applyFont="1" applyBorder="1"/>
    <xf numFmtId="0" fontId="18" fillId="0" borderId="42" xfId="0" applyFont="1" applyBorder="1" applyAlignment="1">
      <alignment horizontal="left" vertical="center"/>
    </xf>
    <xf numFmtId="0" fontId="19" fillId="26" borderId="0" xfId="0" applyFont="1" applyFill="1" applyAlignment="1">
      <alignment horizontal="center" vertical="center" wrapText="1"/>
    </xf>
    <xf numFmtId="0" fontId="2" fillId="27" borderId="4" xfId="0" applyFont="1" applyFill="1" applyBorder="1" applyAlignment="1">
      <alignment horizontal="left" vertical="center"/>
    </xf>
    <xf numFmtId="0" fontId="0" fillId="27" borderId="4" xfId="0" applyFont="1" applyFill="1" applyBorder="1" applyAlignment="1"/>
    <xf numFmtId="0" fontId="0" fillId="27" borderId="7" xfId="0" applyFont="1" applyFill="1" applyBorder="1" applyAlignment="1"/>
    <xf numFmtId="0" fontId="3" fillId="28" borderId="43" xfId="0" applyFont="1" applyFill="1" applyBorder="1" applyAlignment="1"/>
    <xf numFmtId="0" fontId="11" fillId="28" borderId="50" xfId="0" applyFont="1" applyFill="1" applyBorder="1" applyAlignment="1"/>
    <xf numFmtId="0" fontId="11" fillId="27" borderId="50" xfId="0" applyFont="1" applyFill="1" applyBorder="1" applyAlignment="1"/>
    <xf numFmtId="0" fontId="11" fillId="27" borderId="52" xfId="0" applyFont="1" applyFill="1" applyBorder="1" applyAlignment="1"/>
    <xf numFmtId="0" fontId="11" fillId="0" borderId="50" xfId="0" applyFont="1" applyFill="1" applyBorder="1" applyAlignment="1"/>
    <xf numFmtId="0" fontId="20" fillId="0" borderId="50" xfId="0" applyFont="1" applyBorder="1" applyAlignment="1"/>
    <xf numFmtId="0" fontId="21" fillId="10" borderId="56" xfId="0" applyFont="1" applyFill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8" fillId="12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8" fillId="12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5" fillId="2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8" xfId="0" applyFont="1" applyBorder="1"/>
    <xf numFmtId="0" fontId="7" fillId="2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5" fillId="2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5" fillId="2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5" fillId="2" borderId="16" xfId="0" applyFont="1" applyFill="1" applyBorder="1" applyAlignment="1">
      <alignment horizontal="center" vertical="center" wrapText="1"/>
    </xf>
    <xf numFmtId="0" fontId="6" fillId="0" borderId="3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n-US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'Gantt Chart &amp; Burndown'!$L$42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'Gantt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Burndown'!$M$42:$BT$42</c:f>
              <c:numCache>
                <c:formatCode>General</c:formatCode>
                <c:ptCount val="6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6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6</c:v>
                </c:pt>
                <c:pt idx="59">
                  <c:v>2</c:v>
                </c:pt>
              </c:numCache>
            </c:numRef>
          </c:val>
        </c:ser>
        <c:axId val="38530432"/>
        <c:axId val="38405248"/>
      </c:barChart>
      <c:lineChart>
        <c:grouping val="standard"/>
        <c:ser>
          <c:idx val="1"/>
          <c:order val="1"/>
          <c:tx>
            <c:strRef>
              <c:f>'Gantt Chart &amp; Burndown'!$L$40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Burndown'!$M$40:$BT$40</c:f>
              <c:numCache>
                <c:formatCode>0</c:formatCode>
                <c:ptCount val="60"/>
                <c:pt idx="0" formatCode="General">
                  <c:v>169</c:v>
                </c:pt>
                <c:pt idx="1">
                  <c:v>169</c:v>
                </c:pt>
                <c:pt idx="2">
                  <c:v>169</c:v>
                </c:pt>
                <c:pt idx="3" formatCode="General">
                  <c:v>169</c:v>
                </c:pt>
                <c:pt idx="4">
                  <c:v>166.58571428571429</c:v>
                </c:pt>
                <c:pt idx="5">
                  <c:v>164.17142857142858</c:v>
                </c:pt>
                <c:pt idx="6">
                  <c:v>161.75714285714287</c:v>
                </c:pt>
                <c:pt idx="7">
                  <c:v>159.34285714285716</c:v>
                </c:pt>
                <c:pt idx="8">
                  <c:v>156.92857142857144</c:v>
                </c:pt>
                <c:pt idx="9">
                  <c:v>154.51428571428573</c:v>
                </c:pt>
                <c:pt idx="10">
                  <c:v>152.10000000000002</c:v>
                </c:pt>
                <c:pt idx="11">
                  <c:v>149.68571428571431</c:v>
                </c:pt>
                <c:pt idx="12">
                  <c:v>147.2714285714286</c:v>
                </c:pt>
                <c:pt idx="13">
                  <c:v>144.85714285714289</c:v>
                </c:pt>
                <c:pt idx="14">
                  <c:v>142.44285714285718</c:v>
                </c:pt>
                <c:pt idx="15">
                  <c:v>140.02857142857147</c:v>
                </c:pt>
                <c:pt idx="16">
                  <c:v>137.61428571428576</c:v>
                </c:pt>
                <c:pt idx="17">
                  <c:v>135.20000000000005</c:v>
                </c:pt>
                <c:pt idx="18">
                  <c:v>132.78571428571433</c:v>
                </c:pt>
                <c:pt idx="19">
                  <c:v>130.37142857142862</c:v>
                </c:pt>
                <c:pt idx="20">
                  <c:v>127.95714285714291</c:v>
                </c:pt>
                <c:pt idx="21">
                  <c:v>125.5428571428572</c:v>
                </c:pt>
                <c:pt idx="22">
                  <c:v>123.12857142857149</c:v>
                </c:pt>
                <c:pt idx="23">
                  <c:v>120.71428571428578</c:v>
                </c:pt>
                <c:pt idx="24">
                  <c:v>118.30000000000007</c:v>
                </c:pt>
                <c:pt idx="25">
                  <c:v>115.88571428571436</c:v>
                </c:pt>
                <c:pt idx="26">
                  <c:v>113.47142857142865</c:v>
                </c:pt>
                <c:pt idx="27">
                  <c:v>111.05714285714294</c:v>
                </c:pt>
                <c:pt idx="28">
                  <c:v>108.64285714285722</c:v>
                </c:pt>
                <c:pt idx="29">
                  <c:v>106.22857142857151</c:v>
                </c:pt>
                <c:pt idx="30">
                  <c:v>103.8142857142858</c:v>
                </c:pt>
                <c:pt idx="31">
                  <c:v>101.40000000000009</c:v>
                </c:pt>
                <c:pt idx="32">
                  <c:v>98.98571428571438</c:v>
                </c:pt>
                <c:pt idx="33">
                  <c:v>96.571428571428669</c:v>
                </c:pt>
                <c:pt idx="34">
                  <c:v>94.157142857142958</c:v>
                </c:pt>
                <c:pt idx="35">
                  <c:v>91.742857142857247</c:v>
                </c:pt>
                <c:pt idx="36">
                  <c:v>89.328571428571536</c:v>
                </c:pt>
                <c:pt idx="37">
                  <c:v>86.914285714285825</c:v>
                </c:pt>
                <c:pt idx="38">
                  <c:v>84.500000000000114</c:v>
                </c:pt>
                <c:pt idx="39">
                  <c:v>82.085714285714403</c:v>
                </c:pt>
                <c:pt idx="40">
                  <c:v>79.671428571428692</c:v>
                </c:pt>
                <c:pt idx="41">
                  <c:v>77.257142857142981</c:v>
                </c:pt>
                <c:pt idx="42">
                  <c:v>74.84285714285727</c:v>
                </c:pt>
                <c:pt idx="43">
                  <c:v>72.428571428571558</c:v>
                </c:pt>
                <c:pt idx="44">
                  <c:v>70.014285714285847</c:v>
                </c:pt>
                <c:pt idx="45">
                  <c:v>67.600000000000136</c:v>
                </c:pt>
                <c:pt idx="46">
                  <c:v>65.185714285714425</c:v>
                </c:pt>
                <c:pt idx="47">
                  <c:v>62.771428571428714</c:v>
                </c:pt>
                <c:pt idx="48">
                  <c:v>60.357142857143003</c:v>
                </c:pt>
                <c:pt idx="49">
                  <c:v>57.942857142857292</c:v>
                </c:pt>
                <c:pt idx="50">
                  <c:v>55.528571428571581</c:v>
                </c:pt>
                <c:pt idx="51">
                  <c:v>53.11428571428587</c:v>
                </c:pt>
                <c:pt idx="52">
                  <c:v>50.700000000000159</c:v>
                </c:pt>
                <c:pt idx="53">
                  <c:v>48.285714285714448</c:v>
                </c:pt>
                <c:pt idx="54">
                  <c:v>45.871428571428737</c:v>
                </c:pt>
                <c:pt idx="55">
                  <c:v>43.457142857143026</c:v>
                </c:pt>
                <c:pt idx="56">
                  <c:v>41.042857142857315</c:v>
                </c:pt>
                <c:pt idx="57">
                  <c:v>38.628571428571604</c:v>
                </c:pt>
                <c:pt idx="58">
                  <c:v>36.214285714285893</c:v>
                </c:pt>
                <c:pt idx="59">
                  <c:v>33.800000000000182</c:v>
                </c:pt>
              </c:numCache>
            </c:numRef>
          </c:val>
        </c:ser>
        <c:ser>
          <c:idx val="2"/>
          <c:order val="2"/>
          <c:tx>
            <c:strRef>
              <c:f>'Gantt Chart &amp; Burndown'!$L$41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Burndown'!$M$41:$BT$41</c:f>
              <c:numCache>
                <c:formatCode>General</c:formatCode>
                <c:ptCount val="60"/>
                <c:pt idx="0">
                  <c:v>169</c:v>
                </c:pt>
                <c:pt idx="1">
                  <c:v>167</c:v>
                </c:pt>
                <c:pt idx="2">
                  <c:v>162</c:v>
                </c:pt>
                <c:pt idx="3">
                  <c:v>157</c:v>
                </c:pt>
                <c:pt idx="4">
                  <c:v>154</c:v>
                </c:pt>
                <c:pt idx="5">
                  <c:v>149</c:v>
                </c:pt>
                <c:pt idx="6">
                  <c:v>146</c:v>
                </c:pt>
                <c:pt idx="7">
                  <c:v>143</c:v>
                </c:pt>
                <c:pt idx="8">
                  <c:v>140</c:v>
                </c:pt>
                <c:pt idx="9">
                  <c:v>137</c:v>
                </c:pt>
                <c:pt idx="10">
                  <c:v>134</c:v>
                </c:pt>
                <c:pt idx="11">
                  <c:v>132</c:v>
                </c:pt>
                <c:pt idx="12">
                  <c:v>129</c:v>
                </c:pt>
                <c:pt idx="13">
                  <c:v>127</c:v>
                </c:pt>
                <c:pt idx="14">
                  <c:v>123</c:v>
                </c:pt>
                <c:pt idx="15">
                  <c:v>120</c:v>
                </c:pt>
                <c:pt idx="16">
                  <c:v>118</c:v>
                </c:pt>
                <c:pt idx="17">
                  <c:v>118</c:v>
                </c:pt>
                <c:pt idx="18">
                  <c:v>115</c:v>
                </c:pt>
                <c:pt idx="19">
                  <c:v>115</c:v>
                </c:pt>
                <c:pt idx="20">
                  <c:v>112</c:v>
                </c:pt>
                <c:pt idx="21">
                  <c:v>107</c:v>
                </c:pt>
                <c:pt idx="22">
                  <c:v>104</c:v>
                </c:pt>
                <c:pt idx="23">
                  <c:v>103</c:v>
                </c:pt>
                <c:pt idx="24">
                  <c:v>97</c:v>
                </c:pt>
                <c:pt idx="25">
                  <c:v>94</c:v>
                </c:pt>
                <c:pt idx="26">
                  <c:v>89</c:v>
                </c:pt>
                <c:pt idx="27">
                  <c:v>89</c:v>
                </c:pt>
                <c:pt idx="28">
                  <c:v>87</c:v>
                </c:pt>
                <c:pt idx="29">
                  <c:v>82</c:v>
                </c:pt>
                <c:pt idx="30">
                  <c:v>80</c:v>
                </c:pt>
                <c:pt idx="31">
                  <c:v>76</c:v>
                </c:pt>
                <c:pt idx="32">
                  <c:v>71</c:v>
                </c:pt>
                <c:pt idx="33">
                  <c:v>70</c:v>
                </c:pt>
                <c:pt idx="34">
                  <c:v>65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49</c:v>
                </c:pt>
                <c:pt idx="41">
                  <c:v>47</c:v>
                </c:pt>
                <c:pt idx="42">
                  <c:v>44</c:v>
                </c:pt>
                <c:pt idx="43">
                  <c:v>42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27</c:v>
                </c:pt>
                <c:pt idx="48">
                  <c:v>26</c:v>
                </c:pt>
                <c:pt idx="49">
                  <c:v>23</c:v>
                </c:pt>
                <c:pt idx="50">
                  <c:v>18</c:v>
                </c:pt>
                <c:pt idx="51">
                  <c:v>16</c:v>
                </c:pt>
                <c:pt idx="52">
                  <c:v>14</c:v>
                </c:pt>
                <c:pt idx="53">
                  <c:v>12</c:v>
                </c:pt>
                <c:pt idx="54">
                  <c:v>9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-4</c:v>
                </c:pt>
                <c:pt idx="59">
                  <c:v>-10</c:v>
                </c:pt>
              </c:numCache>
            </c:numRef>
          </c:val>
        </c:ser>
        <c:ser>
          <c:idx val="3"/>
          <c:order val="3"/>
          <c:tx>
            <c:strRef>
              <c:f>'Gantt Chart &amp; Burndown'!$L$43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Burndown'!$M$39:$BT$39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Burndown'!$M$43:$BT$43</c:f>
              <c:numCache>
                <c:formatCode>General</c:formatCode>
                <c:ptCount val="60"/>
                <c:pt idx="0">
                  <c:v>167</c:v>
                </c:pt>
                <c:pt idx="1">
                  <c:v>162</c:v>
                </c:pt>
                <c:pt idx="2">
                  <c:v>157</c:v>
                </c:pt>
                <c:pt idx="3">
                  <c:v>154</c:v>
                </c:pt>
                <c:pt idx="4">
                  <c:v>149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134</c:v>
                </c:pt>
                <c:pt idx="10">
                  <c:v>132</c:v>
                </c:pt>
                <c:pt idx="11">
                  <c:v>129</c:v>
                </c:pt>
                <c:pt idx="12">
                  <c:v>127</c:v>
                </c:pt>
                <c:pt idx="13">
                  <c:v>123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115</c:v>
                </c:pt>
                <c:pt idx="18">
                  <c:v>115</c:v>
                </c:pt>
                <c:pt idx="19">
                  <c:v>112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97</c:v>
                </c:pt>
                <c:pt idx="24">
                  <c:v>94</c:v>
                </c:pt>
                <c:pt idx="25">
                  <c:v>89</c:v>
                </c:pt>
                <c:pt idx="26">
                  <c:v>89</c:v>
                </c:pt>
                <c:pt idx="27">
                  <c:v>87</c:v>
                </c:pt>
                <c:pt idx="28">
                  <c:v>82</c:v>
                </c:pt>
                <c:pt idx="29">
                  <c:v>80</c:v>
                </c:pt>
                <c:pt idx="30">
                  <c:v>76</c:v>
                </c:pt>
                <c:pt idx="31">
                  <c:v>71</c:v>
                </c:pt>
                <c:pt idx="32">
                  <c:v>70</c:v>
                </c:pt>
                <c:pt idx="33">
                  <c:v>65</c:v>
                </c:pt>
                <c:pt idx="34">
                  <c:v>63</c:v>
                </c:pt>
                <c:pt idx="35">
                  <c:v>59</c:v>
                </c:pt>
                <c:pt idx="36">
                  <c:v>56</c:v>
                </c:pt>
                <c:pt idx="37">
                  <c:v>53</c:v>
                </c:pt>
                <c:pt idx="38">
                  <c:v>53</c:v>
                </c:pt>
                <c:pt idx="39">
                  <c:v>49</c:v>
                </c:pt>
                <c:pt idx="40">
                  <c:v>47</c:v>
                </c:pt>
                <c:pt idx="41">
                  <c:v>44</c:v>
                </c:pt>
                <c:pt idx="42">
                  <c:v>42</c:v>
                </c:pt>
                <c:pt idx="43">
                  <c:v>38</c:v>
                </c:pt>
                <c:pt idx="44">
                  <c:v>33</c:v>
                </c:pt>
                <c:pt idx="45">
                  <c:v>33</c:v>
                </c:pt>
                <c:pt idx="46">
                  <c:v>27</c:v>
                </c:pt>
                <c:pt idx="47">
                  <c:v>26</c:v>
                </c:pt>
                <c:pt idx="48">
                  <c:v>23</c:v>
                </c:pt>
                <c:pt idx="49">
                  <c:v>18</c:v>
                </c:pt>
                <c:pt idx="50">
                  <c:v>16</c:v>
                </c:pt>
                <c:pt idx="51">
                  <c:v>14</c:v>
                </c:pt>
                <c:pt idx="52">
                  <c:v>12</c:v>
                </c:pt>
                <c:pt idx="53">
                  <c:v>9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-4</c:v>
                </c:pt>
                <c:pt idx="58">
                  <c:v>-10</c:v>
                </c:pt>
                <c:pt idx="59">
                  <c:v>-12</c:v>
                </c:pt>
              </c:numCache>
            </c:numRef>
          </c:val>
        </c:ser>
        <c:marker val="1"/>
        <c:axId val="38505856"/>
        <c:axId val="38528512"/>
      </c:lineChart>
      <c:catAx>
        <c:axId val="385058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38528512"/>
        <c:crosses val="autoZero"/>
        <c:lblAlgn val="ctr"/>
        <c:lblOffset val="100"/>
      </c:catAx>
      <c:valAx>
        <c:axId val="3852851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38505856"/>
        <c:crosses val="autoZero"/>
        <c:crossBetween val="between"/>
      </c:valAx>
      <c:catAx>
        <c:axId val="38530432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38405248"/>
        <c:crosses val="autoZero"/>
        <c:lblAlgn val="ctr"/>
        <c:lblOffset val="100"/>
      </c:catAx>
      <c:valAx>
        <c:axId val="38405248"/>
        <c:scaling>
          <c:orientation val="minMax"/>
        </c:scaling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38530432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</c:chart>
  <c:spPr>
    <a:solidFill>
      <a:srgbClr val="FFFFFF"/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47</xdr:row>
      <xdr:rowOff>161925</xdr:rowOff>
    </xdr:from>
    <xdr:ext cx="27632025" cy="5210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B3C16"/>
    <outlinePr summaryBelow="0" summaryRight="0"/>
  </sheetPr>
  <dimension ref="A1:CE997"/>
  <sheetViews>
    <sheetView showGridLines="0" tabSelected="1" workbookViewId="0">
      <selection activeCell="D31" sqref="D31"/>
    </sheetView>
  </sheetViews>
  <sheetFormatPr defaultColWidth="13.3984375" defaultRowHeight="15" customHeight="1"/>
  <cols>
    <col min="1" max="1" width="2.3984375" customWidth="1"/>
    <col min="2" max="2" width="10.3984375" customWidth="1"/>
    <col min="3" max="3" width="28.69921875" customWidth="1"/>
    <col min="4" max="4" width="22" customWidth="1"/>
    <col min="5" max="10" width="9" customWidth="1"/>
    <col min="11" max="11" width="9.69921875" customWidth="1"/>
    <col min="12" max="12" width="15" customWidth="1"/>
    <col min="13" max="73" width="3" customWidth="1"/>
    <col min="74" max="74" width="4.19921875" customWidth="1"/>
    <col min="75" max="75" width="4.796875" customWidth="1"/>
    <col min="76" max="76" width="3.09765625" customWidth="1"/>
    <col min="77" max="77" width="3.796875" customWidth="1"/>
    <col min="78" max="78" width="3.296875" customWidth="1"/>
    <col min="79" max="79" width="4" customWidth="1"/>
    <col min="80" max="80" width="2.8984375" customWidth="1"/>
    <col min="81" max="81" width="3.59765625" customWidth="1"/>
    <col min="82" max="82" width="3.69921875" customWidth="1"/>
    <col min="83" max="83" width="13.3984375" customWidth="1"/>
  </cols>
  <sheetData>
    <row r="1" spans="1:73" ht="36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4"/>
      <c r="BR1" s="1"/>
      <c r="BS1" s="1"/>
      <c r="BT1" s="1"/>
      <c r="BU1" s="1"/>
    </row>
    <row r="2" spans="1:73" ht="36" customHeight="1" thickBot="1">
      <c r="A2" s="1"/>
      <c r="B2" s="5" t="s">
        <v>1</v>
      </c>
      <c r="C2" s="3"/>
      <c r="D2" s="3"/>
      <c r="E2" s="3"/>
      <c r="F2" s="5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>
      <c r="A3" s="1"/>
      <c r="B3" s="6"/>
      <c r="C3" s="6"/>
      <c r="D3" s="6"/>
      <c r="E3" s="6"/>
      <c r="F3" s="6"/>
      <c r="G3" s="6"/>
      <c r="H3" s="6"/>
      <c r="I3" s="6"/>
      <c r="J3" s="7"/>
      <c r="K3" s="157" t="s">
        <v>2</v>
      </c>
      <c r="L3" s="8" t="s">
        <v>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3"/>
      <c r="BU3" s="1"/>
    </row>
    <row r="4" spans="1:73" ht="18" customHeight="1">
      <c r="A4" s="1"/>
      <c r="B4" s="6"/>
      <c r="C4" s="6"/>
      <c r="D4" s="6"/>
      <c r="E4" s="6"/>
      <c r="F4" s="6"/>
      <c r="G4" s="6"/>
      <c r="H4" s="6"/>
      <c r="I4" s="6"/>
      <c r="J4" s="7"/>
      <c r="K4" s="158"/>
      <c r="L4" s="14" t="s">
        <v>4</v>
      </c>
      <c r="M4" s="9"/>
      <c r="N4" s="15"/>
      <c r="O4" s="16"/>
      <c r="P4" s="15"/>
      <c r="Q4" s="17"/>
      <c r="R4" s="17"/>
      <c r="S4" s="17"/>
      <c r="T4" s="17"/>
      <c r="V4" s="122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9"/>
      <c r="BU4" s="1"/>
    </row>
    <row r="5" spans="1:73" ht="18" customHeight="1">
      <c r="A5" s="1"/>
      <c r="B5" s="5"/>
      <c r="C5" s="3"/>
      <c r="D5" s="3"/>
      <c r="E5" s="3"/>
      <c r="F5" s="3"/>
      <c r="G5" s="3"/>
      <c r="H5" s="3"/>
      <c r="I5" s="5"/>
      <c r="J5" s="3"/>
      <c r="K5" s="158"/>
      <c r="L5" s="20" t="s">
        <v>5</v>
      </c>
      <c r="M5" s="9"/>
      <c r="N5" s="16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23"/>
      <c r="AA5" s="123"/>
      <c r="AB5" s="123"/>
      <c r="AC5" s="123"/>
      <c r="AD5" s="123"/>
      <c r="AE5" s="123"/>
      <c r="AF5" s="123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123"/>
      <c r="AR5" s="123"/>
      <c r="AS5" s="15"/>
      <c r="AT5" s="15"/>
      <c r="AU5" s="15"/>
      <c r="AV5" s="15"/>
      <c r="AW5" s="15"/>
      <c r="AX5" s="15"/>
      <c r="AY5" s="15"/>
      <c r="AZ5" s="15"/>
      <c r="BA5" s="15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9"/>
      <c r="BU5" s="1"/>
    </row>
    <row r="6" spans="1:73" ht="18" customHeight="1">
      <c r="A6" s="1"/>
      <c r="B6" s="5"/>
      <c r="C6" s="3"/>
      <c r="D6" s="3"/>
      <c r="E6" s="3"/>
      <c r="F6" s="3"/>
      <c r="G6" s="3"/>
      <c r="H6" s="3"/>
      <c r="I6" s="5"/>
      <c r="J6" s="3"/>
      <c r="K6" s="159"/>
      <c r="L6" s="22" t="s">
        <v>6</v>
      </c>
      <c r="M6" s="9"/>
      <c r="N6" s="16"/>
      <c r="O6" s="16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123"/>
      <c r="BB6" s="123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9"/>
      <c r="BU6" s="1"/>
    </row>
    <row r="7" spans="1:73" s="1" customFormat="1" ht="18" customHeight="1">
      <c r="B7" s="5"/>
      <c r="C7" s="3"/>
      <c r="D7" s="3"/>
      <c r="E7" s="3"/>
      <c r="F7" s="3"/>
      <c r="G7" s="3"/>
      <c r="H7" s="3"/>
      <c r="I7" s="5"/>
      <c r="J7" s="3"/>
      <c r="K7" s="126"/>
      <c r="L7" s="25" t="s">
        <v>7</v>
      </c>
      <c r="M7" s="9"/>
      <c r="N7" s="16"/>
      <c r="O7" s="16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18"/>
      <c r="BL7" s="18"/>
      <c r="BM7" s="18"/>
      <c r="BN7" s="18"/>
      <c r="BO7" s="18"/>
      <c r="BP7" s="18"/>
      <c r="BQ7" s="18"/>
      <c r="BR7" s="18"/>
      <c r="BS7" s="18"/>
      <c r="BT7" s="19"/>
    </row>
    <row r="8" spans="1:73" ht="18" customHeight="1" thickBot="1">
      <c r="A8" s="1"/>
      <c r="B8" s="5"/>
      <c r="C8" s="3"/>
      <c r="D8" s="3"/>
      <c r="E8" s="3"/>
      <c r="F8" s="3"/>
      <c r="G8" s="3"/>
      <c r="H8" s="3"/>
      <c r="I8" s="5"/>
      <c r="J8" s="3"/>
      <c r="K8" s="24"/>
      <c r="L8" s="128" t="s">
        <v>86</v>
      </c>
      <c r="M8" s="9"/>
      <c r="N8" s="16"/>
      <c r="O8" s="16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9"/>
      <c r="BL8" s="129"/>
      <c r="BM8" s="130"/>
      <c r="BN8" s="130"/>
      <c r="BO8" s="130"/>
      <c r="BP8" s="130"/>
      <c r="BQ8" s="130"/>
      <c r="BR8" s="130"/>
      <c r="BS8" s="130"/>
      <c r="BT8" s="131"/>
      <c r="BU8" s="1"/>
    </row>
    <row r="9" spans="1:73" ht="18" customHeight="1">
      <c r="A9" s="1"/>
      <c r="B9" s="160" t="s">
        <v>8</v>
      </c>
      <c r="C9" s="162" t="s">
        <v>9</v>
      </c>
      <c r="D9" s="164" t="s">
        <v>10</v>
      </c>
      <c r="E9" s="166" t="s">
        <v>11</v>
      </c>
      <c r="F9" s="167"/>
      <c r="G9" s="168"/>
      <c r="H9" s="169" t="s">
        <v>12</v>
      </c>
      <c r="I9" s="171" t="s">
        <v>13</v>
      </c>
      <c r="J9" s="146" t="s">
        <v>14</v>
      </c>
      <c r="K9" s="148" t="s">
        <v>77</v>
      </c>
      <c r="L9" s="149" t="s">
        <v>15</v>
      </c>
      <c r="M9" s="151" t="s">
        <v>16</v>
      </c>
      <c r="N9" s="142"/>
      <c r="O9" s="142"/>
      <c r="P9" s="142"/>
      <c r="Q9" s="143"/>
      <c r="R9" s="152" t="s">
        <v>17</v>
      </c>
      <c r="S9" s="142"/>
      <c r="T9" s="142"/>
      <c r="U9" s="142"/>
      <c r="V9" s="143"/>
      <c r="W9" s="152" t="s">
        <v>18</v>
      </c>
      <c r="X9" s="142"/>
      <c r="Y9" s="142"/>
      <c r="Z9" s="142"/>
      <c r="AA9" s="145"/>
      <c r="AB9" s="153" t="s">
        <v>19</v>
      </c>
      <c r="AC9" s="142"/>
      <c r="AD9" s="142"/>
      <c r="AE9" s="142"/>
      <c r="AF9" s="143"/>
      <c r="AG9" s="154" t="s">
        <v>20</v>
      </c>
      <c r="AH9" s="142"/>
      <c r="AI9" s="142"/>
      <c r="AJ9" s="142"/>
      <c r="AK9" s="143"/>
      <c r="AL9" s="154" t="s">
        <v>21</v>
      </c>
      <c r="AM9" s="142"/>
      <c r="AN9" s="142"/>
      <c r="AO9" s="142"/>
      <c r="AP9" s="145"/>
      <c r="AQ9" s="155" t="s">
        <v>22</v>
      </c>
      <c r="AR9" s="142"/>
      <c r="AS9" s="142"/>
      <c r="AT9" s="142"/>
      <c r="AU9" s="143"/>
      <c r="AV9" s="156" t="s">
        <v>23</v>
      </c>
      <c r="AW9" s="142"/>
      <c r="AX9" s="142"/>
      <c r="AY9" s="142"/>
      <c r="AZ9" s="143"/>
      <c r="BA9" s="156" t="s">
        <v>24</v>
      </c>
      <c r="BB9" s="142"/>
      <c r="BC9" s="142"/>
      <c r="BD9" s="142"/>
      <c r="BE9" s="145"/>
      <c r="BF9" s="141" t="s">
        <v>25</v>
      </c>
      <c r="BG9" s="142"/>
      <c r="BH9" s="142"/>
      <c r="BI9" s="142"/>
      <c r="BJ9" s="143"/>
      <c r="BK9" s="144" t="s">
        <v>26</v>
      </c>
      <c r="BL9" s="142"/>
      <c r="BM9" s="142"/>
      <c r="BN9" s="142"/>
      <c r="BO9" s="143"/>
      <c r="BP9" s="144" t="s">
        <v>27</v>
      </c>
      <c r="BQ9" s="142"/>
      <c r="BR9" s="142"/>
      <c r="BS9" s="142"/>
      <c r="BT9" s="145"/>
      <c r="BU9" s="1"/>
    </row>
    <row r="10" spans="1:73" ht="18" customHeight="1">
      <c r="A10" s="1"/>
      <c r="B10" s="161"/>
      <c r="C10" s="163"/>
      <c r="D10" s="165"/>
      <c r="E10" s="27" t="s">
        <v>28</v>
      </c>
      <c r="F10" s="28" t="s">
        <v>29</v>
      </c>
      <c r="G10" s="29" t="s">
        <v>30</v>
      </c>
      <c r="H10" s="170"/>
      <c r="I10" s="172"/>
      <c r="J10" s="147"/>
      <c r="K10" s="147"/>
      <c r="L10" s="150"/>
      <c r="M10" s="30" t="s">
        <v>31</v>
      </c>
      <c r="N10" s="31" t="s">
        <v>32</v>
      </c>
      <c r="O10" s="31" t="s">
        <v>33</v>
      </c>
      <c r="P10" s="31" t="s">
        <v>32</v>
      </c>
      <c r="Q10" s="31" t="s">
        <v>34</v>
      </c>
      <c r="R10" s="31" t="s">
        <v>31</v>
      </c>
      <c r="S10" s="31" t="s">
        <v>32</v>
      </c>
      <c r="T10" s="31" t="s">
        <v>33</v>
      </c>
      <c r="U10" s="31" t="s">
        <v>32</v>
      </c>
      <c r="V10" s="31" t="s">
        <v>34</v>
      </c>
      <c r="W10" s="31" t="s">
        <v>31</v>
      </c>
      <c r="X10" s="31" t="s">
        <v>32</v>
      </c>
      <c r="Y10" s="31" t="s">
        <v>33</v>
      </c>
      <c r="Z10" s="31" t="s">
        <v>32</v>
      </c>
      <c r="AA10" s="32" t="s">
        <v>34</v>
      </c>
      <c r="AB10" s="33" t="s">
        <v>31</v>
      </c>
      <c r="AC10" s="34" t="s">
        <v>32</v>
      </c>
      <c r="AD10" s="34" t="s">
        <v>33</v>
      </c>
      <c r="AE10" s="34" t="s">
        <v>32</v>
      </c>
      <c r="AF10" s="34" t="s">
        <v>34</v>
      </c>
      <c r="AG10" s="34" t="s">
        <v>31</v>
      </c>
      <c r="AH10" s="34" t="s">
        <v>32</v>
      </c>
      <c r="AI10" s="34" t="s">
        <v>33</v>
      </c>
      <c r="AJ10" s="34" t="s">
        <v>32</v>
      </c>
      <c r="AK10" s="34" t="s">
        <v>34</v>
      </c>
      <c r="AL10" s="34" t="s">
        <v>31</v>
      </c>
      <c r="AM10" s="34" t="s">
        <v>32</v>
      </c>
      <c r="AN10" s="34" t="s">
        <v>33</v>
      </c>
      <c r="AO10" s="34" t="s">
        <v>32</v>
      </c>
      <c r="AP10" s="35" t="s">
        <v>34</v>
      </c>
      <c r="AQ10" s="36" t="s">
        <v>31</v>
      </c>
      <c r="AR10" s="37" t="s">
        <v>32</v>
      </c>
      <c r="AS10" s="37" t="s">
        <v>33</v>
      </c>
      <c r="AT10" s="37" t="s">
        <v>32</v>
      </c>
      <c r="AU10" s="37" t="s">
        <v>34</v>
      </c>
      <c r="AV10" s="37" t="s">
        <v>31</v>
      </c>
      <c r="AW10" s="37" t="s">
        <v>32</v>
      </c>
      <c r="AX10" s="37" t="s">
        <v>33</v>
      </c>
      <c r="AY10" s="37" t="s">
        <v>32</v>
      </c>
      <c r="AZ10" s="37" t="s">
        <v>34</v>
      </c>
      <c r="BA10" s="37" t="s">
        <v>31</v>
      </c>
      <c r="BB10" s="37" t="s">
        <v>32</v>
      </c>
      <c r="BC10" s="37" t="s">
        <v>33</v>
      </c>
      <c r="BD10" s="37" t="s">
        <v>32</v>
      </c>
      <c r="BE10" s="38" t="s">
        <v>34</v>
      </c>
      <c r="BF10" s="39" t="s">
        <v>31</v>
      </c>
      <c r="BG10" s="40" t="s">
        <v>32</v>
      </c>
      <c r="BH10" s="40" t="s">
        <v>33</v>
      </c>
      <c r="BI10" s="40" t="s">
        <v>32</v>
      </c>
      <c r="BJ10" s="40" t="s">
        <v>34</v>
      </c>
      <c r="BK10" s="40" t="s">
        <v>31</v>
      </c>
      <c r="BL10" s="40" t="s">
        <v>32</v>
      </c>
      <c r="BM10" s="40" t="s">
        <v>33</v>
      </c>
      <c r="BN10" s="40" t="s">
        <v>32</v>
      </c>
      <c r="BO10" s="40" t="s">
        <v>34</v>
      </c>
      <c r="BP10" s="40" t="s">
        <v>31</v>
      </c>
      <c r="BQ10" s="40" t="s">
        <v>32</v>
      </c>
      <c r="BR10" s="40" t="s">
        <v>33</v>
      </c>
      <c r="BS10" s="40" t="s">
        <v>32</v>
      </c>
      <c r="BT10" s="41" t="s">
        <v>34</v>
      </c>
      <c r="BU10" s="1"/>
    </row>
    <row r="11" spans="1:73" ht="18" customHeight="1">
      <c r="A11" s="1"/>
      <c r="B11" s="42">
        <v>1</v>
      </c>
      <c r="C11" s="43" t="s">
        <v>58</v>
      </c>
      <c r="D11" s="44"/>
      <c r="E11" s="45">
        <f t="shared" ref="E11:G11" si="0">SUM(E12:E15)</f>
        <v>20</v>
      </c>
      <c r="F11" s="46">
        <f t="shared" si="0"/>
        <v>20</v>
      </c>
      <c r="G11" s="47">
        <f t="shared" si="0"/>
        <v>0</v>
      </c>
      <c r="H11" s="48"/>
      <c r="I11" s="49"/>
      <c r="J11" s="50"/>
      <c r="K11" s="51">
        <f>SUM(K12:K15)</f>
        <v>5</v>
      </c>
      <c r="L11" s="52">
        <f t="shared" ref="L11:L35" si="1">F11/E11</f>
        <v>1</v>
      </c>
      <c r="M11" s="53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5"/>
      <c r="AB11" s="53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5"/>
      <c r="AQ11" s="53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5"/>
      <c r="BF11" s="53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5"/>
      <c r="BU11" s="1"/>
    </row>
    <row r="12" spans="1:73" ht="18" customHeight="1">
      <c r="A12" s="1"/>
      <c r="B12" s="56">
        <v>1.1000000000000001</v>
      </c>
      <c r="C12" s="57" t="s">
        <v>60</v>
      </c>
      <c r="D12" s="58" t="s">
        <v>64</v>
      </c>
      <c r="E12" s="59">
        <v>2</v>
      </c>
      <c r="F12" s="60">
        <v>2</v>
      </c>
      <c r="G12" s="61">
        <f t="shared" ref="G12:G15" si="2">E12-F12</f>
        <v>0</v>
      </c>
      <c r="H12" s="62">
        <v>1</v>
      </c>
      <c r="I12" s="63">
        <v>44921</v>
      </c>
      <c r="J12" s="63">
        <v>44921</v>
      </c>
      <c r="K12" s="64">
        <f t="shared" ref="K12:K15" si="3">J12-I12+1</f>
        <v>1</v>
      </c>
      <c r="L12" s="65">
        <f t="shared" si="1"/>
        <v>1</v>
      </c>
      <c r="M12" s="68"/>
      <c r="N12" s="67"/>
      <c r="O12" s="67"/>
      <c r="P12" s="121"/>
      <c r="Q12" s="121"/>
      <c r="R12" s="69"/>
      <c r="S12" s="69"/>
      <c r="T12" s="69"/>
      <c r="U12" s="69"/>
      <c r="V12" s="69"/>
      <c r="W12" s="67"/>
      <c r="X12" s="67"/>
      <c r="Y12" s="67"/>
      <c r="Z12" s="67"/>
      <c r="AA12" s="70"/>
      <c r="AB12" s="71"/>
      <c r="AC12" s="67"/>
      <c r="AD12" s="67"/>
      <c r="AE12" s="67"/>
      <c r="AF12" s="67"/>
      <c r="AG12" s="72"/>
      <c r="AH12" s="72"/>
      <c r="AI12" s="72"/>
      <c r="AJ12" s="72"/>
      <c r="AK12" s="72"/>
      <c r="AL12" s="67"/>
      <c r="AM12" s="67"/>
      <c r="AN12" s="67"/>
      <c r="AO12" s="67"/>
      <c r="AP12" s="70"/>
      <c r="AQ12" s="71"/>
      <c r="AR12" s="67"/>
      <c r="AS12" s="67"/>
      <c r="AT12" s="67"/>
      <c r="AU12" s="67"/>
      <c r="AV12" s="73"/>
      <c r="AW12" s="73"/>
      <c r="AX12" s="73"/>
      <c r="AY12" s="73"/>
      <c r="AZ12" s="73"/>
      <c r="BA12" s="67"/>
      <c r="BB12" s="67"/>
      <c r="BC12" s="67"/>
      <c r="BD12" s="67"/>
      <c r="BE12" s="70"/>
      <c r="BF12" s="71"/>
      <c r="BG12" s="67"/>
      <c r="BH12" s="67"/>
      <c r="BI12" s="67"/>
      <c r="BJ12" s="67"/>
      <c r="BK12" s="74"/>
      <c r="BL12" s="74"/>
      <c r="BM12" s="74"/>
      <c r="BN12" s="74"/>
      <c r="BO12" s="74"/>
      <c r="BP12" s="67"/>
      <c r="BQ12" s="67"/>
      <c r="BR12" s="67"/>
      <c r="BS12" s="67"/>
      <c r="BT12" s="70"/>
      <c r="BU12" s="1"/>
    </row>
    <row r="13" spans="1:73" ht="18" customHeight="1">
      <c r="A13" s="1"/>
      <c r="B13" s="56">
        <v>1.2</v>
      </c>
      <c r="C13" s="57" t="s">
        <v>61</v>
      </c>
      <c r="D13" s="58" t="s">
        <v>65</v>
      </c>
      <c r="E13" s="59">
        <v>10</v>
      </c>
      <c r="F13" s="60">
        <v>10</v>
      </c>
      <c r="G13" s="61">
        <f t="shared" si="2"/>
        <v>0</v>
      </c>
      <c r="H13" s="62">
        <v>1</v>
      </c>
      <c r="I13" s="63">
        <v>44922</v>
      </c>
      <c r="J13" s="63">
        <v>44923</v>
      </c>
      <c r="K13" s="64">
        <f t="shared" si="3"/>
        <v>2</v>
      </c>
      <c r="L13" s="65">
        <f t="shared" si="1"/>
        <v>1</v>
      </c>
      <c r="M13" s="66"/>
      <c r="N13" s="68"/>
      <c r="O13" s="68"/>
      <c r="P13" s="121"/>
      <c r="Q13" s="121"/>
      <c r="R13" s="69"/>
      <c r="S13" s="69"/>
      <c r="T13" s="69"/>
      <c r="U13" s="69"/>
      <c r="V13" s="69"/>
      <c r="W13" s="67"/>
      <c r="X13" s="67"/>
      <c r="Y13" s="67"/>
      <c r="Z13" s="67"/>
      <c r="AA13" s="70"/>
      <c r="AB13" s="71"/>
      <c r="AC13" s="67"/>
      <c r="AD13" s="67"/>
      <c r="AE13" s="67"/>
      <c r="AF13" s="67"/>
      <c r="AG13" s="72"/>
      <c r="AH13" s="72"/>
      <c r="AI13" s="72"/>
      <c r="AJ13" s="72"/>
      <c r="AK13" s="72"/>
      <c r="AL13" s="67"/>
      <c r="AM13" s="67"/>
      <c r="AN13" s="67"/>
      <c r="AO13" s="67"/>
      <c r="AP13" s="70"/>
      <c r="AQ13" s="71"/>
      <c r="AR13" s="67"/>
      <c r="AS13" s="67"/>
      <c r="AT13" s="67"/>
      <c r="AU13" s="67"/>
      <c r="AV13" s="73"/>
      <c r="AW13" s="73"/>
      <c r="AX13" s="73"/>
      <c r="AY13" s="73"/>
      <c r="AZ13" s="73"/>
      <c r="BA13" s="67"/>
      <c r="BB13" s="67"/>
      <c r="BC13" s="67"/>
      <c r="BD13" s="67"/>
      <c r="BE13" s="70"/>
      <c r="BF13" s="71"/>
      <c r="BG13" s="67"/>
      <c r="BH13" s="67"/>
      <c r="BI13" s="67"/>
      <c r="BJ13" s="67"/>
      <c r="BK13" s="74"/>
      <c r="BL13" s="74"/>
      <c r="BM13" s="74"/>
      <c r="BN13" s="74"/>
      <c r="BO13" s="74"/>
      <c r="BP13" s="67"/>
      <c r="BQ13" s="67"/>
      <c r="BR13" s="67"/>
      <c r="BS13" s="67"/>
      <c r="BT13" s="70"/>
      <c r="BU13" s="1"/>
    </row>
    <row r="14" spans="1:73" ht="18" customHeight="1">
      <c r="A14" s="1"/>
      <c r="B14" s="56">
        <v>1.3</v>
      </c>
      <c r="C14" s="57" t="s">
        <v>62</v>
      </c>
      <c r="D14" s="58" t="s">
        <v>64</v>
      </c>
      <c r="E14" s="59">
        <v>3</v>
      </c>
      <c r="F14" s="60">
        <v>3</v>
      </c>
      <c r="G14" s="61">
        <f t="shared" si="2"/>
        <v>0</v>
      </c>
      <c r="H14" s="62">
        <v>1</v>
      </c>
      <c r="I14" s="63">
        <v>44924</v>
      </c>
      <c r="J14" s="63">
        <v>44924</v>
      </c>
      <c r="K14" s="64">
        <f t="shared" si="3"/>
        <v>1</v>
      </c>
      <c r="L14" s="65">
        <f t="shared" si="1"/>
        <v>1</v>
      </c>
      <c r="M14" s="71"/>
      <c r="N14" s="67"/>
      <c r="O14" s="67"/>
      <c r="P14" s="68"/>
      <c r="Q14" s="75"/>
      <c r="R14" s="69"/>
      <c r="S14" s="69"/>
      <c r="T14" s="69"/>
      <c r="U14" s="69"/>
      <c r="V14" s="69"/>
      <c r="W14" s="67"/>
      <c r="X14" s="67"/>
      <c r="Y14" s="67"/>
      <c r="Z14" s="67"/>
      <c r="AA14" s="70"/>
      <c r="AB14" s="71"/>
      <c r="AC14" s="67"/>
      <c r="AD14" s="67"/>
      <c r="AE14" s="67"/>
      <c r="AF14" s="67"/>
      <c r="AG14" s="72"/>
      <c r="AH14" s="72"/>
      <c r="AI14" s="72"/>
      <c r="AJ14" s="72"/>
      <c r="AK14" s="72"/>
      <c r="AL14" s="67"/>
      <c r="AM14" s="67"/>
      <c r="AN14" s="67"/>
      <c r="AO14" s="67"/>
      <c r="AP14" s="70"/>
      <c r="AQ14" s="71"/>
      <c r="AR14" s="67"/>
      <c r="AS14" s="67"/>
      <c r="AT14" s="67"/>
      <c r="AU14" s="67"/>
      <c r="AV14" s="73"/>
      <c r="AW14" s="73"/>
      <c r="AX14" s="73"/>
      <c r="AY14" s="73"/>
      <c r="AZ14" s="73"/>
      <c r="BA14" s="67"/>
      <c r="BB14" s="67"/>
      <c r="BC14" s="67"/>
      <c r="BD14" s="67"/>
      <c r="BE14" s="70"/>
      <c r="BF14" s="71"/>
      <c r="BG14" s="67"/>
      <c r="BH14" s="67"/>
      <c r="BI14" s="67"/>
      <c r="BJ14" s="67"/>
      <c r="BK14" s="74"/>
      <c r="BL14" s="74"/>
      <c r="BM14" s="74"/>
      <c r="BN14" s="74"/>
      <c r="BO14" s="74"/>
      <c r="BP14" s="67"/>
      <c r="BQ14" s="67"/>
      <c r="BR14" s="67"/>
      <c r="BS14" s="67"/>
      <c r="BT14" s="70"/>
      <c r="BU14" s="1"/>
    </row>
    <row r="15" spans="1:73" ht="18" customHeight="1">
      <c r="A15" s="1"/>
      <c r="B15" s="56">
        <v>1.4</v>
      </c>
      <c r="C15" s="57" t="s">
        <v>67</v>
      </c>
      <c r="D15" s="58" t="s">
        <v>64</v>
      </c>
      <c r="E15" s="59">
        <v>5</v>
      </c>
      <c r="F15" s="60">
        <v>5</v>
      </c>
      <c r="G15" s="61">
        <f t="shared" si="2"/>
        <v>0</v>
      </c>
      <c r="H15" s="62">
        <v>1</v>
      </c>
      <c r="I15" s="63">
        <v>44925</v>
      </c>
      <c r="J15" s="63">
        <v>44925</v>
      </c>
      <c r="K15" s="64">
        <f t="shared" si="3"/>
        <v>1</v>
      </c>
      <c r="L15" s="65">
        <f t="shared" si="1"/>
        <v>1</v>
      </c>
      <c r="M15" s="71"/>
      <c r="N15" s="67"/>
      <c r="O15" s="67"/>
      <c r="P15" s="67"/>
      <c r="Q15" s="68"/>
      <c r="R15" s="69"/>
      <c r="S15" s="69"/>
      <c r="T15" s="69"/>
      <c r="U15" s="69"/>
      <c r="V15" s="69"/>
      <c r="W15" s="67"/>
      <c r="X15" s="67"/>
      <c r="Y15" s="67"/>
      <c r="Z15" s="67"/>
      <c r="AA15" s="70"/>
      <c r="AB15" s="71"/>
      <c r="AC15" s="67"/>
      <c r="AD15" s="67"/>
      <c r="AE15" s="67"/>
      <c r="AF15" s="67"/>
      <c r="AG15" s="72"/>
      <c r="AH15" s="72"/>
      <c r="AI15" s="72"/>
      <c r="AJ15" s="72"/>
      <c r="AK15" s="72"/>
      <c r="AL15" s="67"/>
      <c r="AM15" s="67"/>
      <c r="AN15" s="67"/>
      <c r="AO15" s="67"/>
      <c r="AP15" s="70"/>
      <c r="AQ15" s="71"/>
      <c r="AR15" s="67"/>
      <c r="AS15" s="67"/>
      <c r="AT15" s="67"/>
      <c r="AU15" s="67"/>
      <c r="AV15" s="73"/>
      <c r="AW15" s="73"/>
      <c r="AX15" s="73"/>
      <c r="AY15" s="73"/>
      <c r="AZ15" s="73"/>
      <c r="BA15" s="67"/>
      <c r="BB15" s="67"/>
      <c r="BC15" s="67"/>
      <c r="BD15" s="67"/>
      <c r="BE15" s="70"/>
      <c r="BF15" s="71"/>
      <c r="BG15" s="67"/>
      <c r="BH15" s="67"/>
      <c r="BI15" s="67"/>
      <c r="BJ15" s="67"/>
      <c r="BK15" s="74"/>
      <c r="BL15" s="74"/>
      <c r="BM15" s="74"/>
      <c r="BN15" s="74"/>
      <c r="BO15" s="74"/>
      <c r="BP15" s="67"/>
      <c r="BQ15" s="67"/>
      <c r="BR15" s="67"/>
      <c r="BS15" s="67"/>
      <c r="BT15" s="70"/>
      <c r="BU15" s="1"/>
    </row>
    <row r="16" spans="1:73" ht="18" customHeight="1">
      <c r="A16" s="1"/>
      <c r="B16" s="56">
        <v>2</v>
      </c>
      <c r="C16" s="76" t="s">
        <v>68</v>
      </c>
      <c r="D16" s="77"/>
      <c r="E16" s="45">
        <f t="shared" ref="E16:G16" si="4">SUM(E17:E20)</f>
        <v>24</v>
      </c>
      <c r="F16" s="46">
        <f t="shared" si="4"/>
        <v>24</v>
      </c>
      <c r="G16" s="47">
        <f t="shared" si="4"/>
        <v>0</v>
      </c>
      <c r="H16" s="78"/>
      <c r="I16" s="79"/>
      <c r="J16" s="80"/>
      <c r="K16" s="81">
        <v>8</v>
      </c>
      <c r="L16" s="52">
        <f t="shared" si="1"/>
        <v>1</v>
      </c>
      <c r="M16" s="53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5"/>
      <c r="AB16" s="53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5"/>
      <c r="AQ16" s="53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5"/>
      <c r="BF16" s="53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5"/>
      <c r="BU16" s="1"/>
    </row>
    <row r="17" spans="1:83" ht="18" customHeight="1">
      <c r="A17" s="1"/>
      <c r="B17" s="56">
        <v>2.1</v>
      </c>
      <c r="C17" s="57" t="s">
        <v>66</v>
      </c>
      <c r="D17" s="58" t="s">
        <v>64</v>
      </c>
      <c r="E17" s="59">
        <v>15</v>
      </c>
      <c r="F17" s="60">
        <v>15</v>
      </c>
      <c r="G17" s="61">
        <f t="shared" ref="G17:G20" si="5">E17-F17</f>
        <v>0</v>
      </c>
      <c r="H17" s="62">
        <v>1</v>
      </c>
      <c r="I17" s="82">
        <v>44928</v>
      </c>
      <c r="J17" s="63">
        <v>44932</v>
      </c>
      <c r="K17" s="64">
        <f t="shared" ref="K17:K20" si="6">J17-I17+1</f>
        <v>5</v>
      </c>
      <c r="L17" s="65">
        <f t="shared" si="1"/>
        <v>1</v>
      </c>
      <c r="M17" s="71"/>
      <c r="N17" s="67"/>
      <c r="O17" s="67"/>
      <c r="P17" s="67"/>
      <c r="Q17" s="67"/>
      <c r="R17" s="68"/>
      <c r="S17" s="68"/>
      <c r="T17" s="68"/>
      <c r="U17" s="68"/>
      <c r="V17" s="68"/>
      <c r="W17" s="67"/>
      <c r="X17" s="67"/>
      <c r="Y17" s="67"/>
      <c r="Z17" s="67"/>
      <c r="AA17" s="70"/>
      <c r="AB17" s="66"/>
      <c r="AC17" s="67"/>
      <c r="AD17" s="67"/>
      <c r="AE17" s="67"/>
      <c r="AF17" s="67"/>
      <c r="AG17" s="72"/>
      <c r="AH17" s="72"/>
      <c r="AI17" s="72"/>
      <c r="AJ17" s="72"/>
      <c r="AK17" s="72"/>
      <c r="AL17" s="67"/>
      <c r="AM17" s="67"/>
      <c r="AN17" s="67"/>
      <c r="AO17" s="67"/>
      <c r="AP17" s="70"/>
      <c r="AQ17" s="71"/>
      <c r="AR17" s="67"/>
      <c r="AS17" s="67"/>
      <c r="AT17" s="67"/>
      <c r="AU17" s="67"/>
      <c r="AV17" s="73"/>
      <c r="AW17" s="73"/>
      <c r="AX17" s="73"/>
      <c r="AY17" s="73"/>
      <c r="AZ17" s="73"/>
      <c r="BA17" s="67"/>
      <c r="BB17" s="67"/>
      <c r="BC17" s="67"/>
      <c r="BD17" s="67"/>
      <c r="BE17" s="70"/>
      <c r="BF17" s="71"/>
      <c r="BG17" s="67"/>
      <c r="BH17" s="67"/>
      <c r="BI17" s="67"/>
      <c r="BJ17" s="67"/>
      <c r="BK17" s="74"/>
      <c r="BL17" s="74"/>
      <c r="BM17" s="74"/>
      <c r="BN17" s="74"/>
      <c r="BO17" s="74"/>
      <c r="BP17" s="67"/>
      <c r="BQ17" s="67"/>
      <c r="BR17" s="67"/>
      <c r="BS17" s="67"/>
      <c r="BT17" s="70"/>
      <c r="BU17" s="1"/>
    </row>
    <row r="18" spans="1:83" ht="18" customHeight="1">
      <c r="A18" s="1"/>
      <c r="B18" s="56">
        <v>2.2000000000000002</v>
      </c>
      <c r="C18" s="57" t="s">
        <v>69</v>
      </c>
      <c r="D18" s="58" t="s">
        <v>63</v>
      </c>
      <c r="E18" s="59">
        <v>3</v>
      </c>
      <c r="F18" s="60">
        <v>3</v>
      </c>
      <c r="G18" s="61">
        <f t="shared" si="5"/>
        <v>0</v>
      </c>
      <c r="H18" s="62">
        <v>2</v>
      </c>
      <c r="I18" s="83">
        <v>44935</v>
      </c>
      <c r="J18" s="63">
        <v>44935</v>
      </c>
      <c r="K18" s="64">
        <f t="shared" si="6"/>
        <v>1</v>
      </c>
      <c r="L18" s="65">
        <f t="shared" si="1"/>
        <v>1</v>
      </c>
      <c r="M18" s="71"/>
      <c r="N18" s="67"/>
      <c r="O18" s="67"/>
      <c r="P18" s="67"/>
      <c r="Q18" s="67"/>
      <c r="R18" s="69"/>
      <c r="S18" s="69"/>
      <c r="T18" s="69"/>
      <c r="U18" s="69"/>
      <c r="V18" s="69"/>
      <c r="W18" s="68"/>
      <c r="X18" s="121"/>
      <c r="Y18" s="67"/>
      <c r="Z18" s="67"/>
      <c r="AA18" s="70"/>
      <c r="AB18" s="71"/>
      <c r="AC18" s="67"/>
      <c r="AD18" s="67"/>
      <c r="AE18" s="67"/>
      <c r="AF18" s="67"/>
      <c r="AG18" s="72"/>
      <c r="AH18" s="72"/>
      <c r="AI18" s="72"/>
      <c r="AJ18" s="72"/>
      <c r="AK18" s="72"/>
      <c r="AL18" s="67"/>
      <c r="AM18" s="67"/>
      <c r="AN18" s="67"/>
      <c r="AO18" s="67"/>
      <c r="AP18" s="70"/>
      <c r="AQ18" s="71"/>
      <c r="AR18" s="67"/>
      <c r="AS18" s="67"/>
      <c r="AT18" s="67"/>
      <c r="AU18" s="67"/>
      <c r="AV18" s="73"/>
      <c r="AW18" s="73"/>
      <c r="AX18" s="73"/>
      <c r="AY18" s="73"/>
      <c r="AZ18" s="73"/>
      <c r="BA18" s="67"/>
      <c r="BB18" s="67"/>
      <c r="BC18" s="67"/>
      <c r="BD18" s="67"/>
      <c r="BE18" s="70"/>
      <c r="BF18" s="71"/>
      <c r="BG18" s="67"/>
      <c r="BH18" s="67"/>
      <c r="BI18" s="67"/>
      <c r="BJ18" s="67"/>
      <c r="BK18" s="74"/>
      <c r="BL18" s="74"/>
      <c r="BM18" s="74"/>
      <c r="BN18" s="74"/>
      <c r="BO18" s="74"/>
      <c r="BP18" s="67"/>
      <c r="BQ18" s="67"/>
      <c r="BR18" s="67"/>
      <c r="BS18" s="67"/>
      <c r="BT18" s="70"/>
      <c r="BU18" s="1"/>
    </row>
    <row r="19" spans="1:83" ht="18" customHeight="1">
      <c r="A19" s="1"/>
      <c r="B19" s="84" t="s">
        <v>35</v>
      </c>
      <c r="C19" s="57" t="s">
        <v>70</v>
      </c>
      <c r="D19" s="58" t="s">
        <v>64</v>
      </c>
      <c r="E19" s="59">
        <v>2</v>
      </c>
      <c r="F19" s="60">
        <v>2</v>
      </c>
      <c r="G19" s="61">
        <f t="shared" si="5"/>
        <v>0</v>
      </c>
      <c r="H19" s="62">
        <v>2</v>
      </c>
      <c r="I19" s="83">
        <v>44936</v>
      </c>
      <c r="J19" s="83">
        <v>44936</v>
      </c>
      <c r="K19" s="64">
        <f t="shared" si="6"/>
        <v>1</v>
      </c>
      <c r="L19" s="65">
        <f t="shared" si="1"/>
        <v>1</v>
      </c>
      <c r="M19" s="71"/>
      <c r="N19" s="67"/>
      <c r="O19" s="67"/>
      <c r="P19" s="67"/>
      <c r="Q19" s="67"/>
      <c r="R19" s="69"/>
      <c r="S19" s="69"/>
      <c r="T19" s="69"/>
      <c r="U19" s="69"/>
      <c r="V19" s="69"/>
      <c r="W19" s="67"/>
      <c r="X19" s="68"/>
      <c r="Y19" s="121"/>
      <c r="Z19" s="67"/>
      <c r="AA19" s="70"/>
      <c r="AB19" s="71"/>
      <c r="AC19" s="67"/>
      <c r="AD19" s="67"/>
      <c r="AE19" s="67"/>
      <c r="AF19" s="67"/>
      <c r="AG19" s="72"/>
      <c r="AH19" s="72"/>
      <c r="AI19" s="72"/>
      <c r="AJ19" s="72"/>
      <c r="AK19" s="72"/>
      <c r="AL19" s="67"/>
      <c r="AM19" s="67"/>
      <c r="AN19" s="67"/>
      <c r="AO19" s="67"/>
      <c r="AP19" s="70"/>
      <c r="AQ19" s="71"/>
      <c r="AR19" s="67"/>
      <c r="AS19" s="67"/>
      <c r="AT19" s="67"/>
      <c r="AU19" s="67"/>
      <c r="AV19" s="73"/>
      <c r="AW19" s="73"/>
      <c r="AX19" s="73"/>
      <c r="AY19" s="73"/>
      <c r="AZ19" s="73"/>
      <c r="BA19" s="67"/>
      <c r="BB19" s="67"/>
      <c r="BC19" s="67"/>
      <c r="BD19" s="67"/>
      <c r="BE19" s="70"/>
      <c r="BF19" s="71"/>
      <c r="BG19" s="67"/>
      <c r="BH19" s="67"/>
      <c r="BI19" s="67"/>
      <c r="BJ19" s="67"/>
      <c r="BK19" s="74"/>
      <c r="BL19" s="74"/>
      <c r="BM19" s="74"/>
      <c r="BN19" s="74"/>
      <c r="BO19" s="74"/>
      <c r="BP19" s="67"/>
      <c r="BQ19" s="67"/>
      <c r="BR19" s="67"/>
      <c r="BS19" s="67"/>
      <c r="BT19" s="70"/>
      <c r="BU19" s="1"/>
    </row>
    <row r="20" spans="1:83" ht="18" customHeight="1">
      <c r="A20" s="1"/>
      <c r="B20" s="84" t="s">
        <v>36</v>
      </c>
      <c r="C20" s="57" t="s">
        <v>71</v>
      </c>
      <c r="D20" s="58" t="s">
        <v>64</v>
      </c>
      <c r="E20" s="59">
        <v>4</v>
      </c>
      <c r="F20" s="60">
        <v>4</v>
      </c>
      <c r="G20" s="61">
        <f t="shared" si="5"/>
        <v>0</v>
      </c>
      <c r="H20" s="62">
        <v>2</v>
      </c>
      <c r="I20" s="83">
        <v>44937</v>
      </c>
      <c r="J20" s="83">
        <v>44937</v>
      </c>
      <c r="K20" s="64">
        <f t="shared" si="6"/>
        <v>1</v>
      </c>
      <c r="L20" s="65">
        <f t="shared" si="1"/>
        <v>1</v>
      </c>
      <c r="M20" s="71"/>
      <c r="N20" s="67"/>
      <c r="O20" s="67"/>
      <c r="P20" s="67"/>
      <c r="Q20" s="67"/>
      <c r="R20" s="69"/>
      <c r="S20" s="69"/>
      <c r="T20" s="69"/>
      <c r="U20" s="69"/>
      <c r="V20" s="69"/>
      <c r="W20" s="67"/>
      <c r="X20" s="67"/>
      <c r="Y20" s="68"/>
      <c r="Z20" s="67"/>
      <c r="AA20" s="70"/>
      <c r="AB20" s="71"/>
      <c r="AC20" s="67"/>
      <c r="AD20" s="67"/>
      <c r="AE20" s="67"/>
      <c r="AF20" s="67"/>
      <c r="AG20" s="72"/>
      <c r="AH20" s="72"/>
      <c r="AI20" s="72"/>
      <c r="AJ20" s="72"/>
      <c r="AK20" s="72"/>
      <c r="AL20" s="67"/>
      <c r="AM20" s="67"/>
      <c r="AN20" s="67"/>
      <c r="AO20" s="67"/>
      <c r="AP20" s="70"/>
      <c r="AQ20" s="71"/>
      <c r="AR20" s="67"/>
      <c r="AS20" s="67"/>
      <c r="AT20" s="67"/>
      <c r="AU20" s="67"/>
      <c r="AV20" s="73"/>
      <c r="AW20" s="73"/>
      <c r="AX20" s="73"/>
      <c r="AY20" s="73"/>
      <c r="AZ20" s="73"/>
      <c r="BA20" s="67"/>
      <c r="BB20" s="67"/>
      <c r="BC20" s="67"/>
      <c r="BD20" s="67"/>
      <c r="BE20" s="70"/>
      <c r="BF20" s="71"/>
      <c r="BG20" s="67"/>
      <c r="BH20" s="67"/>
      <c r="BI20" s="67"/>
      <c r="BJ20" s="67"/>
      <c r="BK20" s="74"/>
      <c r="BL20" s="74"/>
      <c r="BM20" s="74"/>
      <c r="BN20" s="74"/>
      <c r="BO20" s="74"/>
      <c r="BP20" s="67"/>
      <c r="BQ20" s="67"/>
      <c r="BR20" s="67"/>
      <c r="BS20" s="67"/>
      <c r="BT20" s="70"/>
      <c r="BU20" s="1"/>
    </row>
    <row r="21" spans="1:83" ht="15.75" customHeight="1">
      <c r="A21" s="1"/>
      <c r="B21" s="56">
        <v>3</v>
      </c>
      <c r="C21" s="76" t="s">
        <v>78</v>
      </c>
      <c r="D21" s="77"/>
      <c r="E21" s="45">
        <f>SUM(E22:E26)</f>
        <v>64</v>
      </c>
      <c r="F21" s="46">
        <f>SUM(F22:F26)</f>
        <v>64</v>
      </c>
      <c r="G21" s="47">
        <f>SUM(G22:G26)</f>
        <v>0</v>
      </c>
      <c r="H21" s="78"/>
      <c r="I21" s="79"/>
      <c r="J21" s="80"/>
      <c r="K21" s="81">
        <v>23</v>
      </c>
      <c r="L21" s="52">
        <f t="shared" si="1"/>
        <v>1</v>
      </c>
      <c r="M21" s="53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5"/>
      <c r="AB21" s="53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5"/>
      <c r="AQ21" s="53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5"/>
      <c r="BF21" s="53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5"/>
      <c r="BU21" s="1"/>
    </row>
    <row r="22" spans="1:83" ht="15.75" customHeight="1">
      <c r="A22" s="1"/>
      <c r="B22" s="56">
        <v>3.1</v>
      </c>
      <c r="C22" s="57" t="s">
        <v>72</v>
      </c>
      <c r="D22" s="58" t="s">
        <v>64</v>
      </c>
      <c r="E22" s="59">
        <v>15</v>
      </c>
      <c r="F22" s="60">
        <v>15</v>
      </c>
      <c r="G22" s="61">
        <f t="shared" ref="G22:G26" si="7">E22-F22</f>
        <v>0</v>
      </c>
      <c r="H22" s="62">
        <v>2</v>
      </c>
      <c r="I22" s="83">
        <v>44938</v>
      </c>
      <c r="J22" s="83">
        <v>44946</v>
      </c>
      <c r="K22" s="64">
        <v>7</v>
      </c>
      <c r="L22" s="65">
        <f t="shared" si="1"/>
        <v>1</v>
      </c>
      <c r="M22" s="71"/>
      <c r="N22" s="67"/>
      <c r="O22" s="67"/>
      <c r="P22" s="67"/>
      <c r="Q22" s="67"/>
      <c r="R22" s="69"/>
      <c r="S22" s="69"/>
      <c r="T22" s="69"/>
      <c r="U22" s="69"/>
      <c r="V22" s="69"/>
      <c r="W22" s="67"/>
      <c r="X22" s="67"/>
      <c r="Y22" s="67"/>
      <c r="Z22" s="68"/>
      <c r="AA22" s="68"/>
      <c r="AB22" s="85"/>
      <c r="AC22" s="85"/>
      <c r="AD22" s="85"/>
      <c r="AE22" s="85"/>
      <c r="AF22" s="85"/>
      <c r="AG22" s="72"/>
      <c r="AH22" s="72"/>
      <c r="AI22" s="72"/>
      <c r="AJ22" s="72"/>
      <c r="AK22" s="72"/>
      <c r="AL22" s="67"/>
      <c r="AM22" s="67"/>
      <c r="AN22" s="67"/>
      <c r="AO22" s="67"/>
      <c r="AP22" s="70"/>
      <c r="AQ22" s="66"/>
      <c r="AR22" s="67"/>
      <c r="AS22" s="67"/>
      <c r="AT22" s="67"/>
      <c r="AU22" s="67"/>
      <c r="AV22" s="73"/>
      <c r="AW22" s="73"/>
      <c r="AX22" s="73"/>
      <c r="AY22" s="73"/>
      <c r="AZ22" s="73"/>
      <c r="BA22" s="67"/>
      <c r="BB22" s="67"/>
      <c r="BC22" s="67"/>
      <c r="BD22" s="67"/>
      <c r="BE22" s="70"/>
      <c r="BF22" s="71"/>
      <c r="BG22" s="67"/>
      <c r="BH22" s="67"/>
      <c r="BI22" s="67"/>
      <c r="BJ22" s="67"/>
      <c r="BK22" s="74"/>
      <c r="BL22" s="74"/>
      <c r="BM22" s="74"/>
      <c r="BN22" s="74"/>
      <c r="BO22" s="74"/>
      <c r="BP22" s="67"/>
      <c r="BQ22" s="67"/>
      <c r="BR22" s="67"/>
      <c r="BS22" s="67"/>
      <c r="BT22" s="70"/>
      <c r="BU22" s="1"/>
    </row>
    <row r="23" spans="1:83" ht="15.75" customHeight="1">
      <c r="A23" s="1"/>
      <c r="B23" s="56">
        <v>3.2</v>
      </c>
      <c r="C23" s="57" t="s">
        <v>74</v>
      </c>
      <c r="D23" s="58" t="s">
        <v>63</v>
      </c>
      <c r="E23" s="59">
        <v>13</v>
      </c>
      <c r="F23" s="60">
        <v>13</v>
      </c>
      <c r="G23" s="61">
        <f t="shared" si="7"/>
        <v>0</v>
      </c>
      <c r="H23" s="62">
        <v>2</v>
      </c>
      <c r="I23" s="83">
        <v>44949</v>
      </c>
      <c r="J23" s="63">
        <v>44952</v>
      </c>
      <c r="K23" s="64">
        <f t="shared" ref="K23" si="8">J23-I23+1</f>
        <v>4</v>
      </c>
      <c r="L23" s="65">
        <f t="shared" si="1"/>
        <v>1</v>
      </c>
      <c r="M23" s="71"/>
      <c r="N23" s="67"/>
      <c r="O23" s="67"/>
      <c r="P23" s="67"/>
      <c r="Q23" s="67"/>
      <c r="R23" s="69"/>
      <c r="S23" s="69"/>
      <c r="T23" s="69"/>
      <c r="U23" s="69"/>
      <c r="V23" s="69"/>
      <c r="W23" s="67"/>
      <c r="X23" s="67"/>
      <c r="Y23" s="67"/>
      <c r="Z23" s="121"/>
      <c r="AA23" s="121"/>
      <c r="AB23" s="125"/>
      <c r="AC23" s="67"/>
      <c r="AD23" s="125"/>
      <c r="AE23" s="125"/>
      <c r="AF23" s="125"/>
      <c r="AG23" s="85"/>
      <c r="AH23" s="85"/>
      <c r="AI23" s="85"/>
      <c r="AJ23" s="85"/>
      <c r="AK23" s="72"/>
      <c r="AL23" s="67"/>
      <c r="AM23" s="67"/>
      <c r="AN23" s="67"/>
      <c r="AO23" s="67"/>
      <c r="AP23" s="70"/>
      <c r="AQ23" s="71"/>
      <c r="AR23" s="67"/>
      <c r="AS23" s="67"/>
      <c r="AT23" s="67"/>
      <c r="AU23" s="67"/>
      <c r="AV23" s="73"/>
      <c r="AW23" s="73"/>
      <c r="AX23" s="73"/>
      <c r="AY23" s="73"/>
      <c r="AZ23" s="73"/>
      <c r="BA23" s="67"/>
      <c r="BB23" s="67"/>
      <c r="BC23" s="67"/>
      <c r="BD23" s="67"/>
      <c r="BE23" s="70"/>
      <c r="BF23" s="71"/>
      <c r="BG23" s="67"/>
      <c r="BH23" s="67"/>
      <c r="BI23" s="67"/>
      <c r="BJ23" s="67"/>
      <c r="BK23" s="74"/>
      <c r="BL23" s="74"/>
      <c r="BM23" s="74"/>
      <c r="BN23" s="74"/>
      <c r="BO23" s="74"/>
      <c r="BP23" s="67"/>
      <c r="BQ23" s="67"/>
      <c r="BR23" s="67"/>
      <c r="BS23" s="67"/>
      <c r="BT23" s="70"/>
      <c r="BU23" s="1"/>
    </row>
    <row r="24" spans="1:83" ht="15.75" customHeight="1">
      <c r="A24" s="1"/>
      <c r="B24" s="84" t="s">
        <v>37</v>
      </c>
      <c r="C24" s="57" t="s">
        <v>73</v>
      </c>
      <c r="D24" s="58" t="s">
        <v>64</v>
      </c>
      <c r="E24" s="59">
        <v>13</v>
      </c>
      <c r="F24" s="60">
        <v>13</v>
      </c>
      <c r="G24" s="61">
        <f t="shared" si="7"/>
        <v>0</v>
      </c>
      <c r="H24" s="62">
        <v>3</v>
      </c>
      <c r="I24" s="63">
        <v>44953</v>
      </c>
      <c r="J24" s="63">
        <v>44958</v>
      </c>
      <c r="K24" s="64">
        <v>4</v>
      </c>
      <c r="L24" s="65">
        <f t="shared" si="1"/>
        <v>1</v>
      </c>
      <c r="M24" s="71"/>
      <c r="N24" s="67"/>
      <c r="O24" s="67"/>
      <c r="P24" s="67"/>
      <c r="Q24" s="67"/>
      <c r="R24" s="69"/>
      <c r="S24" s="69"/>
      <c r="T24" s="69"/>
      <c r="U24" s="69"/>
      <c r="V24" s="69"/>
      <c r="W24" s="67"/>
      <c r="X24" s="67"/>
      <c r="Y24" s="67"/>
      <c r="Z24" s="67"/>
      <c r="AA24" s="70"/>
      <c r="AB24" s="71"/>
      <c r="AC24" s="125"/>
      <c r="AD24" s="125"/>
      <c r="AE24" s="125"/>
      <c r="AF24" s="125"/>
      <c r="AG24" s="72"/>
      <c r="AH24" s="72"/>
      <c r="AI24" s="72"/>
      <c r="AJ24" s="72"/>
      <c r="AK24" s="85"/>
      <c r="AL24" s="85"/>
      <c r="AM24" s="85"/>
      <c r="AN24" s="86"/>
      <c r="AO24" s="125"/>
      <c r="AP24" s="70"/>
      <c r="AQ24" s="71"/>
      <c r="AR24" s="67"/>
      <c r="AS24" s="67"/>
      <c r="AT24" s="67"/>
      <c r="AU24" s="67"/>
      <c r="AV24" s="73"/>
      <c r="AW24" s="73"/>
      <c r="AX24" s="73"/>
      <c r="AY24" s="73"/>
      <c r="AZ24" s="73"/>
      <c r="BA24" s="67"/>
      <c r="BB24" s="67"/>
      <c r="BC24" s="67"/>
      <c r="BD24" s="67"/>
      <c r="BE24" s="70"/>
      <c r="BF24" s="71"/>
      <c r="BG24" s="67"/>
      <c r="BH24" s="67"/>
      <c r="BI24" s="67"/>
      <c r="BJ24" s="67"/>
      <c r="BK24" s="74"/>
      <c r="BL24" s="74"/>
      <c r="BM24" s="74"/>
      <c r="BN24" s="74"/>
      <c r="BO24" s="74"/>
      <c r="BP24" s="67"/>
      <c r="BQ24" s="67"/>
      <c r="BR24" s="67"/>
      <c r="BS24" s="67"/>
      <c r="BT24" s="70"/>
      <c r="BU24" s="1"/>
    </row>
    <row r="25" spans="1:83" ht="15.75" customHeight="1">
      <c r="A25" s="1"/>
      <c r="B25" s="84" t="s">
        <v>38</v>
      </c>
      <c r="C25" s="57" t="s">
        <v>75</v>
      </c>
      <c r="D25" s="58" t="s">
        <v>63</v>
      </c>
      <c r="E25" s="59">
        <v>17</v>
      </c>
      <c r="F25" s="60">
        <v>17</v>
      </c>
      <c r="G25" s="61">
        <f t="shared" si="7"/>
        <v>0</v>
      </c>
      <c r="H25" s="62">
        <v>3</v>
      </c>
      <c r="I25" s="63">
        <v>44959</v>
      </c>
      <c r="J25" s="63">
        <v>44966</v>
      </c>
      <c r="K25" s="64">
        <v>6</v>
      </c>
      <c r="L25" s="65">
        <f t="shared" si="1"/>
        <v>1</v>
      </c>
      <c r="M25" s="71"/>
      <c r="N25" s="67"/>
      <c r="O25" s="67"/>
      <c r="P25" s="67"/>
      <c r="Q25" s="67"/>
      <c r="R25" s="69"/>
      <c r="S25" s="69"/>
      <c r="T25" s="69"/>
      <c r="U25" s="69"/>
      <c r="V25" s="69"/>
      <c r="W25" s="67"/>
      <c r="X25" s="67"/>
      <c r="Y25" s="67"/>
      <c r="Z25" s="67"/>
      <c r="AA25" s="70"/>
      <c r="AB25" s="71"/>
      <c r="AC25" s="67"/>
      <c r="AE25" s="67"/>
      <c r="AF25" s="67"/>
      <c r="AG25" s="72"/>
      <c r="AH25" s="72"/>
      <c r="AI25" s="72"/>
      <c r="AJ25" s="72"/>
      <c r="AK25" s="72"/>
      <c r="AL25" s="67"/>
      <c r="AM25" s="67"/>
      <c r="AN25" s="67"/>
      <c r="AO25" s="86"/>
      <c r="AP25" s="86"/>
      <c r="AQ25" s="86"/>
      <c r="AR25" s="86"/>
      <c r="AS25" s="86"/>
      <c r="AT25" s="86"/>
      <c r="AU25" s="67"/>
      <c r="AV25" s="73"/>
      <c r="AW25" s="73"/>
      <c r="AX25" s="73"/>
      <c r="AY25" s="73"/>
      <c r="AZ25" s="73"/>
      <c r="BA25" s="67"/>
      <c r="BB25" s="67"/>
      <c r="BC25" s="67"/>
      <c r="BD25" s="67"/>
      <c r="BE25" s="70"/>
      <c r="BF25" s="71"/>
      <c r="BG25" s="67"/>
      <c r="BH25" s="67"/>
      <c r="BI25" s="67"/>
      <c r="BJ25" s="67"/>
      <c r="BK25" s="74"/>
      <c r="BL25" s="74"/>
      <c r="BM25" s="74"/>
      <c r="BN25" s="74"/>
      <c r="BO25" s="74"/>
      <c r="BP25" s="67"/>
      <c r="BQ25" s="67"/>
      <c r="BR25" s="67"/>
      <c r="BS25" s="67"/>
      <c r="BT25" s="70"/>
      <c r="BU25" s="1"/>
    </row>
    <row r="26" spans="1:83" ht="15.75" customHeight="1">
      <c r="A26" s="1"/>
      <c r="B26" s="84" t="s">
        <v>39</v>
      </c>
      <c r="C26" s="57" t="s">
        <v>76</v>
      </c>
      <c r="D26" s="58" t="s">
        <v>63</v>
      </c>
      <c r="E26" s="59">
        <v>6</v>
      </c>
      <c r="F26" s="60">
        <v>6</v>
      </c>
      <c r="G26" s="61">
        <f t="shared" si="7"/>
        <v>0</v>
      </c>
      <c r="H26" s="62">
        <v>3</v>
      </c>
      <c r="I26" s="63">
        <v>44967</v>
      </c>
      <c r="J26" s="63">
        <v>44970</v>
      </c>
      <c r="K26" s="64">
        <v>2</v>
      </c>
      <c r="L26" s="65">
        <f t="shared" si="1"/>
        <v>1</v>
      </c>
      <c r="M26" s="71"/>
      <c r="N26" s="67"/>
      <c r="O26" s="67"/>
      <c r="P26" s="67"/>
      <c r="Q26" s="67"/>
      <c r="R26" s="69"/>
      <c r="S26" s="69"/>
      <c r="T26" s="69"/>
      <c r="U26" s="69"/>
      <c r="V26" s="69"/>
      <c r="W26" s="67"/>
      <c r="X26" s="67"/>
      <c r="Y26" s="67"/>
      <c r="Z26" s="67"/>
      <c r="AA26" s="70"/>
      <c r="AB26" s="71"/>
      <c r="AC26" s="67"/>
      <c r="AD26" s="67"/>
      <c r="AE26" s="67"/>
      <c r="AF26" s="67"/>
      <c r="AG26" s="72"/>
      <c r="AH26" s="72"/>
      <c r="AI26" s="72"/>
      <c r="AJ26" s="72"/>
      <c r="AK26" s="72"/>
      <c r="AL26" s="125"/>
      <c r="AM26" s="125"/>
      <c r="AN26" s="67"/>
      <c r="AO26" s="67"/>
      <c r="AP26" s="70"/>
      <c r="AQ26" s="71"/>
      <c r="AR26" s="67"/>
      <c r="AS26" s="67"/>
      <c r="AT26" s="67"/>
      <c r="AU26" s="86"/>
      <c r="AV26" s="86"/>
      <c r="AW26" s="73"/>
      <c r="AX26" s="73"/>
      <c r="AY26" s="73"/>
      <c r="AZ26" s="73"/>
      <c r="BA26" s="67"/>
      <c r="BB26" s="67"/>
      <c r="BC26" s="67"/>
      <c r="BD26" s="67"/>
      <c r="BE26" s="70"/>
      <c r="BF26" s="71"/>
      <c r="BG26" s="67"/>
      <c r="BH26" s="67"/>
      <c r="BI26" s="67"/>
      <c r="BJ26" s="67"/>
      <c r="BK26" s="74"/>
      <c r="BL26" s="74"/>
      <c r="BM26" s="74"/>
      <c r="BN26" s="74"/>
      <c r="BO26" s="74"/>
      <c r="BP26" s="67"/>
      <c r="BQ26" s="67"/>
      <c r="BR26" s="67"/>
      <c r="BS26" s="67"/>
      <c r="BT26" s="70"/>
      <c r="BU26" s="1"/>
    </row>
    <row r="27" spans="1:83" ht="15.75" customHeight="1">
      <c r="A27" s="1"/>
      <c r="B27" s="56">
        <v>4</v>
      </c>
      <c r="C27" s="76" t="s">
        <v>59</v>
      </c>
      <c r="D27" s="77"/>
      <c r="E27" s="45">
        <f>SUM(E28:E31)</f>
        <v>27</v>
      </c>
      <c r="F27" s="46">
        <f>SUM(F28:F31)</f>
        <v>27</v>
      </c>
      <c r="G27" s="47">
        <f>SUM(G28:G31)</f>
        <v>0</v>
      </c>
      <c r="H27" s="78"/>
      <c r="I27" s="79"/>
      <c r="J27" s="80"/>
      <c r="K27" s="81">
        <v>15</v>
      </c>
      <c r="L27" s="52">
        <f t="shared" si="1"/>
        <v>1</v>
      </c>
      <c r="M27" s="53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5"/>
      <c r="AB27" s="53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5"/>
      <c r="AQ27" s="53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5"/>
      <c r="BF27" s="53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5"/>
      <c r="BU27" s="1"/>
    </row>
    <row r="28" spans="1:83" ht="15.75" customHeight="1">
      <c r="A28" s="1"/>
      <c r="B28" s="84" t="s">
        <v>40</v>
      </c>
      <c r="C28" s="57" t="s">
        <v>84</v>
      </c>
      <c r="D28" s="58" t="s">
        <v>64</v>
      </c>
      <c r="E28" s="59">
        <v>6</v>
      </c>
      <c r="F28" s="60">
        <v>6</v>
      </c>
      <c r="G28" s="61">
        <f t="shared" ref="G28:G31" si="9">E28-F28</f>
        <v>0</v>
      </c>
      <c r="H28" s="62">
        <v>4</v>
      </c>
      <c r="I28" s="83">
        <v>44971</v>
      </c>
      <c r="J28" s="87">
        <v>44974</v>
      </c>
      <c r="K28" s="64">
        <f>J28-I28+1</f>
        <v>4</v>
      </c>
      <c r="L28" s="65">
        <f t="shared" si="1"/>
        <v>1</v>
      </c>
      <c r="M28" s="71"/>
      <c r="N28" s="67"/>
      <c r="O28" s="67"/>
      <c r="P28" s="67"/>
      <c r="Q28" s="67"/>
      <c r="R28" s="69"/>
      <c r="S28" s="69"/>
      <c r="T28" s="69"/>
      <c r="U28" s="69"/>
      <c r="V28" s="69"/>
      <c r="W28" s="67"/>
      <c r="X28" s="67"/>
      <c r="Y28" s="67"/>
      <c r="Z28" s="67"/>
      <c r="AA28" s="70"/>
      <c r="AB28" s="71"/>
      <c r="AC28" s="67"/>
      <c r="AD28" s="67"/>
      <c r="AE28" s="67"/>
      <c r="AF28" s="67"/>
      <c r="AG28" s="72"/>
      <c r="AH28" s="72"/>
      <c r="AI28" s="72"/>
      <c r="AJ28" s="72"/>
      <c r="AK28" s="72"/>
      <c r="AL28" s="67"/>
      <c r="AM28" s="67"/>
      <c r="AN28" s="125"/>
      <c r="AO28" s="125"/>
      <c r="AP28" s="125"/>
      <c r="AQ28" s="67"/>
      <c r="AR28" s="67"/>
      <c r="AS28" s="125"/>
      <c r="AT28" s="125"/>
      <c r="AU28" s="88"/>
      <c r="AV28" s="73"/>
      <c r="AW28" s="86"/>
      <c r="AX28" s="86"/>
      <c r="AY28" s="86"/>
      <c r="AZ28" s="86"/>
      <c r="BA28" s="67"/>
      <c r="BB28" s="67"/>
      <c r="BC28" s="67"/>
      <c r="BD28" s="67"/>
      <c r="BE28" s="70"/>
      <c r="BF28" s="89"/>
      <c r="BG28" s="67"/>
      <c r="BH28" s="67"/>
      <c r="BI28" s="67"/>
      <c r="BJ28" s="67"/>
      <c r="BK28" s="74"/>
      <c r="BL28" s="74"/>
      <c r="BM28" s="74"/>
      <c r="BN28" s="74"/>
      <c r="BO28" s="74"/>
      <c r="BP28" s="67"/>
      <c r="BQ28" s="67"/>
      <c r="BR28" s="67"/>
      <c r="BS28" s="67"/>
      <c r="BT28" s="70"/>
      <c r="BU28" s="1"/>
    </row>
    <row r="29" spans="1:83" ht="15.75" customHeight="1">
      <c r="A29" s="90"/>
      <c r="B29" s="91" t="s">
        <v>41</v>
      </c>
      <c r="C29" s="92" t="s">
        <v>79</v>
      </c>
      <c r="D29" s="93" t="s">
        <v>63</v>
      </c>
      <c r="E29" s="94">
        <v>13</v>
      </c>
      <c r="F29" s="94">
        <v>13</v>
      </c>
      <c r="G29" s="95">
        <f t="shared" si="9"/>
        <v>0</v>
      </c>
      <c r="H29" s="62">
        <v>4</v>
      </c>
      <c r="I29" s="83">
        <v>44977</v>
      </c>
      <c r="J29" s="96">
        <v>44981</v>
      </c>
      <c r="K29" s="97">
        <f t="shared" ref="K29:K30" si="10">J29-I29+1</f>
        <v>5</v>
      </c>
      <c r="L29" s="98">
        <f t="shared" si="1"/>
        <v>1</v>
      </c>
      <c r="M29" s="88"/>
      <c r="N29" s="88"/>
      <c r="O29" s="88"/>
      <c r="P29" s="88"/>
      <c r="Q29" s="88"/>
      <c r="R29" s="99"/>
      <c r="S29" s="99"/>
      <c r="T29" s="99"/>
      <c r="U29" s="99"/>
      <c r="V29" s="99"/>
      <c r="W29" s="88"/>
      <c r="X29" s="88"/>
      <c r="Y29" s="88"/>
      <c r="Z29" s="88"/>
      <c r="AA29" s="100"/>
      <c r="AB29" s="88"/>
      <c r="AC29" s="88"/>
      <c r="AD29" s="88"/>
      <c r="AE29" s="88"/>
      <c r="AF29" s="88"/>
      <c r="AG29" s="101"/>
      <c r="AH29" s="101"/>
      <c r="AI29" s="101"/>
      <c r="AJ29" s="101"/>
      <c r="AK29" s="101"/>
      <c r="AL29" s="88"/>
      <c r="AM29" s="88"/>
      <c r="AN29" s="88"/>
      <c r="AO29" s="88"/>
      <c r="AP29" s="88"/>
      <c r="AQ29" s="125"/>
      <c r="AR29" s="125"/>
      <c r="AS29" s="125"/>
      <c r="AT29" s="125"/>
      <c r="AU29" s="125"/>
      <c r="AV29" s="102"/>
      <c r="AW29" s="102"/>
      <c r="AX29" s="102"/>
      <c r="AY29" s="102"/>
      <c r="AZ29" s="102"/>
      <c r="BA29" s="86"/>
      <c r="BB29" s="86"/>
      <c r="BC29" s="86"/>
      <c r="BD29" s="86"/>
      <c r="BE29" s="86"/>
      <c r="BF29" s="89"/>
      <c r="BG29" s="88"/>
      <c r="BH29" s="88"/>
      <c r="BI29" s="88"/>
      <c r="BJ29" s="88"/>
      <c r="BK29" s="103"/>
      <c r="BL29" s="103"/>
      <c r="BM29" s="103"/>
      <c r="BN29" s="103"/>
      <c r="BO29" s="103"/>
      <c r="BP29" s="88"/>
      <c r="BQ29" s="88"/>
      <c r="BR29" s="88"/>
      <c r="BS29" s="88"/>
      <c r="BT29" s="100"/>
      <c r="BU29" s="104"/>
      <c r="BW29" s="105"/>
      <c r="BX29" s="105"/>
      <c r="BY29" s="105"/>
      <c r="BZ29" s="105"/>
      <c r="CA29" s="105"/>
      <c r="CB29" s="105"/>
      <c r="CC29" s="105"/>
      <c r="CD29" s="105"/>
      <c r="CE29" s="105"/>
    </row>
    <row r="30" spans="1:83" ht="15.75" customHeight="1">
      <c r="A30" s="90"/>
      <c r="B30" s="91" t="s">
        <v>42</v>
      </c>
      <c r="C30" s="92" t="s">
        <v>80</v>
      </c>
      <c r="D30" s="93" t="s">
        <v>64</v>
      </c>
      <c r="E30" s="94">
        <v>5</v>
      </c>
      <c r="F30" s="94">
        <v>5</v>
      </c>
      <c r="G30" s="95">
        <f t="shared" si="9"/>
        <v>0</v>
      </c>
      <c r="H30" s="62">
        <v>5</v>
      </c>
      <c r="I30" s="83">
        <v>44984</v>
      </c>
      <c r="J30" s="96">
        <v>44986</v>
      </c>
      <c r="K30" s="97">
        <f t="shared" si="10"/>
        <v>3</v>
      </c>
      <c r="L30" s="98">
        <f t="shared" si="1"/>
        <v>1</v>
      </c>
      <c r="M30" s="88"/>
      <c r="N30" s="88"/>
      <c r="O30" s="88"/>
      <c r="P30" s="88"/>
      <c r="Q30" s="88"/>
      <c r="R30" s="99"/>
      <c r="S30" s="99"/>
      <c r="T30" s="99"/>
      <c r="U30" s="99"/>
      <c r="V30" s="99"/>
      <c r="W30" s="88"/>
      <c r="X30" s="88"/>
      <c r="Y30" s="88"/>
      <c r="Z30" s="88"/>
      <c r="AA30" s="100"/>
      <c r="AB30" s="88"/>
      <c r="AC30" s="88"/>
      <c r="AD30" s="88"/>
      <c r="AE30" s="88"/>
      <c r="AF30" s="88"/>
      <c r="AG30" s="101"/>
      <c r="AH30" s="101"/>
      <c r="AI30" s="101"/>
      <c r="AJ30" s="101"/>
      <c r="AK30" s="101"/>
      <c r="AL30" s="88"/>
      <c r="AM30" s="88"/>
      <c r="AN30" s="88"/>
      <c r="AO30" s="88"/>
      <c r="AP30" s="70"/>
      <c r="AQ30" s="88"/>
      <c r="AR30" s="88"/>
      <c r="AS30" s="88"/>
      <c r="AT30" s="88"/>
      <c r="AV30" s="88"/>
      <c r="AW30" s="125"/>
      <c r="AX30" s="102"/>
      <c r="AY30" s="102"/>
      <c r="AZ30" s="102"/>
      <c r="BA30" s="88"/>
      <c r="BB30" s="88"/>
      <c r="BC30" s="88"/>
      <c r="BD30" s="88"/>
      <c r="BE30" s="100"/>
      <c r="BF30" s="108"/>
      <c r="BG30" s="108"/>
      <c r="BH30" s="108"/>
      <c r="BI30" s="88"/>
      <c r="BJ30" s="88"/>
      <c r="BK30" s="103"/>
      <c r="BL30" s="103"/>
      <c r="BM30" s="103"/>
      <c r="BN30" s="103"/>
      <c r="BO30" s="103"/>
      <c r="BP30" s="88"/>
      <c r="BQ30" s="88"/>
      <c r="BR30" s="88"/>
      <c r="BS30" s="88"/>
      <c r="BT30" s="100"/>
      <c r="BU30" s="104"/>
      <c r="BW30" s="106"/>
      <c r="BX30" s="106"/>
      <c r="BY30" s="106"/>
      <c r="BZ30" s="106"/>
      <c r="CA30" s="106"/>
      <c r="CB30" s="106"/>
      <c r="CC30" s="106"/>
      <c r="CD30" s="106"/>
      <c r="CE30" s="106"/>
    </row>
    <row r="31" spans="1:83" ht="15.75" customHeight="1">
      <c r="A31" s="1"/>
      <c r="B31" s="84" t="s">
        <v>43</v>
      </c>
      <c r="C31" s="57" t="s">
        <v>81</v>
      </c>
      <c r="D31" s="58" t="s">
        <v>63</v>
      </c>
      <c r="E31" s="59">
        <v>3</v>
      </c>
      <c r="F31" s="60">
        <v>3</v>
      </c>
      <c r="G31" s="61">
        <f t="shared" si="9"/>
        <v>0</v>
      </c>
      <c r="H31" s="62">
        <v>5</v>
      </c>
      <c r="I31" s="83">
        <v>44987</v>
      </c>
      <c r="J31" s="63">
        <v>44991</v>
      </c>
      <c r="K31" s="64">
        <v>3</v>
      </c>
      <c r="L31" s="65">
        <f t="shared" si="1"/>
        <v>1</v>
      </c>
      <c r="M31" s="71"/>
      <c r="N31" s="67"/>
      <c r="O31" s="67"/>
      <c r="P31" s="67"/>
      <c r="Q31" s="67"/>
      <c r="R31" s="69"/>
      <c r="S31" s="69"/>
      <c r="T31" s="69"/>
      <c r="U31" s="69"/>
      <c r="V31" s="69"/>
      <c r="W31" s="67"/>
      <c r="X31" s="67"/>
      <c r="Y31" s="67"/>
      <c r="Z31" s="67"/>
      <c r="AA31" s="70"/>
      <c r="AB31" s="71"/>
      <c r="AC31" s="67"/>
      <c r="AD31" s="67"/>
      <c r="AE31" s="67"/>
      <c r="AF31" s="67"/>
      <c r="AG31" s="72"/>
      <c r="AH31" s="72"/>
      <c r="AI31" s="72"/>
      <c r="AJ31" s="72"/>
      <c r="AK31" s="72"/>
      <c r="AL31" s="67"/>
      <c r="AM31" s="67"/>
      <c r="AN31" s="67"/>
      <c r="AO31" s="67"/>
      <c r="AP31" s="70"/>
      <c r="AQ31" s="67"/>
      <c r="AR31" s="67"/>
      <c r="AS31" s="67"/>
      <c r="AT31" s="67"/>
      <c r="AU31" s="67"/>
      <c r="AV31" s="102"/>
      <c r="AW31" s="125"/>
      <c r="AX31" s="73"/>
      <c r="AY31" s="73"/>
      <c r="AZ31" s="73"/>
      <c r="BA31" s="67"/>
      <c r="BB31" s="67"/>
      <c r="BC31" s="67"/>
      <c r="BD31" s="67"/>
      <c r="BE31" s="70"/>
      <c r="BF31" s="71"/>
      <c r="BG31" s="67"/>
      <c r="BH31" s="67"/>
      <c r="BI31" s="108"/>
      <c r="BJ31" s="108"/>
      <c r="BK31" s="108"/>
      <c r="BL31" s="74"/>
      <c r="BM31" s="74"/>
      <c r="BN31" s="74"/>
      <c r="BO31" s="74"/>
      <c r="BP31" s="67"/>
      <c r="BQ31" s="67"/>
      <c r="BR31" s="67"/>
      <c r="BS31" s="67"/>
      <c r="BT31" s="70"/>
      <c r="BU31" s="1"/>
      <c r="BW31" s="106"/>
      <c r="BX31" s="106"/>
      <c r="BY31" s="106"/>
      <c r="BZ31" s="106"/>
      <c r="CA31" s="106"/>
      <c r="CB31" s="106"/>
      <c r="CC31" s="106"/>
      <c r="CD31" s="106"/>
      <c r="CE31" s="106"/>
    </row>
    <row r="32" spans="1:83" ht="15.75" customHeight="1">
      <c r="A32" s="1"/>
      <c r="B32" s="84" t="s">
        <v>44</v>
      </c>
      <c r="C32" s="76" t="s">
        <v>83</v>
      </c>
      <c r="D32" s="77"/>
      <c r="E32" s="45">
        <f t="shared" ref="E32:F32" si="11">SUM(E33:E35)</f>
        <v>34</v>
      </c>
      <c r="F32" s="46">
        <f t="shared" si="11"/>
        <v>34</v>
      </c>
      <c r="G32" s="47">
        <f>SUM(G33:G39)</f>
        <v>0</v>
      </c>
      <c r="H32" s="78"/>
      <c r="I32" s="79"/>
      <c r="J32" s="80"/>
      <c r="K32" s="81">
        <v>19</v>
      </c>
      <c r="L32" s="52">
        <f t="shared" si="1"/>
        <v>1</v>
      </c>
      <c r="M32" s="53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5"/>
      <c r="AB32" s="53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5"/>
      <c r="AQ32" s="53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5"/>
      <c r="BF32" s="53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5"/>
      <c r="BU32" s="1"/>
    </row>
    <row r="33" spans="1:83" ht="15.75" customHeight="1">
      <c r="A33" s="1"/>
      <c r="B33" s="84" t="s">
        <v>45</v>
      </c>
      <c r="C33" s="127" t="s">
        <v>85</v>
      </c>
      <c r="D33" s="58" t="s">
        <v>63</v>
      </c>
      <c r="E33" s="59">
        <v>8</v>
      </c>
      <c r="F33" s="60">
        <v>8</v>
      </c>
      <c r="G33" s="61">
        <f t="shared" ref="G33:G35" si="12">E33-F33</f>
        <v>0</v>
      </c>
      <c r="H33" s="62">
        <v>6</v>
      </c>
      <c r="I33" s="83">
        <v>44992</v>
      </c>
      <c r="J33" s="87">
        <v>44993</v>
      </c>
      <c r="K33" s="64">
        <f>J33-I33+1</f>
        <v>2</v>
      </c>
      <c r="L33" s="65">
        <f t="shared" si="1"/>
        <v>1</v>
      </c>
      <c r="M33" s="71"/>
      <c r="N33" s="67"/>
      <c r="O33" s="67"/>
      <c r="P33" s="67"/>
      <c r="Q33" s="67"/>
      <c r="R33" s="69"/>
      <c r="S33" s="69"/>
      <c r="T33" s="69"/>
      <c r="U33" s="69"/>
      <c r="V33" s="69"/>
      <c r="W33" s="67"/>
      <c r="X33" s="67"/>
      <c r="Y33" s="67"/>
      <c r="Z33" s="67"/>
      <c r="AA33" s="70"/>
      <c r="AB33" s="71"/>
      <c r="AC33" s="67"/>
      <c r="AD33" s="67"/>
      <c r="AE33" s="67"/>
      <c r="AF33" s="67"/>
      <c r="AG33" s="72"/>
      <c r="AH33" s="72"/>
      <c r="AI33" s="72"/>
      <c r="AJ33" s="72"/>
      <c r="AK33" s="72"/>
      <c r="AL33" s="67"/>
      <c r="AM33" s="67"/>
      <c r="AN33" s="67"/>
      <c r="AO33" s="67"/>
      <c r="AP33" s="70"/>
      <c r="AQ33" s="67"/>
      <c r="AR33" s="67"/>
      <c r="AS33" s="67"/>
      <c r="AT33" s="107"/>
      <c r="AU33" s="107"/>
      <c r="AV33" s="73"/>
      <c r="AW33" s="73"/>
      <c r="AX33" s="73"/>
      <c r="AY33" s="73"/>
      <c r="AZ33" s="73"/>
      <c r="BA33" s="67"/>
      <c r="BB33" s="67"/>
      <c r="BC33" s="125"/>
      <c r="BD33" s="125"/>
      <c r="BE33" s="125"/>
      <c r="BF33" s="89"/>
      <c r="BG33" s="67"/>
      <c r="BH33" s="67"/>
      <c r="BI33" s="67"/>
      <c r="BJ33" s="67"/>
      <c r="BK33" s="74"/>
      <c r="BL33" s="132"/>
      <c r="BM33" s="132"/>
      <c r="BN33" s="74"/>
      <c r="BO33" s="74"/>
      <c r="BP33" s="67"/>
      <c r="BQ33" s="67"/>
      <c r="BR33" s="67"/>
      <c r="BS33" s="67"/>
      <c r="BT33" s="70"/>
      <c r="BU33" s="1"/>
    </row>
    <row r="34" spans="1:83" ht="15.75" customHeight="1">
      <c r="A34" s="90"/>
      <c r="B34" s="91" t="s">
        <v>46</v>
      </c>
      <c r="C34" s="92" t="s">
        <v>82</v>
      </c>
      <c r="D34" s="93" t="s">
        <v>64</v>
      </c>
      <c r="E34" s="94">
        <v>7</v>
      </c>
      <c r="F34" s="94">
        <v>7</v>
      </c>
      <c r="G34" s="95">
        <f t="shared" si="12"/>
        <v>0</v>
      </c>
      <c r="H34" s="62">
        <v>6</v>
      </c>
      <c r="I34" s="83">
        <v>44994</v>
      </c>
      <c r="J34" s="96">
        <v>44998</v>
      </c>
      <c r="K34" s="97">
        <v>3</v>
      </c>
      <c r="L34" s="98">
        <f t="shared" si="1"/>
        <v>1</v>
      </c>
      <c r="M34" s="88"/>
      <c r="N34" s="88"/>
      <c r="O34" s="88"/>
      <c r="P34" s="88"/>
      <c r="Q34" s="88"/>
      <c r="R34" s="99"/>
      <c r="S34" s="99"/>
      <c r="T34" s="99"/>
      <c r="U34" s="99"/>
      <c r="V34" s="99"/>
      <c r="W34" s="88"/>
      <c r="X34" s="88"/>
      <c r="Y34" s="88"/>
      <c r="Z34" s="88"/>
      <c r="AA34" s="100"/>
      <c r="AB34" s="88"/>
      <c r="AC34" s="88"/>
      <c r="AD34" s="88"/>
      <c r="AE34" s="88"/>
      <c r="AF34" s="88"/>
      <c r="AG34" s="101"/>
      <c r="AH34" s="101"/>
      <c r="AI34" s="101"/>
      <c r="AJ34" s="101"/>
      <c r="AK34" s="101"/>
      <c r="AL34" s="88"/>
      <c r="AM34" s="88"/>
      <c r="AN34" s="88"/>
      <c r="AO34" s="88"/>
      <c r="AP34" s="70"/>
      <c r="AQ34" s="88"/>
      <c r="AR34" s="88"/>
      <c r="AS34" s="88"/>
      <c r="AT34" s="88"/>
      <c r="AU34" s="107"/>
      <c r="AV34" s="107"/>
      <c r="AW34" s="102"/>
      <c r="AX34" s="102"/>
      <c r="AY34" s="102"/>
      <c r="AZ34" s="102"/>
      <c r="BA34" s="88"/>
      <c r="BB34" s="88"/>
      <c r="BC34" s="88"/>
      <c r="BD34" s="67"/>
      <c r="BE34" s="100"/>
      <c r="BF34" s="125"/>
      <c r="BG34" s="125"/>
      <c r="BH34" s="125"/>
      <c r="BI34" s="136"/>
      <c r="BJ34" s="136"/>
      <c r="BK34" s="136"/>
      <c r="BL34" s="136"/>
      <c r="BM34" s="103"/>
      <c r="BN34" s="133"/>
      <c r="BO34" s="133"/>
      <c r="BP34" s="134"/>
      <c r="BQ34" s="88"/>
      <c r="BR34" s="88"/>
      <c r="BS34" s="88"/>
      <c r="BT34" s="100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</row>
    <row r="35" spans="1:83" ht="15.75" customHeight="1">
      <c r="A35" s="90"/>
      <c r="B35" s="91" t="s">
        <v>47</v>
      </c>
      <c r="C35" s="137" t="s">
        <v>87</v>
      </c>
      <c r="D35" s="93" t="s">
        <v>64</v>
      </c>
      <c r="E35" s="94">
        <v>19</v>
      </c>
      <c r="F35" s="94">
        <v>19</v>
      </c>
      <c r="G35" s="95">
        <f t="shared" si="12"/>
        <v>0</v>
      </c>
      <c r="H35" s="62">
        <v>6</v>
      </c>
      <c r="I35" s="83">
        <v>44999</v>
      </c>
      <c r="J35" s="96">
        <v>45002</v>
      </c>
      <c r="K35" s="97">
        <f t="shared" ref="K35" si="13">J35-I35+1</f>
        <v>4</v>
      </c>
      <c r="L35" s="98">
        <f t="shared" si="1"/>
        <v>1</v>
      </c>
      <c r="M35" s="88"/>
      <c r="N35" s="88"/>
      <c r="O35" s="88"/>
      <c r="P35" s="88"/>
      <c r="Q35" s="88"/>
      <c r="R35" s="99"/>
      <c r="S35" s="99"/>
      <c r="T35" s="99"/>
      <c r="U35" s="99"/>
      <c r="V35" s="99"/>
      <c r="W35" s="88"/>
      <c r="X35" s="88"/>
      <c r="Y35" s="88"/>
      <c r="Z35" s="88"/>
      <c r="AA35" s="100"/>
      <c r="AB35" s="88"/>
      <c r="AC35" s="88"/>
      <c r="AD35" s="88"/>
      <c r="AE35" s="88"/>
      <c r="AF35" s="88"/>
      <c r="AG35" s="101"/>
      <c r="AH35" s="101"/>
      <c r="AI35" s="101"/>
      <c r="AJ35" s="101"/>
      <c r="AK35" s="101"/>
      <c r="AL35" s="88"/>
      <c r="AM35" s="88"/>
      <c r="AN35" s="88"/>
      <c r="AO35" s="88"/>
      <c r="AP35" s="107"/>
      <c r="AQ35" s="107"/>
      <c r="AR35" s="107"/>
      <c r="AS35" s="107"/>
      <c r="AT35" s="107"/>
      <c r="AU35" s="88"/>
      <c r="AV35" s="102"/>
      <c r="AW35" s="102"/>
      <c r="AX35" s="102"/>
      <c r="AY35" s="102"/>
      <c r="AZ35" s="102"/>
      <c r="BA35" s="88"/>
      <c r="BB35" s="88"/>
      <c r="BC35" s="67"/>
      <c r="BD35" s="67"/>
      <c r="BE35" s="67"/>
      <c r="BF35" s="121"/>
      <c r="BG35" s="121"/>
      <c r="BH35" s="125"/>
      <c r="BI35" s="125"/>
      <c r="BJ35" s="125"/>
      <c r="BK35" s="125"/>
      <c r="BL35" s="125"/>
      <c r="BM35" s="103"/>
      <c r="BN35" s="103"/>
      <c r="BO35" s="103"/>
      <c r="BP35" s="88"/>
      <c r="BQ35" s="134"/>
      <c r="BR35" s="134"/>
      <c r="BS35" s="134"/>
      <c r="BT35" s="135"/>
      <c r="BU35" s="104"/>
      <c r="BV35" s="104"/>
      <c r="BW35" s="104"/>
      <c r="BX35" s="104"/>
      <c r="BY35" s="104"/>
      <c r="BZ35" s="104"/>
      <c r="CA35" s="104"/>
      <c r="CB35" s="104"/>
      <c r="CC35" s="104"/>
      <c r="CD35" s="104"/>
      <c r="CE35" s="104"/>
    </row>
    <row r="36" spans="1:83" ht="18.75" customHeight="1">
      <c r="A36" s="1"/>
      <c r="B36" s="1"/>
      <c r="C36" s="109"/>
      <c r="D36" s="10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83" ht="18" customHeight="1">
      <c r="A37" s="1"/>
      <c r="B37" s="1"/>
      <c r="C37" s="1"/>
      <c r="D37" s="1"/>
      <c r="E37" s="110" t="s">
        <v>28</v>
      </c>
      <c r="F37" s="110" t="s">
        <v>29</v>
      </c>
      <c r="G37" s="110" t="s">
        <v>30</v>
      </c>
      <c r="H37" s="111" t="s">
        <v>48</v>
      </c>
      <c r="I37" s="111" t="s">
        <v>49</v>
      </c>
      <c r="J37" s="1"/>
      <c r="K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83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83" ht="18" customHeight="1">
      <c r="A39" s="1"/>
      <c r="B39" s="1"/>
      <c r="C39" s="5" t="s">
        <v>50</v>
      </c>
      <c r="D39" s="105" t="s">
        <v>51</v>
      </c>
      <c r="E39" s="106">
        <f>SUM(E12:E15,E17:E20,E22:E26,E28:E31, E33:E35)</f>
        <v>169</v>
      </c>
      <c r="F39" s="106">
        <f>SUM(F12:F15,F17:F20,F22:F26,F28:F31, F33:F35)</f>
        <v>169</v>
      </c>
      <c r="G39" s="106">
        <f>SUM(G12:G15,G17:G20,G22:G26,G28:G31)</f>
        <v>0</v>
      </c>
      <c r="H39" s="112">
        <v>70</v>
      </c>
      <c r="I39" s="106">
        <f>E39/H39</f>
        <v>2.4142857142857141</v>
      </c>
      <c r="J39" s="1"/>
      <c r="K39" s="1"/>
      <c r="L39" s="113" t="s">
        <v>52</v>
      </c>
      <c r="M39" s="114">
        <v>1</v>
      </c>
      <c r="N39" s="114">
        <v>2</v>
      </c>
      <c r="O39" s="114">
        <v>3</v>
      </c>
      <c r="P39" s="114">
        <v>4</v>
      </c>
      <c r="Q39" s="114">
        <v>5</v>
      </c>
      <c r="R39" s="114">
        <v>6</v>
      </c>
      <c r="S39" s="114">
        <v>7</v>
      </c>
      <c r="T39" s="114">
        <v>8</v>
      </c>
      <c r="U39" s="114">
        <v>9</v>
      </c>
      <c r="V39" s="114">
        <v>10</v>
      </c>
      <c r="W39" s="114">
        <v>11</v>
      </c>
      <c r="X39" s="114">
        <v>12</v>
      </c>
      <c r="Y39" s="114">
        <v>13</v>
      </c>
      <c r="Z39" s="114">
        <v>14</v>
      </c>
      <c r="AA39" s="114">
        <v>15</v>
      </c>
      <c r="AB39" s="114">
        <v>16</v>
      </c>
      <c r="AC39" s="114">
        <v>17</v>
      </c>
      <c r="AD39" s="114">
        <v>18</v>
      </c>
      <c r="AE39" s="114">
        <v>19</v>
      </c>
      <c r="AF39" s="114">
        <v>20</v>
      </c>
      <c r="AG39" s="114">
        <v>21</v>
      </c>
      <c r="AH39" s="114">
        <v>22</v>
      </c>
      <c r="AI39" s="114">
        <v>23</v>
      </c>
      <c r="AJ39" s="114">
        <v>24</v>
      </c>
      <c r="AK39" s="114">
        <v>25</v>
      </c>
      <c r="AL39" s="114">
        <v>26</v>
      </c>
      <c r="AM39" s="114">
        <v>27</v>
      </c>
      <c r="AN39" s="114">
        <v>28</v>
      </c>
      <c r="AO39" s="114">
        <v>29</v>
      </c>
      <c r="AP39" s="114">
        <v>30</v>
      </c>
      <c r="AQ39" s="114">
        <v>31</v>
      </c>
      <c r="AR39" s="114">
        <v>32</v>
      </c>
      <c r="AS39" s="114">
        <v>33</v>
      </c>
      <c r="AT39" s="114">
        <v>34</v>
      </c>
      <c r="AU39" s="114">
        <v>35</v>
      </c>
      <c r="AV39" s="114">
        <v>36</v>
      </c>
      <c r="AW39" s="114">
        <v>37</v>
      </c>
      <c r="AX39" s="114">
        <v>38</v>
      </c>
      <c r="AY39" s="114">
        <v>39</v>
      </c>
      <c r="AZ39" s="114">
        <v>40</v>
      </c>
      <c r="BA39" s="115">
        <v>41</v>
      </c>
      <c r="BB39" s="115">
        <v>42</v>
      </c>
      <c r="BC39" s="115">
        <v>43</v>
      </c>
      <c r="BD39" s="115">
        <v>44</v>
      </c>
      <c r="BE39" s="115">
        <v>45</v>
      </c>
      <c r="BF39" s="115">
        <v>46</v>
      </c>
      <c r="BG39" s="115">
        <v>47</v>
      </c>
      <c r="BH39" s="115">
        <v>48</v>
      </c>
      <c r="BI39" s="115">
        <v>49</v>
      </c>
      <c r="BJ39" s="115">
        <v>50</v>
      </c>
      <c r="BK39" s="115">
        <v>51</v>
      </c>
      <c r="BL39" s="115">
        <v>52</v>
      </c>
      <c r="BM39" s="115">
        <v>53</v>
      </c>
      <c r="BN39" s="115">
        <v>54</v>
      </c>
      <c r="BO39" s="115">
        <v>55</v>
      </c>
      <c r="BP39" s="115">
        <v>56</v>
      </c>
      <c r="BQ39" s="115">
        <v>57</v>
      </c>
      <c r="BR39" s="115">
        <v>58</v>
      </c>
      <c r="BS39" s="115">
        <v>59</v>
      </c>
      <c r="BT39" s="115">
        <v>60</v>
      </c>
      <c r="BU39" s="115">
        <v>61</v>
      </c>
      <c r="BV39" s="115">
        <v>62</v>
      </c>
      <c r="BW39" s="115">
        <v>63</v>
      </c>
      <c r="BX39" s="115">
        <v>64</v>
      </c>
      <c r="BY39" s="115">
        <v>65</v>
      </c>
      <c r="BZ39" s="115">
        <v>66</v>
      </c>
      <c r="CA39" s="115">
        <v>67</v>
      </c>
      <c r="CB39" s="115">
        <v>68</v>
      </c>
      <c r="CC39" s="115">
        <v>69</v>
      </c>
      <c r="CD39" s="115">
        <v>70</v>
      </c>
      <c r="CE39" s="105" t="s">
        <v>51</v>
      </c>
    </row>
    <row r="40" spans="1:83" ht="18" customHeight="1">
      <c r="A40" s="1"/>
      <c r="B40" s="1"/>
      <c r="C40" s="1"/>
      <c r="D40" s="1"/>
      <c r="E40" s="1"/>
      <c r="F40" s="1"/>
      <c r="G40" s="1"/>
      <c r="H40" s="116" t="s">
        <v>53</v>
      </c>
      <c r="I40" s="1"/>
      <c r="J40" s="1"/>
      <c r="K40" s="1"/>
      <c r="L40" s="113" t="s">
        <v>54</v>
      </c>
      <c r="M40" s="117">
        <f>E39</f>
        <v>169</v>
      </c>
      <c r="N40" s="118">
        <f>E39</f>
        <v>169</v>
      </c>
      <c r="O40" s="118">
        <f>E39</f>
        <v>169</v>
      </c>
      <c r="P40" s="117">
        <f>E39</f>
        <v>169</v>
      </c>
      <c r="Q40" s="118">
        <f>P40-I39</f>
        <v>166.58571428571429</v>
      </c>
      <c r="R40" s="118">
        <f>Q40-I39</f>
        <v>164.17142857142858</v>
      </c>
      <c r="S40" s="118">
        <f>R40-I39</f>
        <v>161.75714285714287</v>
      </c>
      <c r="T40" s="118">
        <f>S40-I39</f>
        <v>159.34285714285716</v>
      </c>
      <c r="U40" s="118">
        <f>T40-I39</f>
        <v>156.92857142857144</v>
      </c>
      <c r="V40" s="118">
        <f>U40-I39</f>
        <v>154.51428571428573</v>
      </c>
      <c r="W40" s="118">
        <f>V40-I39</f>
        <v>152.10000000000002</v>
      </c>
      <c r="X40" s="118">
        <f>W40-I39</f>
        <v>149.68571428571431</v>
      </c>
      <c r="Y40" s="118">
        <f>X40-I39</f>
        <v>147.2714285714286</v>
      </c>
      <c r="Z40" s="118">
        <f>Y40-I39</f>
        <v>144.85714285714289</v>
      </c>
      <c r="AA40" s="118">
        <f>Z40-I39</f>
        <v>142.44285714285718</v>
      </c>
      <c r="AB40" s="118">
        <f>AA40-I39</f>
        <v>140.02857142857147</v>
      </c>
      <c r="AC40" s="118">
        <f>AB40-I39</f>
        <v>137.61428571428576</v>
      </c>
      <c r="AD40" s="118">
        <f>AC40-I39</f>
        <v>135.20000000000005</v>
      </c>
      <c r="AE40" s="118">
        <f>AD40-I39</f>
        <v>132.78571428571433</v>
      </c>
      <c r="AF40" s="118">
        <f>AE40-I39</f>
        <v>130.37142857142862</v>
      </c>
      <c r="AG40" s="118">
        <f>AF40-I39</f>
        <v>127.95714285714291</v>
      </c>
      <c r="AH40" s="118">
        <f>AG40-I39</f>
        <v>125.5428571428572</v>
      </c>
      <c r="AI40" s="118">
        <f>AH40-I39</f>
        <v>123.12857142857149</v>
      </c>
      <c r="AJ40" s="118">
        <f>AI40-I39</f>
        <v>120.71428571428578</v>
      </c>
      <c r="AK40" s="118">
        <f>AJ40-I39</f>
        <v>118.30000000000007</v>
      </c>
      <c r="AL40" s="118">
        <f>AK40-I39</f>
        <v>115.88571428571436</v>
      </c>
      <c r="AM40" s="118">
        <f>AL40-I39</f>
        <v>113.47142857142865</v>
      </c>
      <c r="AN40" s="118">
        <f>AM40-I39</f>
        <v>111.05714285714294</v>
      </c>
      <c r="AO40" s="118">
        <f>AN40-I39</f>
        <v>108.64285714285722</v>
      </c>
      <c r="AP40" s="118">
        <f>AO40-I39</f>
        <v>106.22857142857151</v>
      </c>
      <c r="AQ40" s="118">
        <f>AP40-I39</f>
        <v>103.8142857142858</v>
      </c>
      <c r="AR40" s="118">
        <f>AQ40-I39</f>
        <v>101.40000000000009</v>
      </c>
      <c r="AS40" s="118">
        <f>AR40-I39</f>
        <v>98.98571428571438</v>
      </c>
      <c r="AT40" s="118">
        <f>AS40-I39</f>
        <v>96.571428571428669</v>
      </c>
      <c r="AU40" s="118">
        <f>AT40-I39</f>
        <v>94.157142857142958</v>
      </c>
      <c r="AV40" s="118">
        <f>AU40-I39</f>
        <v>91.742857142857247</v>
      </c>
      <c r="AW40" s="118">
        <f>AV40-I39</f>
        <v>89.328571428571536</v>
      </c>
      <c r="AX40" s="118">
        <f>AW40-I39</f>
        <v>86.914285714285825</v>
      </c>
      <c r="AY40" s="118">
        <f>AX40-I39</f>
        <v>84.500000000000114</v>
      </c>
      <c r="AZ40" s="118">
        <f>AY40-I39</f>
        <v>82.085714285714403</v>
      </c>
      <c r="BA40" s="118">
        <f>AZ40-I39</f>
        <v>79.671428571428692</v>
      </c>
      <c r="BB40" s="118">
        <f>BA40-I39</f>
        <v>77.257142857142981</v>
      </c>
      <c r="BC40" s="118">
        <f>BB40-I39</f>
        <v>74.84285714285727</v>
      </c>
      <c r="BD40" s="118">
        <f>BC40-I39</f>
        <v>72.428571428571558</v>
      </c>
      <c r="BE40" s="118">
        <f>BD40-I39</f>
        <v>70.014285714285847</v>
      </c>
      <c r="BF40" s="118">
        <f>BE40-I39</f>
        <v>67.600000000000136</v>
      </c>
      <c r="BG40" s="118">
        <f>BF40-I39</f>
        <v>65.185714285714425</v>
      </c>
      <c r="BH40" s="118">
        <f>BG40-I39</f>
        <v>62.771428571428714</v>
      </c>
      <c r="BI40" s="118">
        <f>BH40-I39</f>
        <v>60.357142857143003</v>
      </c>
      <c r="BJ40" s="118">
        <f>BI40-I39</f>
        <v>57.942857142857292</v>
      </c>
      <c r="BK40" s="118">
        <f>BJ40-I39</f>
        <v>55.528571428571581</v>
      </c>
      <c r="BL40" s="118">
        <f>BK40-I39</f>
        <v>53.11428571428587</v>
      </c>
      <c r="BM40" s="118">
        <f>BL40-I39</f>
        <v>50.700000000000159</v>
      </c>
      <c r="BN40" s="118">
        <f>BM40-I39</f>
        <v>48.285714285714448</v>
      </c>
      <c r="BO40" s="118">
        <f>BN40-I39</f>
        <v>45.871428571428737</v>
      </c>
      <c r="BP40" s="118">
        <f>BO40-I39</f>
        <v>43.457142857143026</v>
      </c>
      <c r="BQ40" s="118">
        <f>BP40-I39</f>
        <v>41.042857142857315</v>
      </c>
      <c r="BR40" s="118">
        <f>BQ40-I39</f>
        <v>38.628571428571604</v>
      </c>
      <c r="BS40" s="118">
        <f>BR40-I39</f>
        <v>36.214285714285893</v>
      </c>
      <c r="BT40" s="118">
        <f>BS40-I39</f>
        <v>33.800000000000182</v>
      </c>
      <c r="BU40" s="118">
        <f>BT40-I39</f>
        <v>31.385714285714467</v>
      </c>
      <c r="BV40" s="118">
        <f>BU40-I39</f>
        <v>28.971428571428753</v>
      </c>
      <c r="BW40" s="118">
        <f>BV40-I39</f>
        <v>26.557142857143038</v>
      </c>
      <c r="BX40" s="118">
        <f>BW40-I39</f>
        <v>24.142857142857324</v>
      </c>
      <c r="BY40" s="118">
        <f>BX40-I39</f>
        <v>21.728571428571609</v>
      </c>
      <c r="BZ40" s="118">
        <f>BY40-I39</f>
        <v>19.314285714285894</v>
      </c>
      <c r="CA40" s="118">
        <f>BZ40-I39</f>
        <v>16.90000000000018</v>
      </c>
      <c r="CB40" s="118">
        <f>CA40-I39</f>
        <v>14.485714285714465</v>
      </c>
      <c r="CC40" s="118">
        <f>CB40-I39</f>
        <v>12.071428571428751</v>
      </c>
      <c r="CD40" s="118">
        <f>CC40-I39</f>
        <v>9.657142857143036</v>
      </c>
      <c r="CE40" s="106"/>
    </row>
    <row r="41" spans="1:83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13" t="s">
        <v>28</v>
      </c>
      <c r="M41" s="117">
        <f>E39</f>
        <v>169</v>
      </c>
      <c r="N41" s="117">
        <f t="shared" ref="N41:O41" si="14">M43</f>
        <v>167</v>
      </c>
      <c r="O41" s="117">
        <f t="shared" si="14"/>
        <v>162</v>
      </c>
      <c r="P41" s="117">
        <v>157</v>
      </c>
      <c r="Q41" s="117">
        <f t="shared" ref="Q41:CA41" si="15">P43</f>
        <v>154</v>
      </c>
      <c r="R41" s="117">
        <f t="shared" si="15"/>
        <v>149</v>
      </c>
      <c r="S41" s="117">
        <f t="shared" si="15"/>
        <v>146</v>
      </c>
      <c r="T41" s="117">
        <f t="shared" si="15"/>
        <v>143</v>
      </c>
      <c r="U41" s="117">
        <f t="shared" si="15"/>
        <v>140</v>
      </c>
      <c r="V41" s="117">
        <f t="shared" si="15"/>
        <v>137</v>
      </c>
      <c r="W41" s="117">
        <f t="shared" si="15"/>
        <v>134</v>
      </c>
      <c r="X41" s="117">
        <f t="shared" si="15"/>
        <v>132</v>
      </c>
      <c r="Y41" s="117">
        <f t="shared" si="15"/>
        <v>129</v>
      </c>
      <c r="Z41" s="117">
        <f t="shared" si="15"/>
        <v>127</v>
      </c>
      <c r="AA41" s="117">
        <f t="shared" si="15"/>
        <v>123</v>
      </c>
      <c r="AB41" s="117">
        <f t="shared" si="15"/>
        <v>120</v>
      </c>
      <c r="AC41" s="117">
        <f t="shared" si="15"/>
        <v>118</v>
      </c>
      <c r="AD41" s="117">
        <f t="shared" si="15"/>
        <v>118</v>
      </c>
      <c r="AE41" s="117">
        <f t="shared" si="15"/>
        <v>115</v>
      </c>
      <c r="AF41" s="117">
        <f t="shared" si="15"/>
        <v>115</v>
      </c>
      <c r="AG41" s="117">
        <f t="shared" si="15"/>
        <v>112</v>
      </c>
      <c r="AH41" s="117">
        <f t="shared" si="15"/>
        <v>107</v>
      </c>
      <c r="AI41" s="117">
        <f t="shared" si="15"/>
        <v>104</v>
      </c>
      <c r="AJ41" s="117">
        <f t="shared" si="15"/>
        <v>103</v>
      </c>
      <c r="AK41" s="117">
        <f t="shared" si="15"/>
        <v>97</v>
      </c>
      <c r="AL41" s="117">
        <f t="shared" si="15"/>
        <v>94</v>
      </c>
      <c r="AM41" s="117">
        <f t="shared" si="15"/>
        <v>89</v>
      </c>
      <c r="AN41" s="117">
        <f t="shared" si="15"/>
        <v>89</v>
      </c>
      <c r="AO41" s="117">
        <f t="shared" si="15"/>
        <v>87</v>
      </c>
      <c r="AP41" s="117">
        <f t="shared" si="15"/>
        <v>82</v>
      </c>
      <c r="AQ41" s="117">
        <f t="shared" si="15"/>
        <v>80</v>
      </c>
      <c r="AR41" s="117">
        <f t="shared" si="15"/>
        <v>76</v>
      </c>
      <c r="AS41" s="117">
        <f t="shared" si="15"/>
        <v>71</v>
      </c>
      <c r="AT41" s="117">
        <f t="shared" si="15"/>
        <v>70</v>
      </c>
      <c r="AU41" s="117">
        <f t="shared" si="15"/>
        <v>65</v>
      </c>
      <c r="AV41" s="117">
        <f t="shared" si="15"/>
        <v>63</v>
      </c>
      <c r="AW41" s="117">
        <f t="shared" si="15"/>
        <v>59</v>
      </c>
      <c r="AX41" s="117">
        <f t="shared" si="15"/>
        <v>56</v>
      </c>
      <c r="AY41" s="117">
        <f t="shared" si="15"/>
        <v>53</v>
      </c>
      <c r="AZ41" s="117">
        <f t="shared" si="15"/>
        <v>53</v>
      </c>
      <c r="BA41" s="117">
        <f t="shared" si="15"/>
        <v>49</v>
      </c>
      <c r="BB41" s="117">
        <f t="shared" si="15"/>
        <v>47</v>
      </c>
      <c r="BC41" s="117">
        <f t="shared" si="15"/>
        <v>44</v>
      </c>
      <c r="BD41" s="117">
        <f t="shared" si="15"/>
        <v>42</v>
      </c>
      <c r="BE41" s="117">
        <f t="shared" si="15"/>
        <v>38</v>
      </c>
      <c r="BF41" s="117">
        <f t="shared" si="15"/>
        <v>33</v>
      </c>
      <c r="BG41" s="117">
        <f t="shared" si="15"/>
        <v>33</v>
      </c>
      <c r="BH41" s="117">
        <f t="shared" si="15"/>
        <v>27</v>
      </c>
      <c r="BI41" s="117">
        <f t="shared" si="15"/>
        <v>26</v>
      </c>
      <c r="BJ41" s="117">
        <f t="shared" si="15"/>
        <v>23</v>
      </c>
      <c r="BK41" s="117">
        <f t="shared" si="15"/>
        <v>18</v>
      </c>
      <c r="BL41" s="117">
        <f t="shared" si="15"/>
        <v>16</v>
      </c>
      <c r="BM41" s="117">
        <f t="shared" si="15"/>
        <v>14</v>
      </c>
      <c r="BN41" s="117">
        <f t="shared" si="15"/>
        <v>12</v>
      </c>
      <c r="BO41" s="117">
        <f t="shared" si="15"/>
        <v>9</v>
      </c>
      <c r="BP41" s="117">
        <f t="shared" si="15"/>
        <v>4</v>
      </c>
      <c r="BQ41" s="117">
        <f t="shared" si="15"/>
        <v>0</v>
      </c>
      <c r="BR41" s="117">
        <f t="shared" si="15"/>
        <v>0</v>
      </c>
      <c r="BS41" s="117">
        <f t="shared" si="15"/>
        <v>-4</v>
      </c>
      <c r="BT41" s="117">
        <f t="shared" si="15"/>
        <v>-10</v>
      </c>
      <c r="BU41" s="117">
        <f t="shared" si="15"/>
        <v>-12</v>
      </c>
      <c r="BV41" s="117">
        <f t="shared" si="15"/>
        <v>-15</v>
      </c>
      <c r="BW41" s="117">
        <f t="shared" si="15"/>
        <v>-19</v>
      </c>
      <c r="BX41" s="117">
        <f t="shared" si="15"/>
        <v>-23</v>
      </c>
      <c r="BY41" s="117">
        <f t="shared" si="15"/>
        <v>-26</v>
      </c>
      <c r="BZ41" s="117">
        <f t="shared" si="15"/>
        <v>-29</v>
      </c>
      <c r="CA41" s="117">
        <f t="shared" si="15"/>
        <v>-31</v>
      </c>
      <c r="CB41" s="117">
        <v>10</v>
      </c>
      <c r="CC41" s="117">
        <v>7</v>
      </c>
      <c r="CD41" s="117">
        <v>3</v>
      </c>
      <c r="CE41" s="106">
        <f>SUM(P41:CD41)</f>
        <v>4153</v>
      </c>
    </row>
    <row r="42" spans="1:83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19" t="s">
        <v>55</v>
      </c>
      <c r="L42" s="113" t="s">
        <v>56</v>
      </c>
      <c r="M42" s="60">
        <v>2</v>
      </c>
      <c r="N42" s="60">
        <v>5</v>
      </c>
      <c r="O42" s="60">
        <v>5</v>
      </c>
      <c r="P42" s="60">
        <v>3</v>
      </c>
      <c r="Q42" s="60">
        <v>5</v>
      </c>
      <c r="R42" s="60">
        <v>3</v>
      </c>
      <c r="S42" s="60">
        <v>3</v>
      </c>
      <c r="T42" s="60">
        <v>3</v>
      </c>
      <c r="U42" s="60">
        <v>3</v>
      </c>
      <c r="V42" s="60">
        <v>3</v>
      </c>
      <c r="W42" s="60">
        <v>2</v>
      </c>
      <c r="X42" s="60">
        <v>3</v>
      </c>
      <c r="Y42" s="60">
        <v>2</v>
      </c>
      <c r="Z42" s="60">
        <v>4</v>
      </c>
      <c r="AA42" s="60">
        <v>3</v>
      </c>
      <c r="AB42" s="60">
        <v>2</v>
      </c>
      <c r="AC42" s="60">
        <v>0</v>
      </c>
      <c r="AD42" s="60">
        <v>3</v>
      </c>
      <c r="AE42" s="60">
        <v>0</v>
      </c>
      <c r="AF42" s="60">
        <v>3</v>
      </c>
      <c r="AG42" s="60">
        <v>5</v>
      </c>
      <c r="AH42" s="60">
        <v>3</v>
      </c>
      <c r="AI42" s="60">
        <v>1</v>
      </c>
      <c r="AJ42" s="60">
        <v>6</v>
      </c>
      <c r="AK42" s="60">
        <v>3</v>
      </c>
      <c r="AL42" s="60">
        <v>5</v>
      </c>
      <c r="AM42" s="60">
        <v>0</v>
      </c>
      <c r="AN42" s="60">
        <v>2</v>
      </c>
      <c r="AO42" s="60">
        <v>5</v>
      </c>
      <c r="AP42" s="60">
        <v>2</v>
      </c>
      <c r="AQ42" s="60">
        <v>4</v>
      </c>
      <c r="AR42" s="60">
        <v>5</v>
      </c>
      <c r="AS42" s="60">
        <v>1</v>
      </c>
      <c r="AT42" s="60">
        <v>5</v>
      </c>
      <c r="AU42" s="60">
        <v>2</v>
      </c>
      <c r="AV42" s="60">
        <v>4</v>
      </c>
      <c r="AW42" s="60">
        <v>3</v>
      </c>
      <c r="AX42" s="60">
        <v>3</v>
      </c>
      <c r="AY42" s="60">
        <v>0</v>
      </c>
      <c r="AZ42" s="60">
        <v>4</v>
      </c>
      <c r="BA42" s="60">
        <v>2</v>
      </c>
      <c r="BB42" s="60">
        <v>3</v>
      </c>
      <c r="BC42" s="60">
        <v>2</v>
      </c>
      <c r="BD42" s="60">
        <v>4</v>
      </c>
      <c r="BE42" s="60">
        <v>5</v>
      </c>
      <c r="BF42" s="60">
        <v>0</v>
      </c>
      <c r="BG42" s="60">
        <v>6</v>
      </c>
      <c r="BH42" s="60">
        <v>1</v>
      </c>
      <c r="BI42" s="60">
        <v>3</v>
      </c>
      <c r="BJ42" s="60">
        <v>5</v>
      </c>
      <c r="BK42" s="60">
        <v>2</v>
      </c>
      <c r="BL42" s="60">
        <v>2</v>
      </c>
      <c r="BM42" s="60">
        <v>2</v>
      </c>
      <c r="BN42" s="60">
        <v>3</v>
      </c>
      <c r="BO42" s="60">
        <v>5</v>
      </c>
      <c r="BP42" s="60">
        <v>4</v>
      </c>
      <c r="BQ42" s="60">
        <v>0</v>
      </c>
      <c r="BR42" s="60">
        <v>4</v>
      </c>
      <c r="BS42" s="120">
        <v>6</v>
      </c>
      <c r="BT42" s="120">
        <v>2</v>
      </c>
      <c r="BU42" s="120">
        <v>3</v>
      </c>
      <c r="BV42" s="120">
        <v>4</v>
      </c>
      <c r="BW42" s="120">
        <v>4</v>
      </c>
      <c r="BX42" s="120">
        <v>3</v>
      </c>
      <c r="BY42" s="120">
        <v>3</v>
      </c>
      <c r="BZ42" s="120">
        <v>2</v>
      </c>
      <c r="CA42" s="120">
        <v>3</v>
      </c>
      <c r="CB42" s="120">
        <v>3</v>
      </c>
      <c r="CC42" s="120">
        <v>4</v>
      </c>
      <c r="CD42" s="120">
        <v>3</v>
      </c>
      <c r="CE42" s="106">
        <f>SUM(P42:BT42)</f>
        <v>169</v>
      </c>
    </row>
    <row r="43" spans="1:8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13" t="s">
        <v>57</v>
      </c>
      <c r="M43" s="117">
        <f t="shared" ref="M43:CD43" si="16">M41-M42</f>
        <v>167</v>
      </c>
      <c r="N43" s="117">
        <f t="shared" si="16"/>
        <v>162</v>
      </c>
      <c r="O43" s="117">
        <f t="shared" si="16"/>
        <v>157</v>
      </c>
      <c r="P43" s="117">
        <f t="shared" si="16"/>
        <v>154</v>
      </c>
      <c r="Q43" s="117">
        <f t="shared" si="16"/>
        <v>149</v>
      </c>
      <c r="R43" s="117">
        <f t="shared" si="16"/>
        <v>146</v>
      </c>
      <c r="S43" s="117">
        <f t="shared" si="16"/>
        <v>143</v>
      </c>
      <c r="T43" s="117">
        <f t="shared" si="16"/>
        <v>140</v>
      </c>
      <c r="U43" s="117">
        <f t="shared" si="16"/>
        <v>137</v>
      </c>
      <c r="V43" s="117">
        <f t="shared" si="16"/>
        <v>134</v>
      </c>
      <c r="W43" s="117">
        <f t="shared" si="16"/>
        <v>132</v>
      </c>
      <c r="X43" s="117">
        <f t="shared" si="16"/>
        <v>129</v>
      </c>
      <c r="Y43" s="117">
        <f t="shared" si="16"/>
        <v>127</v>
      </c>
      <c r="Z43" s="117">
        <f t="shared" si="16"/>
        <v>123</v>
      </c>
      <c r="AA43" s="117">
        <f t="shared" si="16"/>
        <v>120</v>
      </c>
      <c r="AB43" s="117">
        <f t="shared" si="16"/>
        <v>118</v>
      </c>
      <c r="AC43" s="117">
        <f t="shared" si="16"/>
        <v>118</v>
      </c>
      <c r="AD43" s="117">
        <f t="shared" si="16"/>
        <v>115</v>
      </c>
      <c r="AE43" s="117">
        <f t="shared" si="16"/>
        <v>115</v>
      </c>
      <c r="AF43" s="117">
        <f t="shared" si="16"/>
        <v>112</v>
      </c>
      <c r="AG43" s="117">
        <f t="shared" si="16"/>
        <v>107</v>
      </c>
      <c r="AH43" s="117">
        <f t="shared" si="16"/>
        <v>104</v>
      </c>
      <c r="AI43" s="117">
        <f t="shared" si="16"/>
        <v>103</v>
      </c>
      <c r="AJ43" s="117">
        <f t="shared" si="16"/>
        <v>97</v>
      </c>
      <c r="AK43" s="117">
        <f t="shared" si="16"/>
        <v>94</v>
      </c>
      <c r="AL43" s="117">
        <f t="shared" si="16"/>
        <v>89</v>
      </c>
      <c r="AM43" s="117">
        <f t="shared" si="16"/>
        <v>89</v>
      </c>
      <c r="AN43" s="117">
        <f t="shared" si="16"/>
        <v>87</v>
      </c>
      <c r="AO43" s="117">
        <f t="shared" si="16"/>
        <v>82</v>
      </c>
      <c r="AP43" s="117">
        <f t="shared" si="16"/>
        <v>80</v>
      </c>
      <c r="AQ43" s="117">
        <f t="shared" si="16"/>
        <v>76</v>
      </c>
      <c r="AR43" s="117">
        <f t="shared" si="16"/>
        <v>71</v>
      </c>
      <c r="AS43" s="117">
        <f t="shared" si="16"/>
        <v>70</v>
      </c>
      <c r="AT43" s="117">
        <f t="shared" si="16"/>
        <v>65</v>
      </c>
      <c r="AU43" s="117">
        <f t="shared" si="16"/>
        <v>63</v>
      </c>
      <c r="AV43" s="117">
        <f t="shared" si="16"/>
        <v>59</v>
      </c>
      <c r="AW43" s="117">
        <f t="shared" si="16"/>
        <v>56</v>
      </c>
      <c r="AX43" s="117">
        <f t="shared" si="16"/>
        <v>53</v>
      </c>
      <c r="AY43" s="117">
        <f t="shared" si="16"/>
        <v>53</v>
      </c>
      <c r="AZ43" s="117">
        <f t="shared" si="16"/>
        <v>49</v>
      </c>
      <c r="BA43" s="117">
        <f t="shared" si="16"/>
        <v>47</v>
      </c>
      <c r="BB43" s="117">
        <f t="shared" si="16"/>
        <v>44</v>
      </c>
      <c r="BC43" s="117">
        <f t="shared" si="16"/>
        <v>42</v>
      </c>
      <c r="BD43" s="117">
        <f t="shared" si="16"/>
        <v>38</v>
      </c>
      <c r="BE43" s="117">
        <f t="shared" si="16"/>
        <v>33</v>
      </c>
      <c r="BF43" s="117">
        <f t="shared" si="16"/>
        <v>33</v>
      </c>
      <c r="BG43" s="117">
        <f t="shared" si="16"/>
        <v>27</v>
      </c>
      <c r="BH43" s="117">
        <f t="shared" si="16"/>
        <v>26</v>
      </c>
      <c r="BI43" s="117">
        <f t="shared" si="16"/>
        <v>23</v>
      </c>
      <c r="BJ43" s="117">
        <f t="shared" si="16"/>
        <v>18</v>
      </c>
      <c r="BK43" s="117">
        <f t="shared" si="16"/>
        <v>16</v>
      </c>
      <c r="BL43" s="117">
        <f t="shared" si="16"/>
        <v>14</v>
      </c>
      <c r="BM43" s="117">
        <f t="shared" si="16"/>
        <v>12</v>
      </c>
      <c r="BN43" s="117">
        <f t="shared" si="16"/>
        <v>9</v>
      </c>
      <c r="BO43" s="117">
        <f t="shared" si="16"/>
        <v>4</v>
      </c>
      <c r="BP43" s="117">
        <f t="shared" si="16"/>
        <v>0</v>
      </c>
      <c r="BQ43" s="117">
        <f t="shared" si="16"/>
        <v>0</v>
      </c>
      <c r="BR43" s="117">
        <f t="shared" si="16"/>
        <v>-4</v>
      </c>
      <c r="BS43" s="117">
        <f t="shared" si="16"/>
        <v>-10</v>
      </c>
      <c r="BT43" s="117">
        <f t="shared" si="16"/>
        <v>-12</v>
      </c>
      <c r="BU43" s="117">
        <f t="shared" si="16"/>
        <v>-15</v>
      </c>
      <c r="BV43" s="117">
        <f t="shared" si="16"/>
        <v>-19</v>
      </c>
      <c r="BW43" s="117">
        <f t="shared" si="16"/>
        <v>-23</v>
      </c>
      <c r="BX43" s="117">
        <f t="shared" si="16"/>
        <v>-26</v>
      </c>
      <c r="BY43" s="117">
        <f t="shared" si="16"/>
        <v>-29</v>
      </c>
      <c r="BZ43" s="117">
        <f t="shared" si="16"/>
        <v>-31</v>
      </c>
      <c r="CA43" s="117">
        <f t="shared" si="16"/>
        <v>-34</v>
      </c>
      <c r="CB43" s="117">
        <f t="shared" si="16"/>
        <v>7</v>
      </c>
      <c r="CC43" s="117">
        <f t="shared" si="16"/>
        <v>3</v>
      </c>
      <c r="CD43" s="117">
        <f t="shared" si="16"/>
        <v>0</v>
      </c>
      <c r="CE43" s="106">
        <f>SUM(P43:CD43)</f>
        <v>3952</v>
      </c>
    </row>
    <row r="44" spans="1:8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8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8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83" ht="36" customHeight="1">
      <c r="A47" s="1"/>
      <c r="B47" s="1"/>
      <c r="C47" s="1"/>
      <c r="D47" s="1"/>
      <c r="E47" s="138" t="s">
        <v>88</v>
      </c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40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8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38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22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</sheetData>
  <mergeCells count="23">
    <mergeCell ref="K3:K6"/>
    <mergeCell ref="B9:B10"/>
    <mergeCell ref="C9:C10"/>
    <mergeCell ref="D9:D10"/>
    <mergeCell ref="E9:G9"/>
    <mergeCell ref="H9:H10"/>
    <mergeCell ref="I9:I10"/>
    <mergeCell ref="E47:BB47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&amp; 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yadav</dc:creator>
  <cp:lastModifiedBy>HP</cp:lastModifiedBy>
  <dcterms:created xsi:type="dcterms:W3CDTF">2023-03-31T14:24:56Z</dcterms:created>
  <dcterms:modified xsi:type="dcterms:W3CDTF">2023-04-05T12:32:44Z</dcterms:modified>
</cp:coreProperties>
</file>