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ming\Team-match-verify\src\main\resources\"/>
    </mc:Choice>
  </mc:AlternateContent>
  <xr:revisionPtr revIDLastSave="0" documentId="13_ncr:1_{DAA7E3CC-4FC7-4A21-BB85-14CE81C3458F}" xr6:coauthVersionLast="45" xr6:coauthVersionMax="45" xr10:uidLastSave="{00000000-0000-0000-0000-000000000000}"/>
  <bookViews>
    <workbookView xWindow="-120" yWindow="-120" windowWidth="29040" windowHeight="15840" activeTab="1" xr2:uid="{1BEABDDE-1E11-4A13-BD8F-012D9F57800C}"/>
  </bookViews>
  <sheets>
    <sheet name="Sheet1" sheetId="1" r:id="rId1"/>
    <sheet name="RankList" sheetId="8" r:id="rId2"/>
  </sheets>
  <definedNames>
    <definedName name="ExternalData_1" localSheetId="1" hidden="1">'RankList'!$A$1:$F$137</definedName>
    <definedName name="PlayerNames">RankList[Name]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" i="1"/>
  <c r="E7" i="1"/>
  <c r="F7" i="1" s="1"/>
  <c r="E8" i="1"/>
  <c r="F8" i="1" s="1"/>
  <c r="E9" i="1"/>
  <c r="F9" i="1" s="1"/>
  <c r="E10" i="1"/>
  <c r="F10" i="1" s="1"/>
  <c r="E11" i="1"/>
  <c r="F11" i="1" s="1"/>
  <c r="H4" i="1"/>
  <c r="H5" i="1"/>
  <c r="H6" i="1"/>
  <c r="I6" i="1" s="1"/>
  <c r="H7" i="1"/>
  <c r="I7" i="1" s="1"/>
  <c r="H8" i="1"/>
  <c r="I8" i="1" s="1"/>
  <c r="H9" i="1"/>
  <c r="I9" i="1" s="1"/>
  <c r="H10" i="1"/>
  <c r="I10" i="1" s="1"/>
  <c r="H11" i="1"/>
  <c r="I11" i="1" s="1"/>
  <c r="H12" i="1"/>
  <c r="I12" i="1" s="1"/>
  <c r="H13" i="1"/>
  <c r="I13" i="1" s="1"/>
  <c r="H14" i="1"/>
  <c r="I14" i="1" s="1"/>
  <c r="H15" i="1"/>
  <c r="I15" i="1" s="1"/>
  <c r="H16" i="1"/>
  <c r="I16" i="1" s="1"/>
  <c r="H17" i="1"/>
  <c r="I17" i="1" s="1"/>
  <c r="H18" i="1"/>
  <c r="I18" i="1" s="1"/>
  <c r="H19" i="1"/>
  <c r="I19" i="1" s="1"/>
  <c r="H20" i="1"/>
  <c r="I20" i="1" s="1"/>
  <c r="H21" i="1"/>
  <c r="I21" i="1" s="1"/>
  <c r="H3" i="1"/>
  <c r="H2" i="1"/>
  <c r="E13" i="1"/>
  <c r="E14" i="1"/>
  <c r="E15" i="1"/>
  <c r="E16" i="1"/>
  <c r="E17" i="1"/>
  <c r="E18" i="1"/>
  <c r="E19" i="1"/>
  <c r="E20" i="1"/>
  <c r="E21" i="1"/>
  <c r="E12" i="1"/>
  <c r="E6" i="1"/>
  <c r="F6" i="1" s="1"/>
  <c r="E4" i="1"/>
  <c r="E5" i="1"/>
  <c r="E3" i="1"/>
  <c r="E2" i="1"/>
  <c r="G10" i="1" l="1"/>
  <c r="G6" i="1"/>
  <c r="G9" i="1"/>
  <c r="G8" i="1"/>
  <c r="I4" i="1"/>
  <c r="I2" i="1"/>
  <c r="F14" i="1"/>
  <c r="F12" i="1"/>
  <c r="F20" i="1"/>
  <c r="F18" i="1"/>
  <c r="F2" i="1"/>
  <c r="F4" i="1"/>
  <c r="F16" i="1"/>
  <c r="G18" i="1" l="1"/>
  <c r="G16" i="1"/>
  <c r="G12" i="1"/>
  <c r="G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2FA31D5-F383-4EA9-BAC1-5164C42F2A52}" keepAlive="1" name="Query - Document" description="Connection to the 'Document' query in the workbook." type="5" refreshedVersion="0" background="1">
    <dbPr connection="Provider=Microsoft.Mashup.OleDb.1;Data Source=$Workbook$;Location=Document;Extended Properties=&quot;&quot;" command="SELECT * FROM [Document]"/>
  </connection>
  <connection id="2" xr16:uid="{873D06C6-B061-436E-9B33-71044D2F9771}" keepAlive="1" name="Query - Men" description="Connection to the 'Men' query in the workbook." type="5" refreshedVersion="6" background="1" saveData="1">
    <dbPr connection="Provider=Microsoft.Mashup.OleDb.1;Data Source=$Workbook$;Location=Men;Extended Properties=&quot;&quot;" command="SELECT * FROM [Men]"/>
  </connection>
</connections>
</file>

<file path=xl/sharedStrings.xml><?xml version="1.0" encoding="utf-8"?>
<sst xmlns="http://schemas.openxmlformats.org/spreadsheetml/2006/main" count="314" uniqueCount="161">
  <si>
    <t>1. WS</t>
  </si>
  <si>
    <t>2. WS</t>
  </si>
  <si>
    <t>1. MS</t>
  </si>
  <si>
    <t>2. MS</t>
  </si>
  <si>
    <t>3. MS</t>
  </si>
  <si>
    <t>4. MS</t>
  </si>
  <si>
    <t>2. XD</t>
  </si>
  <si>
    <t>1. XD</t>
  </si>
  <si>
    <t>1. WD</t>
  </si>
  <si>
    <t>2. WD</t>
  </si>
  <si>
    <t>1. MD</t>
  </si>
  <si>
    <t>2. MD</t>
  </si>
  <si>
    <t>3. MD</t>
  </si>
  <si>
    <t>Victor Nexø</t>
  </si>
  <si>
    <t>Christoffer Geisler</t>
  </si>
  <si>
    <t>Lasse Sonnesen</t>
  </si>
  <si>
    <t>Frederik Bjergen</t>
  </si>
  <si>
    <t>Kristian Ødum Nielsen</t>
  </si>
  <si>
    <t>Philip Valentin Bak</t>
  </si>
  <si>
    <t>Sofie Røjkjær Kjøbsted</t>
  </si>
  <si>
    <t>Nikoline Søndergaard Laugesen</t>
  </si>
  <si>
    <t>Ida Janum Riis</t>
  </si>
  <si>
    <t>Jillie Knorborg</t>
  </si>
  <si>
    <t>m</t>
  </si>
  <si>
    <t>Level points</t>
  </si>
  <si>
    <t>Singles points</t>
  </si>
  <si>
    <t>Doubles points</t>
  </si>
  <si>
    <t>Mixed points</t>
  </si>
  <si>
    <t>Sex</t>
  </si>
  <si>
    <t>Name</t>
  </si>
  <si>
    <t>Points difference</t>
  </si>
  <si>
    <t>Correct sex</t>
  </si>
  <si>
    <t>Occurrences</t>
  </si>
  <si>
    <t>Magnus Johannesen</t>
  </si>
  <si>
    <t>Tommy Sørensen</t>
  </si>
  <si>
    <t>Nicklas Mathiasen</t>
  </si>
  <si>
    <t>Gabriel Ulldahl (EU)</t>
  </si>
  <si>
    <t>N/A</t>
  </si>
  <si>
    <t>Malthe Mølbjerg Nielsen</t>
  </si>
  <si>
    <t>Mads G. Birkeholm</t>
  </si>
  <si>
    <t>Anton Nexø</t>
  </si>
  <si>
    <t>Kasper Røjkjær Kjøbsted</t>
  </si>
  <si>
    <t>Rasmus Madsen</t>
  </si>
  <si>
    <t>Søren Hermansen</t>
  </si>
  <si>
    <t>Mads Pedersen</t>
  </si>
  <si>
    <t>Dennis H. Nielsen</t>
  </si>
  <si>
    <t>Thomas Walther</t>
  </si>
  <si>
    <t>Martin Steffensen</t>
  </si>
  <si>
    <t>Kate Foo Kune</t>
  </si>
  <si>
    <t>w</t>
  </si>
  <si>
    <t>Jacob Christensen</t>
  </si>
  <si>
    <t>Saili Deepak Rane</t>
  </si>
  <si>
    <t>Malthe Goosmann</t>
  </si>
  <si>
    <t>Emilie Aalestrup</t>
  </si>
  <si>
    <t>Dennis Nielsen</t>
  </si>
  <si>
    <t>Christian Bisgaard</t>
  </si>
  <si>
    <t>Alexander Mikkelsen</t>
  </si>
  <si>
    <t>Lasse Frederiksen</t>
  </si>
  <si>
    <t>Brynjar Már Ellertsson (EU)</t>
  </si>
  <si>
    <t>Martin Mylin</t>
  </si>
  <si>
    <t>Rasmus Lyshøj Hansen</t>
  </si>
  <si>
    <t>Jacob Dragsbæk Holm</t>
  </si>
  <si>
    <t>Grzegorz Stanko (EU)</t>
  </si>
  <si>
    <t>Nicklas Lennø Weesgaard</t>
  </si>
  <si>
    <t>Johan Rosenblad Lauersen</t>
  </si>
  <si>
    <t>Toni Woods (EU)</t>
  </si>
  <si>
    <t>Anders Woo Frederiksen</t>
  </si>
  <si>
    <t>Lisbeth Haagensen</t>
  </si>
  <si>
    <t>Christian Aagaard Thellufsen</t>
  </si>
  <si>
    <t>Gry Uhrenholt</t>
  </si>
  <si>
    <t>Mathilde Bjergen</t>
  </si>
  <si>
    <t>Lise Jacobsen</t>
  </si>
  <si>
    <t>Karl Emil Langkilde</t>
  </si>
  <si>
    <t>Patrick Weesgaard</t>
  </si>
  <si>
    <t>Josefine Gudmundsen</t>
  </si>
  <si>
    <t>Claus Topp</t>
  </si>
  <si>
    <t>Mia Rosenberg</t>
  </si>
  <si>
    <t>Anders Buus Jensen</t>
  </si>
  <si>
    <t>Camilla Quist Slott</t>
  </si>
  <si>
    <t>Anna Klausholm</t>
  </si>
  <si>
    <t>Karoline Havgaard</t>
  </si>
  <si>
    <t>Jan Sørensen</t>
  </si>
  <si>
    <t>Magnus Horskjær</t>
  </si>
  <si>
    <t>Ole Bjørn Jensen</t>
  </si>
  <si>
    <t>Henning Lund</t>
  </si>
  <si>
    <t>Stig Rantzau</t>
  </si>
  <si>
    <t>Jørn Ødum Nielsen</t>
  </si>
  <si>
    <t>Tanja Pedersen</t>
  </si>
  <si>
    <t>Ulla Langer Jensen</t>
  </si>
  <si>
    <t>Louise Nørgaard Nielsen</t>
  </si>
  <si>
    <t>Dorthe Solskov Mouritsen</t>
  </si>
  <si>
    <t>Mathilde Stampe Geisler</t>
  </si>
  <si>
    <t>John Birknow</t>
  </si>
  <si>
    <t>Kai Andersen</t>
  </si>
  <si>
    <t>Emma Ellegaard Larsen</t>
  </si>
  <si>
    <t>Trine Hansen</t>
  </si>
  <si>
    <t>Søren Mørch Christensen</t>
  </si>
  <si>
    <t>Jens Kruhøfer</t>
  </si>
  <si>
    <t>Vagn Raaby</t>
  </si>
  <si>
    <t>Henrik Aarup-Kristensen</t>
  </si>
  <si>
    <t>Niels Rosenkilde</t>
  </si>
  <si>
    <t>Carsten Thorup</t>
  </si>
  <si>
    <t>Per Mouritsen</t>
  </si>
  <si>
    <t>Gert Jespersgaard</t>
  </si>
  <si>
    <t>Niels Rytter Poulsen</t>
  </si>
  <si>
    <t>Hans Kristian Pedersen</t>
  </si>
  <si>
    <t>Eline Kudahl Lyngsø</t>
  </si>
  <si>
    <t>Luna Torp</t>
  </si>
  <si>
    <t>Mikkel Berg</t>
  </si>
  <si>
    <t>Bente Pape</t>
  </si>
  <si>
    <t>Laura Schøn Christensen</t>
  </si>
  <si>
    <t>Jens Erik Pedersen</t>
  </si>
  <si>
    <t>Lisbeth Hermansen</t>
  </si>
  <si>
    <t>Birgitte Uhrenholt</t>
  </si>
  <si>
    <t>Oliver Falk</t>
  </si>
  <si>
    <t>Ann Pia Madsen</t>
  </si>
  <si>
    <t>Eskild Lundhus</t>
  </si>
  <si>
    <t xml:space="preserve">Freja Haagensen </t>
  </si>
  <si>
    <t>Alberte Werther Larsen</t>
  </si>
  <si>
    <t>Gitte Hagemann</t>
  </si>
  <si>
    <t>Mathias Andersen</t>
  </si>
  <si>
    <t>Simon Laumann Jørgensen</t>
  </si>
  <si>
    <t>Tobias Leth</t>
  </si>
  <si>
    <t>Henrik Jensen</t>
  </si>
  <si>
    <t>Jesper Christiansen</t>
  </si>
  <si>
    <t>Marie Søndergaard Laugesen</t>
  </si>
  <si>
    <t>Lene Rosenkilde</t>
  </si>
  <si>
    <t>Mads Mørk</t>
  </si>
  <si>
    <t>Johnny Kristensen</t>
  </si>
  <si>
    <t>Flemming Bang Henriksen</t>
  </si>
  <si>
    <t>Anders Høngaard</t>
  </si>
  <si>
    <t>Hans Henrik Hvolby</t>
  </si>
  <si>
    <t>Toan Dat Ly</t>
  </si>
  <si>
    <t>John Midtgaard</t>
  </si>
  <si>
    <t>Sarah Haagensen</t>
  </si>
  <si>
    <t>Magnus Ullits Thomsen</t>
  </si>
  <si>
    <t>Linda Nielsen</t>
  </si>
  <si>
    <t>Diego G. Del Campo</t>
  </si>
  <si>
    <t>Christoffer Frederik Bruun Metnik</t>
  </si>
  <si>
    <t>Nicklas Karlsen</t>
  </si>
  <si>
    <t>William Englund-Sørensen</t>
  </si>
  <si>
    <t>Oscar Hejle Pedersen</t>
  </si>
  <si>
    <t>Cecilie Karlsen</t>
  </si>
  <si>
    <t>Gustav Borup Andersen</t>
  </si>
  <si>
    <t>Aya Marie Kirkhoff Stougaard</t>
  </si>
  <si>
    <t>Silas Hejle Pedersen</t>
  </si>
  <si>
    <t>Balder Lauge Grønkjær Pedersen</t>
  </si>
  <si>
    <t>Lucas Hedegaard Thomsen</t>
  </si>
  <si>
    <t>Alexander Kamp Otte</t>
  </si>
  <si>
    <t>Lise Møller Mørch</t>
  </si>
  <si>
    <t>Lucas Thomsen</t>
  </si>
  <si>
    <t>Mille Larsen</t>
  </si>
  <si>
    <t>Aksel Dyrby Morsing</t>
  </si>
  <si>
    <t>Pelle Liberoht Kurinow</t>
  </si>
  <si>
    <t>Mikkel Stensgaard</t>
  </si>
  <si>
    <t>Ellen-Marie Lybæk</t>
  </si>
  <si>
    <t>Sebastian Hans Moestrup</t>
  </si>
  <si>
    <t>Nor Kirkhoff Stougaard</t>
  </si>
  <si>
    <t>Sole Uhrenholt Hermansen</t>
  </si>
  <si>
    <t>Andreas Riisager Worsaae</t>
  </si>
  <si>
    <t>Christian Karlsen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</si>
</sst>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theme="2" tint="-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horizontal="center"/>
    </xf>
    <xf numFmtId="0" fontId="3" fillId="0" borderId="3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3" fillId="0" borderId="7" xfId="0" applyFont="1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/>
    <xf numFmtId="0" fontId="0" fillId="0" borderId="12" xfId="0" applyBorder="1"/>
    <xf numFmtId="0" fontId="0" fillId="0" borderId="13" xfId="0" applyBorder="1" applyAlignment="1">
      <alignment horizontal="center"/>
    </xf>
    <xf numFmtId="0" fontId="2" fillId="0" borderId="8" xfId="0" applyFont="1" applyBorder="1" applyProtection="1">
      <protection hidden="1"/>
    </xf>
    <xf numFmtId="0" fontId="1" fillId="0" borderId="0" xfId="0" applyFont="1" applyBorder="1" applyAlignment="1" applyProtection="1">
      <alignment horizontal="center" vertical="center"/>
      <protection hidden="1"/>
    </xf>
    <xf numFmtId="0" fontId="0" fillId="0" borderId="14" xfId="0" applyBorder="1" applyAlignment="1" applyProtection="1">
      <alignment horizontal="center" vertical="center"/>
      <protection hidden="1"/>
    </xf>
    <xf numFmtId="0" fontId="2" fillId="0" borderId="15" xfId="0" applyFont="1" applyBorder="1" applyProtection="1">
      <protection hidden="1"/>
    </xf>
    <xf numFmtId="0" fontId="0" fillId="2" borderId="1" xfId="0" applyFill="1" applyBorder="1" applyAlignment="1">
      <alignment horizontal="center"/>
    </xf>
    <xf numFmtId="0" fontId="4" fillId="3" borderId="8" xfId="0" applyFont="1" applyFill="1" applyBorder="1" applyAlignment="1" applyProtection="1">
      <alignment horizontal="center"/>
      <protection hidden="1"/>
    </xf>
    <xf numFmtId="0" fontId="4" fillId="3" borderId="15" xfId="0" applyFont="1" applyFill="1" applyBorder="1" applyAlignment="1" applyProtection="1">
      <alignment horizontal="center"/>
      <protection hidden="1"/>
    </xf>
    <xf numFmtId="0" fontId="0" fillId="0" borderId="13" xfId="0" applyBorder="1" applyAlignment="1">
      <alignment horizontal="center" vertical="center"/>
    </xf>
    <xf numFmtId="0" fontId="0" fillId="0" borderId="11" xfId="0" applyBorder="1" applyAlignment="1"/>
    <xf numFmtId="0" fontId="0" fillId="0" borderId="12" xfId="0" applyBorder="1" applyAlignment="1"/>
    <xf numFmtId="0" fontId="0" fillId="0" borderId="13" xfId="0" applyBorder="1" applyAlignment="1"/>
    <xf numFmtId="0" fontId="0" fillId="0" borderId="22" xfId="0" applyBorder="1" applyAlignment="1">
      <alignment horizontal="center"/>
    </xf>
    <xf numFmtId="0" fontId="0" fillId="3" borderId="0" xfId="0" applyFill="1" applyBorder="1" applyAlignment="1" applyProtection="1">
      <alignment horizontal="center" vertical="center"/>
      <protection hidden="1"/>
    </xf>
    <xf numFmtId="0" fontId="0" fillId="3" borderId="16" xfId="0" applyFill="1" applyBorder="1" applyAlignment="1" applyProtection="1">
      <alignment horizontal="center" vertical="center"/>
      <protection hidden="1"/>
    </xf>
    <xf numFmtId="0" fontId="0" fillId="3" borderId="0" xfId="0" applyFill="1" applyBorder="1" applyAlignment="1" applyProtection="1">
      <alignment horizontal="center" vertical="center"/>
      <protection hidden="1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0" borderId="14" xfId="0" applyBorder="1" applyAlignment="1" applyProtection="1">
      <alignment horizontal="center" vertical="center"/>
      <protection hidden="1"/>
    </xf>
    <xf numFmtId="0" fontId="0" fillId="0" borderId="17" xfId="0" applyBorder="1" applyAlignment="1" applyProtection="1">
      <alignment horizontal="center" vertical="center"/>
      <protection hidden="1"/>
    </xf>
    <xf numFmtId="0" fontId="1" fillId="0" borderId="0" xfId="0" applyFont="1" applyBorder="1" applyAlignment="1" applyProtection="1">
      <alignment horizontal="center" vertical="center"/>
      <protection hidden="1"/>
    </xf>
    <xf numFmtId="0" fontId="1" fillId="0" borderId="16" xfId="0" applyFont="1" applyBorder="1" applyAlignment="1" applyProtection="1">
      <alignment horizontal="center" vertical="center"/>
      <protection hidden="1"/>
    </xf>
    <xf numFmtId="0" fontId="0" fillId="0" borderId="18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</cellXfs>
  <cellStyles count="1">
    <cellStyle name="Normal" xfId="0" builtinId="0"/>
  </cellStyles>
  <dxfs count="7">
    <dxf>
      <fill>
        <patternFill>
          <bgColor rgb="FFFFC8C8"/>
        </patternFill>
      </fill>
    </dxf>
    <dxf>
      <fill>
        <patternFill>
          <bgColor rgb="FFFFC8C8"/>
        </patternFill>
      </fill>
    </dxf>
    <dxf>
      <fill>
        <patternFill>
          <bgColor rgb="FFFFC8C8"/>
        </patternFill>
      </fill>
    </dxf>
    <dxf>
      <fill>
        <patternFill>
          <bgColor rgb="FFFFC8C8"/>
        </patternFill>
      </fill>
    </dxf>
    <dxf>
      <fill>
        <patternFill>
          <bgColor rgb="FFFFC8C8"/>
        </patternFill>
      </fill>
    </dxf>
    <dxf>
      <fill>
        <patternFill>
          <bgColor rgb="FFFFDCDC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C8C8"/>
      <color rgb="FFFFDCDC"/>
      <color rgb="FFFFE1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8250A151-D69D-4205-9C34-5CB4CF0A6220}" autoFormatId="16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7A2C027-01A2-4306-9475-8D7A9D288AF3}" name="RankList" displayName="RankList" ref="A1:F137" tableType="queryTable" totalsRowShown="0">
  <autoFilter ref="A1:F137" xr:uid="{A7815156-8B1B-41A3-9268-4451DCE0A923}"/>
  <sortState xmlns:xlrd2="http://schemas.microsoft.com/office/spreadsheetml/2017/richdata2" ref="A2:F7">
    <sortCondition descending="1" ref="C1:C7"/>
  </sortState>
  <tableColumns count="6">
    <tableColumn id="1" xr3:uid="{460C59E2-FA83-4731-9C5E-0C42670AB28F}" uniqueName="1" name="Name" queryTableFieldId="1"/>
    <tableColumn id="2" xr3:uid="{2F23800B-B016-4BF1-BB33-0463FBB94CA5}" uniqueName="2" name="Sex" queryTableFieldId="2"/>
    <tableColumn id="3" xr3:uid="{9E206C7C-79B8-4C24-B67A-8CDD55559F28}" uniqueName="3" name="Level points" queryTableFieldId="3"/>
    <tableColumn id="4" xr3:uid="{13016BD0-ADEE-438A-99B0-F14F7A639D02}" uniqueName="4" name="Singles points" queryTableFieldId="4"/>
    <tableColumn id="5" xr3:uid="{B66FDA35-7E5C-4FCB-A8DF-CE1B39EEA4E1}" uniqueName="5" name="Doubles points" queryTableFieldId="5"/>
    <tableColumn id="6" xr3:uid="{D887D27E-4975-47F2-BAA4-2EEE935336E0}" uniqueName="6" name="Mixed points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C28B2-4096-4F62-8A60-1FF17FE97E75}">
  <dimension ref="B1:J21"/>
  <sheetViews>
    <sheetView workbookViewId="0">
      <selection activeCell="N10" sqref="N10"/>
    </sheetView>
  </sheetViews>
  <sheetFormatPr defaultRowHeight="15" x14ac:dyDescent="0.25"/>
  <cols>
    <col min="3" max="3" width="31.5703125" customWidth="1" collapsed="1"/>
    <col min="5" max="5" width="5.5703125" customWidth="1" collapsed="1"/>
    <col min="6" max="6" width="5.85546875" customWidth="1" collapsed="1"/>
    <col min="7" max="7" width="19.28515625" customWidth="1" collapsed="1"/>
    <col min="8" max="8" width="4.140625" customWidth="1" collapsed="1"/>
    <col min="9" max="9" width="12.5703125" customWidth="1" collapsed="1"/>
    <col min="10" max="10" width="14.5703125" style="1" customWidth="1" collapsed="1"/>
  </cols>
  <sheetData>
    <row r="1" spans="2:10" ht="15.75" thickBot="1" x14ac:dyDescent="0.3">
      <c r="B1" s="21"/>
      <c r="C1" s="22"/>
      <c r="D1" s="23"/>
      <c r="E1" s="10"/>
      <c r="F1" s="11"/>
      <c r="G1" s="20" t="s">
        <v>30</v>
      </c>
      <c r="H1" s="10"/>
      <c r="I1" s="12" t="s">
        <v>31</v>
      </c>
      <c r="J1" s="8" t="s">
        <v>32</v>
      </c>
    </row>
    <row r="2" spans="2:10" ht="18" customHeight="1" x14ac:dyDescent="0.25">
      <c r="B2" s="36" t="s">
        <v>7</v>
      </c>
      <c r="C2" s="2" t="s">
        <v>16</v>
      </c>
      <c r="D2" s="28"/>
      <c r="E2" s="13">
        <f>INDEX(RankList[],MATCH(C2,RankList[Name],0),6)</f>
        <v>0</v>
      </c>
      <c r="F2" s="32">
        <f>E2+E3</f>
        <v>2726</v>
      </c>
      <c r="G2" s="30">
        <f>(F2+100)-F4</f>
        <v>181</v>
      </c>
      <c r="H2" s="18" t="str">
        <f>INDEX(RankList[],MATCH(C2,RankList[Name],0),2)</f>
        <v>m</v>
      </c>
      <c r="I2" s="27">
        <f>IF(H2=H3,1,0)</f>
        <v>0</v>
      </c>
      <c r="J2" s="8">
        <f>COUNTIF($C$2:$C$21,C2)</f>
        <v>2</v>
      </c>
    </row>
    <row r="3" spans="2:10" ht="18" customHeight="1" thickBot="1" x14ac:dyDescent="0.3">
      <c r="B3" s="37"/>
      <c r="C3" s="3" t="s">
        <v>19</v>
      </c>
      <c r="D3" s="29"/>
      <c r="E3" s="13">
        <f>INDEX(RankList[],MATCH(C3,RankList[Name],0),6)</f>
        <v>2726</v>
      </c>
      <c r="F3" s="32"/>
      <c r="G3" s="30"/>
      <c r="H3" s="18" t="str">
        <f>INDEX(RankList[],MATCH(C3,RankList[Name],0),2)</f>
        <v>w</v>
      </c>
      <c r="I3" s="27"/>
      <c r="J3" s="24">
        <f t="shared" ref="J3:J21" si="0">COUNTIF($C$2:$C$21,C3)</f>
        <v>2</v>
      </c>
    </row>
    <row r="4" spans="2:10" ht="18" customHeight="1" x14ac:dyDescent="0.25">
      <c r="B4" s="34" t="s">
        <v>6</v>
      </c>
      <c r="C4" s="3" t="s">
        <v>15</v>
      </c>
      <c r="D4" s="28"/>
      <c r="E4" s="13">
        <f>INDEX(RankList[],MATCH(C4,RankList[Name],0),6)</f>
        <v>0</v>
      </c>
      <c r="F4" s="32">
        <f>E4+E5</f>
        <v>2645</v>
      </c>
      <c r="G4" s="30"/>
      <c r="H4" s="18" t="str">
        <f>INDEX(RankList[],MATCH(C4,RankList[Name],0),2)</f>
        <v>m</v>
      </c>
      <c r="I4" s="27">
        <f>IF(H4=H5,1,0)</f>
        <v>0</v>
      </c>
      <c r="J4" s="24">
        <f t="shared" si="0"/>
        <v>2</v>
      </c>
    </row>
    <row r="5" spans="2:10" ht="18" customHeight="1" thickBot="1" x14ac:dyDescent="0.3">
      <c r="B5" s="35"/>
      <c r="C5" s="4" t="s">
        <v>22</v>
      </c>
      <c r="D5" s="29"/>
      <c r="E5" s="13">
        <f>INDEX(RankList[],MATCH(C5,RankList[Name],0),6)</f>
        <v>2645</v>
      </c>
      <c r="F5" s="32"/>
      <c r="G5" s="30"/>
      <c r="H5" s="18" t="str">
        <f>INDEX(RankList[],MATCH(C5,RankList[Name],0),2)</f>
        <v>w</v>
      </c>
      <c r="I5" s="27"/>
      <c r="J5" s="24">
        <f t="shared" si="0"/>
        <v>2</v>
      </c>
    </row>
    <row r="6" spans="2:10" ht="18" customHeight="1" thickBot="1" x14ac:dyDescent="0.3">
      <c r="B6" s="5" t="s">
        <v>0</v>
      </c>
      <c r="C6" s="2" t="s">
        <v>20</v>
      </c>
      <c r="D6" s="17"/>
      <c r="E6" s="13">
        <f>INDEX(RankList[],MATCH(C6,RankList[Name],0),4)</f>
        <v>2773</v>
      </c>
      <c r="F6" s="14">
        <f>E6</f>
        <v>2773</v>
      </c>
      <c r="G6" s="15">
        <f>F6-F7</f>
        <v>86</v>
      </c>
      <c r="H6" s="18" t="str">
        <f>INDEX(RankList[],MATCH(C6,RankList[Name],0),2)</f>
        <v>w</v>
      </c>
      <c r="I6" s="25">
        <f>IF(H6&lt;&gt;"W",1,0)</f>
        <v>0</v>
      </c>
      <c r="J6" s="24">
        <f t="shared" si="0"/>
        <v>2</v>
      </c>
    </row>
    <row r="7" spans="2:10" ht="18" customHeight="1" thickBot="1" x14ac:dyDescent="0.3">
      <c r="B7" s="6" t="s">
        <v>1</v>
      </c>
      <c r="C7" s="4" t="s">
        <v>21</v>
      </c>
      <c r="D7" s="17"/>
      <c r="E7" s="13">
        <f>INDEX(RankList[],MATCH(C7,RankList[Name],0),4)</f>
        <v>2687</v>
      </c>
      <c r="F7" s="14">
        <f t="shared" ref="F7:F11" si="1">E7</f>
        <v>2687</v>
      </c>
      <c r="G7" s="15"/>
      <c r="H7" s="18" t="str">
        <f>INDEX(RankList[],MATCH(C7,RankList[Name],0),2)</f>
        <v>w</v>
      </c>
      <c r="I7" s="25">
        <f>IF(H7&lt;&gt;"W",1,0)</f>
        <v>0</v>
      </c>
      <c r="J7" s="24">
        <f t="shared" si="0"/>
        <v>2</v>
      </c>
    </row>
    <row r="8" spans="2:10" ht="18" customHeight="1" thickBot="1" x14ac:dyDescent="0.3">
      <c r="B8" s="5" t="s">
        <v>2</v>
      </c>
      <c r="C8" s="2" t="s">
        <v>13</v>
      </c>
      <c r="D8" s="17"/>
      <c r="E8" s="13">
        <f>INDEX(RankList[],MATCH(C8,RankList[Name],0),4)</f>
        <v>3703</v>
      </c>
      <c r="F8" s="14">
        <f t="shared" si="1"/>
        <v>3703</v>
      </c>
      <c r="G8" s="15">
        <f>F8-F9</f>
        <v>350</v>
      </c>
      <c r="H8" s="18" t="str">
        <f>INDEX(RankList[],MATCH(C8,RankList[Name],0),2)</f>
        <v>m</v>
      </c>
      <c r="I8" s="25">
        <f>IF(H8&lt;&gt;"m",1,0)</f>
        <v>0</v>
      </c>
      <c r="J8" s="24">
        <f t="shared" si="0"/>
        <v>2</v>
      </c>
    </row>
    <row r="9" spans="2:10" ht="18" customHeight="1" thickBot="1" x14ac:dyDescent="0.3">
      <c r="B9" s="7" t="s">
        <v>3</v>
      </c>
      <c r="C9" s="3" t="s">
        <v>14</v>
      </c>
      <c r="D9" s="17"/>
      <c r="E9" s="13">
        <f>INDEX(RankList[],MATCH(C9,RankList[Name],0),4)</f>
        <v>3353</v>
      </c>
      <c r="F9" s="14">
        <f t="shared" si="1"/>
        <v>3353</v>
      </c>
      <c r="G9" s="15">
        <f t="shared" ref="G9:G10" si="2">F9-F10</f>
        <v>6</v>
      </c>
      <c r="H9" s="18" t="str">
        <f>INDEX(RankList[],MATCH(C9,RankList[Name],0),2)</f>
        <v>m</v>
      </c>
      <c r="I9" s="25">
        <f t="shared" ref="I9:I11" si="3">IF(H9&lt;&gt;"m",1,0)</f>
        <v>0</v>
      </c>
      <c r="J9" s="24">
        <f t="shared" si="0"/>
        <v>2</v>
      </c>
    </row>
    <row r="10" spans="2:10" ht="18" customHeight="1" thickBot="1" x14ac:dyDescent="0.3">
      <c r="B10" s="7" t="s">
        <v>4</v>
      </c>
      <c r="C10" s="3" t="s">
        <v>17</v>
      </c>
      <c r="D10" s="17"/>
      <c r="E10" s="13">
        <f>INDEX(RankList[],MATCH(C10,RankList[Name],0),4)</f>
        <v>3347</v>
      </c>
      <c r="F10" s="14">
        <f t="shared" si="1"/>
        <v>3347</v>
      </c>
      <c r="G10" s="15">
        <f t="shared" si="2"/>
        <v>102</v>
      </c>
      <c r="H10" s="18" t="str">
        <f>INDEX(RankList[],MATCH(C10,RankList[Name],0),2)</f>
        <v>m</v>
      </c>
      <c r="I10" s="25">
        <f t="shared" si="3"/>
        <v>0</v>
      </c>
      <c r="J10" s="24">
        <f t="shared" si="0"/>
        <v>2</v>
      </c>
    </row>
    <row r="11" spans="2:10" ht="18" customHeight="1" thickBot="1" x14ac:dyDescent="0.3">
      <c r="B11" s="6" t="s">
        <v>5</v>
      </c>
      <c r="C11" s="4" t="s">
        <v>18</v>
      </c>
      <c r="D11" s="17"/>
      <c r="E11" s="13">
        <f>INDEX(RankList[],MATCH(C11,RankList[Name],0),4)</f>
        <v>3245</v>
      </c>
      <c r="F11" s="14">
        <f t="shared" si="1"/>
        <v>3245</v>
      </c>
      <c r="G11" s="15"/>
      <c r="H11" s="18" t="str">
        <f>INDEX(RankList[],MATCH(C11,RankList[Name],0),2)</f>
        <v>m</v>
      </c>
      <c r="I11" s="25">
        <f t="shared" si="3"/>
        <v>0</v>
      </c>
      <c r="J11" s="24">
        <f t="shared" si="0"/>
        <v>2</v>
      </c>
    </row>
    <row r="12" spans="2:10" ht="18" customHeight="1" x14ac:dyDescent="0.25">
      <c r="B12" s="36" t="s">
        <v>8</v>
      </c>
      <c r="C12" s="2" t="s">
        <v>19</v>
      </c>
      <c r="D12" s="28"/>
      <c r="E12" s="13">
        <f>INDEX(RankList[],MATCH(C12,RankList[Name],0),5)</f>
        <v>2942</v>
      </c>
      <c r="F12" s="32">
        <f t="shared" ref="F12" si="4">E12+E13</f>
        <v>5533</v>
      </c>
      <c r="G12" s="30">
        <f>F12-F14</f>
        <v>273</v>
      </c>
      <c r="H12" s="18" t="str">
        <f>INDEX(RankList[],MATCH(C12,RankList[Name],0),2)</f>
        <v>w</v>
      </c>
      <c r="I12" s="25">
        <f t="shared" ref="I12:I15" si="5">IF(H12&lt;&gt;"W",1,0)</f>
        <v>0</v>
      </c>
      <c r="J12" s="24">
        <f t="shared" si="0"/>
        <v>2</v>
      </c>
    </row>
    <row r="13" spans="2:10" ht="18" customHeight="1" thickBot="1" x14ac:dyDescent="0.3">
      <c r="B13" s="37"/>
      <c r="C13" s="3" t="s">
        <v>20</v>
      </c>
      <c r="D13" s="29"/>
      <c r="E13" s="13">
        <f>INDEX(RankList[],MATCH(C13,RankList[Name],0),5)</f>
        <v>2591</v>
      </c>
      <c r="F13" s="32"/>
      <c r="G13" s="30"/>
      <c r="H13" s="18" t="str">
        <f>INDEX(RankList[],MATCH(C13,RankList[Name],0),2)</f>
        <v>w</v>
      </c>
      <c r="I13" s="25">
        <f t="shared" si="5"/>
        <v>0</v>
      </c>
      <c r="J13" s="24">
        <f t="shared" si="0"/>
        <v>2</v>
      </c>
    </row>
    <row r="14" spans="2:10" ht="18" customHeight="1" x14ac:dyDescent="0.25">
      <c r="B14" s="34" t="s">
        <v>9</v>
      </c>
      <c r="C14" s="3" t="s">
        <v>22</v>
      </c>
      <c r="D14" s="28"/>
      <c r="E14" s="13">
        <f>INDEX(RankList[],MATCH(C14,RankList[Name],0),5)</f>
        <v>2656</v>
      </c>
      <c r="F14" s="32">
        <f t="shared" ref="F14" si="6">E14+E15</f>
        <v>5260</v>
      </c>
      <c r="G14" s="30"/>
      <c r="H14" s="18" t="str">
        <f>INDEX(RankList[],MATCH(C14,RankList[Name],0),2)</f>
        <v>w</v>
      </c>
      <c r="I14" s="25">
        <f t="shared" si="5"/>
        <v>0</v>
      </c>
      <c r="J14" s="24">
        <f t="shared" si="0"/>
        <v>2</v>
      </c>
    </row>
    <row r="15" spans="2:10" ht="18" customHeight="1" thickBot="1" x14ac:dyDescent="0.3">
      <c r="B15" s="35"/>
      <c r="C15" s="4" t="s">
        <v>21</v>
      </c>
      <c r="D15" s="29"/>
      <c r="E15" s="13">
        <f>INDEX(RankList[],MATCH(C15,RankList[Name],0),5)</f>
        <v>2604</v>
      </c>
      <c r="F15" s="32"/>
      <c r="G15" s="30"/>
      <c r="H15" s="18" t="str">
        <f>INDEX(RankList[],MATCH(C15,RankList[Name],0),2)</f>
        <v>w</v>
      </c>
      <c r="I15" s="25">
        <f t="shared" si="5"/>
        <v>0</v>
      </c>
      <c r="J15" s="24">
        <f t="shared" si="0"/>
        <v>2</v>
      </c>
    </row>
    <row r="16" spans="2:10" ht="18" customHeight="1" x14ac:dyDescent="0.25">
      <c r="B16" s="36" t="s">
        <v>10</v>
      </c>
      <c r="C16" s="2" t="s">
        <v>15</v>
      </c>
      <c r="D16" s="28"/>
      <c r="E16" s="13">
        <f>INDEX(RankList[],MATCH(C16,RankList[Name],0),5)</f>
        <v>3363</v>
      </c>
      <c r="F16" s="32">
        <f t="shared" ref="F16" si="7">E16+E17</f>
        <v>6686</v>
      </c>
      <c r="G16" s="30">
        <f>F16-F18</f>
        <v>-66</v>
      </c>
      <c r="H16" s="18" t="str">
        <f>INDEX(RankList[],MATCH(C16,RankList[Name],0),2)</f>
        <v>m</v>
      </c>
      <c r="I16" s="25">
        <f>IF(H16&lt;&gt;"m",1,0)</f>
        <v>0</v>
      </c>
      <c r="J16" s="24">
        <f t="shared" si="0"/>
        <v>2</v>
      </c>
    </row>
    <row r="17" spans="2:10" ht="18" customHeight="1" thickBot="1" x14ac:dyDescent="0.3">
      <c r="B17" s="37"/>
      <c r="C17" s="3" t="s">
        <v>16</v>
      </c>
      <c r="D17" s="29"/>
      <c r="E17" s="13">
        <f>INDEX(RankList[],MATCH(C17,RankList[Name],0),5)</f>
        <v>3323</v>
      </c>
      <c r="F17" s="32"/>
      <c r="G17" s="30"/>
      <c r="H17" s="18" t="str">
        <f>INDEX(RankList[],MATCH(C17,RankList[Name],0),2)</f>
        <v>m</v>
      </c>
      <c r="I17" s="25">
        <f t="shared" ref="I17:I21" si="8">IF(H17&lt;&gt;"m",1,0)</f>
        <v>0</v>
      </c>
      <c r="J17" s="24">
        <f t="shared" si="0"/>
        <v>2</v>
      </c>
    </row>
    <row r="18" spans="2:10" ht="18" customHeight="1" x14ac:dyDescent="0.25">
      <c r="B18" s="34" t="s">
        <v>11</v>
      </c>
      <c r="C18" s="3" t="s">
        <v>13</v>
      </c>
      <c r="D18" s="28"/>
      <c r="E18" s="13">
        <f>INDEX(RankList[],MATCH(C18,RankList[Name],0),5)</f>
        <v>3326</v>
      </c>
      <c r="F18" s="32">
        <f t="shared" ref="F18" si="9">E18+E19</f>
        <v>6752</v>
      </c>
      <c r="G18" s="30">
        <f>F18-F20</f>
        <v>151</v>
      </c>
      <c r="H18" s="18" t="str">
        <f>INDEX(RankList[],MATCH(C18,RankList[Name],0),2)</f>
        <v>m</v>
      </c>
      <c r="I18" s="25">
        <f t="shared" si="8"/>
        <v>0</v>
      </c>
      <c r="J18" s="24">
        <f t="shared" si="0"/>
        <v>2</v>
      </c>
    </row>
    <row r="19" spans="2:10" ht="18" customHeight="1" thickBot="1" x14ac:dyDescent="0.3">
      <c r="B19" s="37"/>
      <c r="C19" s="3" t="s">
        <v>14</v>
      </c>
      <c r="D19" s="29"/>
      <c r="E19" s="13">
        <f>INDEX(RankList[],MATCH(C19,RankList[Name],0),5)</f>
        <v>3426</v>
      </c>
      <c r="F19" s="32"/>
      <c r="G19" s="30"/>
      <c r="H19" s="18" t="str">
        <f>INDEX(RankList[],MATCH(C19,RankList[Name],0),2)</f>
        <v>m</v>
      </c>
      <c r="I19" s="25">
        <f t="shared" si="8"/>
        <v>0</v>
      </c>
      <c r="J19" s="24">
        <f t="shared" si="0"/>
        <v>2</v>
      </c>
    </row>
    <row r="20" spans="2:10" ht="18" customHeight="1" x14ac:dyDescent="0.25">
      <c r="B20" s="34" t="s">
        <v>12</v>
      </c>
      <c r="C20" s="3" t="s">
        <v>17</v>
      </c>
      <c r="D20" s="28"/>
      <c r="E20" s="13">
        <f>INDEX(RankList[],MATCH(C20,RankList[Name],0),5)</f>
        <v>3241</v>
      </c>
      <c r="F20" s="32">
        <f t="shared" ref="F20" si="10">E20+E21</f>
        <v>6601</v>
      </c>
      <c r="G20" s="30"/>
      <c r="H20" s="18" t="str">
        <f>INDEX(RankList[],MATCH(C20,RankList[Name],0),2)</f>
        <v>m</v>
      </c>
      <c r="I20" s="25">
        <f t="shared" si="8"/>
        <v>0</v>
      </c>
      <c r="J20" s="24">
        <f t="shared" si="0"/>
        <v>2</v>
      </c>
    </row>
    <row r="21" spans="2:10" ht="18" customHeight="1" thickBot="1" x14ac:dyDescent="0.3">
      <c r="B21" s="35"/>
      <c r="C21" s="4" t="s">
        <v>18</v>
      </c>
      <c r="D21" s="29"/>
      <c r="E21" s="16">
        <f>INDEX(RankList[],MATCH(C21,RankList[Name],0),5)</f>
        <v>3360</v>
      </c>
      <c r="F21" s="33"/>
      <c r="G21" s="31"/>
      <c r="H21" s="19" t="str">
        <f>INDEX(RankList[],MATCH(C21,RankList[Name],0),2)</f>
        <v>m</v>
      </c>
      <c r="I21" s="26">
        <f t="shared" si="8"/>
        <v>0</v>
      </c>
      <c r="J21" s="9">
        <f t="shared" si="0"/>
        <v>2</v>
      </c>
    </row>
  </sheetData>
  <mergeCells count="30">
    <mergeCell ref="F2:F3"/>
    <mergeCell ref="F4:F5"/>
    <mergeCell ref="B20:B21"/>
    <mergeCell ref="B2:B3"/>
    <mergeCell ref="B4:B5"/>
    <mergeCell ref="B12:B13"/>
    <mergeCell ref="B14:B15"/>
    <mergeCell ref="B16:B17"/>
    <mergeCell ref="B18:B19"/>
    <mergeCell ref="G4:G5"/>
    <mergeCell ref="F16:F17"/>
    <mergeCell ref="F12:F13"/>
    <mergeCell ref="F18:F19"/>
    <mergeCell ref="F14:F15"/>
    <mergeCell ref="I2:I3"/>
    <mergeCell ref="I4:I5"/>
    <mergeCell ref="D16:D17"/>
    <mergeCell ref="D18:D19"/>
    <mergeCell ref="D20:D21"/>
    <mergeCell ref="G12:G13"/>
    <mergeCell ref="G14:G15"/>
    <mergeCell ref="G16:G17"/>
    <mergeCell ref="G18:G19"/>
    <mergeCell ref="G20:G21"/>
    <mergeCell ref="D2:D3"/>
    <mergeCell ref="D4:D5"/>
    <mergeCell ref="D12:D13"/>
    <mergeCell ref="D14:D15"/>
    <mergeCell ref="F20:F21"/>
    <mergeCell ref="G2:G3"/>
  </mergeCells>
  <conditionalFormatting sqref="F2 F4 F6:F12 F14 F16 F18">
    <cfRule type="expression" dxfId="6" priority="7">
      <formula>"IF($E$2-100&lt;$E$4)"</formula>
    </cfRule>
  </conditionalFormatting>
  <conditionalFormatting sqref="G2:G21">
    <cfRule type="cellIs" dxfId="5" priority="6" operator="lessThan">
      <formula>-100</formula>
    </cfRule>
  </conditionalFormatting>
  <conditionalFormatting sqref="D2:D21">
    <cfRule type="expression" dxfId="4" priority="4">
      <formula>I2=1</formula>
    </cfRule>
    <cfRule type="expression" dxfId="3" priority="5">
      <formula>G2&lt;-100</formula>
    </cfRule>
    <cfRule type="expression" dxfId="2" priority="3">
      <formula>J2&gt;2</formula>
    </cfRule>
  </conditionalFormatting>
  <conditionalFormatting sqref="J2:J21">
    <cfRule type="cellIs" dxfId="1" priority="2" operator="greaterThan">
      <formula>2</formula>
    </cfRule>
  </conditionalFormatting>
  <conditionalFormatting sqref="I2:I3">
    <cfRule type="cellIs" dxfId="0" priority="1" operator="equal">
      <formula>1</formula>
    </cfRule>
  </conditionalFormatting>
  <dataValidations count="1">
    <dataValidation type="list" allowBlank="1" showInputMessage="1" showErrorMessage="1" sqref="C2:C21" xr:uid="{D4A35B61-3F27-4152-99F1-10FC1B762355}">
      <formula1>PlayerNames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259F9-40D9-48AB-9DC6-084747F0F304}">
  <dimension ref="A1:F137"/>
  <sheetViews>
    <sheetView tabSelected="1" topLeftCell="A110" workbookViewId="0">
      <selection activeCell="E1" sqref="E1"/>
    </sheetView>
  </sheetViews>
  <sheetFormatPr defaultRowHeight="15" x14ac:dyDescent="0.25"/>
  <cols>
    <col min="1" max="1" width="21.140625" bestFit="1" customWidth="1" collapsed="1"/>
    <col min="2" max="6" width="11.140625" bestFit="1" customWidth="1" collapsed="1"/>
  </cols>
  <sheetData>
    <row r="1" spans="1:6" x14ac:dyDescent="0.25">
      <c r="A1" t="s">
        <v>29</v>
      </c>
      <c r="B1" t="s">
        <v>28</v>
      </c>
      <c r="C1" t="s">
        <v>24</v>
      </c>
      <c r="D1" t="s">
        <v>25</v>
      </c>
      <c r="E1" t="s">
        <v>26</v>
      </c>
      <c r="F1" t="s">
        <v>27</v>
      </c>
    </row>
    <row r="2" spans="1:6" x14ac:dyDescent="0.25">
      <c r="A2" t="s">
        <v>33</v>
      </c>
      <c r="B2" t="s">
        <v>23</v>
      </c>
      <c r="C2">
        <v>4040</v>
      </c>
      <c r="D2">
        <v>4135</v>
      </c>
      <c r="E2">
        <v>3426</v>
      </c>
      <c r="F2">
        <v>0</v>
      </c>
    </row>
    <row r="3" spans="1:6" x14ac:dyDescent="0.25">
      <c r="A3" t="s">
        <v>34</v>
      </c>
      <c r="B3" t="s">
        <v>23</v>
      </c>
      <c r="C3">
        <v>3779</v>
      </c>
      <c r="D3">
        <v>0</v>
      </c>
      <c r="E3">
        <v>3804</v>
      </c>
      <c r="F3">
        <v>3727</v>
      </c>
    </row>
    <row r="4" spans="1:6" x14ac:dyDescent="0.25">
      <c r="A4" t="s">
        <v>35</v>
      </c>
      <c r="B4" t="s">
        <v>23</v>
      </c>
      <c r="C4">
        <v>3762</v>
      </c>
      <c r="D4">
        <v>0</v>
      </c>
      <c r="E4">
        <v>3824</v>
      </c>
      <c r="F4">
        <v>3632</v>
      </c>
    </row>
    <row r="5" spans="1:6" x14ac:dyDescent="0.25">
      <c r="A5" t="s">
        <v>13</v>
      </c>
      <c r="B5" t="s">
        <v>23</v>
      </c>
      <c r="C5">
        <v>3592</v>
      </c>
      <c r="D5">
        <v>3703</v>
      </c>
      <c r="E5">
        <v>3326</v>
      </c>
      <c r="F5">
        <v>0</v>
      </c>
    </row>
    <row r="6" spans="1:6" x14ac:dyDescent="0.25">
      <c r="A6" t="s">
        <v>36</v>
      </c>
      <c r="B6" t="s">
        <v>37</v>
      </c>
      <c r="C6">
        <v>3565</v>
      </c>
      <c r="D6">
        <v>0</v>
      </c>
      <c r="E6">
        <v>0</v>
      </c>
      <c r="F6">
        <v>0</v>
      </c>
    </row>
    <row r="7" spans="1:6" x14ac:dyDescent="0.25">
      <c r="A7" t="s">
        <v>38</v>
      </c>
      <c r="B7" t="s">
        <v>23</v>
      </c>
      <c r="C7">
        <v>3489</v>
      </c>
      <c r="D7">
        <v>3527</v>
      </c>
      <c r="E7">
        <v>3395</v>
      </c>
      <c r="F7">
        <v>0</v>
      </c>
    </row>
    <row r="8" spans="1:6" x14ac:dyDescent="0.25">
      <c r="A8" t="s">
        <v>39</v>
      </c>
      <c r="B8" t="s">
        <v>23</v>
      </c>
      <c r="C8">
        <v>3468</v>
      </c>
      <c r="D8">
        <v>0</v>
      </c>
      <c r="E8">
        <v>3520</v>
      </c>
      <c r="F8">
        <v>3289</v>
      </c>
    </row>
    <row r="9" spans="1:6" x14ac:dyDescent="0.25">
      <c r="A9" t="s">
        <v>40</v>
      </c>
      <c r="B9" t="s">
        <v>23</v>
      </c>
      <c r="C9">
        <v>3454</v>
      </c>
      <c r="D9">
        <v>3376</v>
      </c>
      <c r="E9">
        <v>3512</v>
      </c>
      <c r="F9">
        <v>3286</v>
      </c>
    </row>
    <row r="10" spans="1:6" x14ac:dyDescent="0.25">
      <c r="A10" t="s">
        <v>14</v>
      </c>
      <c r="B10" t="s">
        <v>23</v>
      </c>
      <c r="C10">
        <v>3387</v>
      </c>
      <c r="D10">
        <v>3353</v>
      </c>
      <c r="E10">
        <v>3426</v>
      </c>
      <c r="F10">
        <v>0</v>
      </c>
    </row>
    <row r="11" spans="1:6" x14ac:dyDescent="0.25">
      <c r="A11" t="s">
        <v>15</v>
      </c>
      <c r="B11" t="s">
        <v>23</v>
      </c>
      <c r="C11">
        <v>3343</v>
      </c>
      <c r="D11">
        <v>3304</v>
      </c>
      <c r="E11">
        <v>3363</v>
      </c>
      <c r="F11">
        <v>0</v>
      </c>
    </row>
    <row r="12" spans="1:6" x14ac:dyDescent="0.25">
      <c r="A12" t="s">
        <v>16</v>
      </c>
      <c r="B12" t="s">
        <v>23</v>
      </c>
      <c r="C12">
        <v>3327</v>
      </c>
      <c r="D12">
        <v>3330</v>
      </c>
      <c r="E12">
        <v>3323</v>
      </c>
      <c r="F12">
        <v>0</v>
      </c>
    </row>
    <row r="13" spans="1:6" x14ac:dyDescent="0.25">
      <c r="A13" t="s">
        <v>18</v>
      </c>
      <c r="B13" t="s">
        <v>23</v>
      </c>
      <c r="C13">
        <v>3319</v>
      </c>
      <c r="D13">
        <v>3245</v>
      </c>
      <c r="E13">
        <v>3360</v>
      </c>
      <c r="F13">
        <v>0</v>
      </c>
    </row>
    <row r="14" spans="1:6" x14ac:dyDescent="0.25">
      <c r="A14" t="s">
        <v>17</v>
      </c>
      <c r="B14" t="s">
        <v>23</v>
      </c>
      <c r="C14">
        <v>3303</v>
      </c>
      <c r="D14">
        <v>3347</v>
      </c>
      <c r="E14">
        <v>3241</v>
      </c>
      <c r="F14">
        <v>3204</v>
      </c>
    </row>
    <row r="15" spans="1:6" x14ac:dyDescent="0.25">
      <c r="A15" t="s">
        <v>41</v>
      </c>
      <c r="B15" t="s">
        <v>23</v>
      </c>
      <c r="C15">
        <v>3297</v>
      </c>
      <c r="D15">
        <v>3330</v>
      </c>
      <c r="E15">
        <v>3308</v>
      </c>
      <c r="F15">
        <v>3221</v>
      </c>
    </row>
    <row r="16" spans="1:6" x14ac:dyDescent="0.25">
      <c r="A16" t="s">
        <v>42</v>
      </c>
      <c r="B16" t="s">
        <v>23</v>
      </c>
      <c r="C16">
        <v>3253</v>
      </c>
      <c r="D16">
        <v>0</v>
      </c>
      <c r="E16">
        <v>3320</v>
      </c>
      <c r="F16">
        <v>3130</v>
      </c>
    </row>
    <row r="17" spans="1:6" x14ac:dyDescent="0.25">
      <c r="A17" t="s">
        <v>43</v>
      </c>
      <c r="B17" t="s">
        <v>23</v>
      </c>
      <c r="C17">
        <v>3245</v>
      </c>
      <c r="D17">
        <v>3240</v>
      </c>
      <c r="E17">
        <v>3249</v>
      </c>
      <c r="F17">
        <v>0</v>
      </c>
    </row>
    <row r="18" spans="1:6" x14ac:dyDescent="0.25">
      <c r="A18" t="s">
        <v>44</v>
      </c>
      <c r="B18" t="s">
        <v>23</v>
      </c>
      <c r="C18">
        <v>3228</v>
      </c>
      <c r="D18">
        <v>3223</v>
      </c>
      <c r="E18">
        <v>3232</v>
      </c>
      <c r="F18">
        <v>0</v>
      </c>
    </row>
    <row r="19" spans="1:6" x14ac:dyDescent="0.25">
      <c r="A19" t="s">
        <v>45</v>
      </c>
      <c r="B19" t="s">
        <v>23</v>
      </c>
      <c r="C19">
        <v>3206</v>
      </c>
      <c r="D19">
        <v>0</v>
      </c>
      <c r="E19">
        <v>3243</v>
      </c>
      <c r="F19">
        <v>3126</v>
      </c>
    </row>
    <row r="20" spans="1:6" x14ac:dyDescent="0.25">
      <c r="A20" t="s">
        <v>46</v>
      </c>
      <c r="B20" t="s">
        <v>23</v>
      </c>
      <c r="C20">
        <v>3199</v>
      </c>
      <c r="D20">
        <v>0</v>
      </c>
      <c r="E20">
        <v>3199</v>
      </c>
      <c r="F20">
        <v>0</v>
      </c>
    </row>
    <row r="21" spans="1:6" x14ac:dyDescent="0.25">
      <c r="A21" t="s">
        <v>47</v>
      </c>
      <c r="B21" t="s">
        <v>23</v>
      </c>
      <c r="C21">
        <v>3186</v>
      </c>
      <c r="D21">
        <v>3146</v>
      </c>
      <c r="E21">
        <v>3264</v>
      </c>
      <c r="F21">
        <v>2952</v>
      </c>
    </row>
    <row r="22" spans="1:6" x14ac:dyDescent="0.25">
      <c r="A22" t="s">
        <v>48</v>
      </c>
      <c r="B22" t="s">
        <v>49</v>
      </c>
      <c r="C22">
        <v>3183</v>
      </c>
      <c r="D22">
        <v>3342</v>
      </c>
      <c r="E22">
        <v>2890</v>
      </c>
      <c r="F22">
        <v>0</v>
      </c>
    </row>
    <row r="23" spans="1:6" x14ac:dyDescent="0.25">
      <c r="A23" t="s">
        <v>50</v>
      </c>
      <c r="B23" t="s">
        <v>23</v>
      </c>
      <c r="C23">
        <v>3179</v>
      </c>
      <c r="D23">
        <v>0</v>
      </c>
      <c r="E23">
        <v>3194</v>
      </c>
      <c r="F23">
        <v>3131</v>
      </c>
    </row>
    <row r="24" spans="1:6" x14ac:dyDescent="0.25">
      <c r="A24" t="s">
        <v>51</v>
      </c>
      <c r="B24" t="s">
        <v>49</v>
      </c>
      <c r="C24">
        <v>3155</v>
      </c>
      <c r="D24">
        <v>3293</v>
      </c>
      <c r="E24">
        <v>0</v>
      </c>
      <c r="F24">
        <v>2850</v>
      </c>
    </row>
    <row r="25" spans="1:6" x14ac:dyDescent="0.25">
      <c r="A25" t="s">
        <v>52</v>
      </c>
      <c r="B25" t="s">
        <v>23</v>
      </c>
      <c r="C25">
        <v>3126</v>
      </c>
      <c r="D25">
        <v>3169</v>
      </c>
      <c r="E25">
        <v>3047</v>
      </c>
      <c r="F25">
        <v>0</v>
      </c>
    </row>
    <row r="26" spans="1:6" x14ac:dyDescent="0.25">
      <c r="A26" t="s">
        <v>53</v>
      </c>
      <c r="B26" t="s">
        <v>49</v>
      </c>
      <c r="C26">
        <v>3120</v>
      </c>
      <c r="D26">
        <v>0</v>
      </c>
      <c r="E26">
        <v>2860</v>
      </c>
      <c r="F26">
        <v>3236</v>
      </c>
    </row>
    <row r="27" spans="1:6" x14ac:dyDescent="0.25">
      <c r="A27" t="s">
        <v>54</v>
      </c>
      <c r="B27" t="s">
        <v>23</v>
      </c>
      <c r="C27">
        <v>3101</v>
      </c>
      <c r="D27">
        <v>0</v>
      </c>
      <c r="E27">
        <v>3118</v>
      </c>
      <c r="F27">
        <v>3048</v>
      </c>
    </row>
    <row r="28" spans="1:6" x14ac:dyDescent="0.25">
      <c r="A28" t="s">
        <v>55</v>
      </c>
      <c r="B28" t="s">
        <v>37</v>
      </c>
      <c r="C28">
        <v>3090</v>
      </c>
      <c r="D28">
        <v>0</v>
      </c>
      <c r="E28">
        <v>0</v>
      </c>
      <c r="F28">
        <v>0</v>
      </c>
    </row>
    <row r="29" spans="1:6" x14ac:dyDescent="0.25">
      <c r="A29" t="s">
        <v>56</v>
      </c>
      <c r="B29" t="s">
        <v>37</v>
      </c>
      <c r="C29">
        <v>3070</v>
      </c>
      <c r="D29">
        <v>0</v>
      </c>
      <c r="E29">
        <v>0</v>
      </c>
      <c r="F29">
        <v>0</v>
      </c>
    </row>
    <row r="30" spans="1:6" x14ac:dyDescent="0.25">
      <c r="A30" t="s">
        <v>57</v>
      </c>
      <c r="B30" t="s">
        <v>37</v>
      </c>
      <c r="C30">
        <v>3069</v>
      </c>
      <c r="D30">
        <v>0</v>
      </c>
      <c r="E30">
        <v>0</v>
      </c>
      <c r="F30">
        <v>0</v>
      </c>
    </row>
    <row r="31" spans="1:6" x14ac:dyDescent="0.25">
      <c r="A31" t="s">
        <v>58</v>
      </c>
      <c r="B31" t="s">
        <v>37</v>
      </c>
      <c r="C31">
        <v>3063</v>
      </c>
      <c r="D31">
        <v>0</v>
      </c>
      <c r="E31">
        <v>0</v>
      </c>
      <c r="F31">
        <v>0</v>
      </c>
    </row>
    <row r="32" spans="1:6" x14ac:dyDescent="0.25">
      <c r="A32" t="s">
        <v>59</v>
      </c>
      <c r="B32" t="s">
        <v>23</v>
      </c>
      <c r="C32">
        <v>3038</v>
      </c>
      <c r="D32">
        <v>0</v>
      </c>
      <c r="E32">
        <v>2973</v>
      </c>
      <c r="F32">
        <v>3073</v>
      </c>
    </row>
    <row r="33" spans="1:6" x14ac:dyDescent="0.25">
      <c r="A33" t="s">
        <v>60</v>
      </c>
      <c r="B33" t="s">
        <v>23</v>
      </c>
      <c r="C33">
        <v>3029</v>
      </c>
      <c r="D33">
        <v>2988</v>
      </c>
      <c r="E33">
        <v>3052</v>
      </c>
      <c r="F33">
        <v>2981</v>
      </c>
    </row>
    <row r="34" spans="1:6" x14ac:dyDescent="0.25">
      <c r="A34" t="s">
        <v>61</v>
      </c>
      <c r="B34" t="s">
        <v>23</v>
      </c>
      <c r="C34">
        <v>3020</v>
      </c>
      <c r="D34">
        <v>3000</v>
      </c>
      <c r="E34">
        <v>3050</v>
      </c>
      <c r="F34">
        <v>3100</v>
      </c>
    </row>
    <row r="35" spans="1:6" x14ac:dyDescent="0.25">
      <c r="A35" t="s">
        <v>62</v>
      </c>
      <c r="B35" t="s">
        <v>23</v>
      </c>
      <c r="C35">
        <v>2982</v>
      </c>
      <c r="D35">
        <v>2945</v>
      </c>
      <c r="E35">
        <v>3028</v>
      </c>
      <c r="F35">
        <v>0</v>
      </c>
    </row>
    <row r="36" spans="1:6" x14ac:dyDescent="0.25">
      <c r="A36" t="s">
        <v>63</v>
      </c>
      <c r="B36" t="s">
        <v>23</v>
      </c>
      <c r="C36">
        <v>2972</v>
      </c>
      <c r="D36">
        <v>2965</v>
      </c>
      <c r="E36">
        <v>2982</v>
      </c>
      <c r="F36">
        <v>0</v>
      </c>
    </row>
    <row r="37" spans="1:6" x14ac:dyDescent="0.25">
      <c r="A37" t="s">
        <v>19</v>
      </c>
      <c r="B37" t="s">
        <v>49</v>
      </c>
      <c r="C37">
        <v>2908</v>
      </c>
      <c r="D37">
        <v>2960</v>
      </c>
      <c r="E37">
        <v>2942</v>
      </c>
      <c r="F37">
        <v>2726</v>
      </c>
    </row>
    <row r="38" spans="1:6" x14ac:dyDescent="0.25">
      <c r="A38" t="s">
        <v>64</v>
      </c>
      <c r="B38" t="s">
        <v>37</v>
      </c>
      <c r="C38">
        <v>2894</v>
      </c>
      <c r="D38">
        <v>0</v>
      </c>
      <c r="E38">
        <v>0</v>
      </c>
      <c r="F38">
        <v>0</v>
      </c>
    </row>
    <row r="39" spans="1:6" x14ac:dyDescent="0.25">
      <c r="A39" t="s">
        <v>65</v>
      </c>
      <c r="B39" t="s">
        <v>49</v>
      </c>
      <c r="C39">
        <v>2787</v>
      </c>
      <c r="D39">
        <v>2759</v>
      </c>
      <c r="E39">
        <v>2770</v>
      </c>
      <c r="F39">
        <v>2849</v>
      </c>
    </row>
    <row r="40" spans="1:6" x14ac:dyDescent="0.25">
      <c r="A40" t="s">
        <v>66</v>
      </c>
      <c r="B40" t="s">
        <v>23</v>
      </c>
      <c r="C40">
        <v>2782</v>
      </c>
      <c r="D40">
        <v>2873</v>
      </c>
      <c r="E40">
        <v>2647</v>
      </c>
      <c r="F40">
        <v>2411</v>
      </c>
    </row>
    <row r="41" spans="1:6" x14ac:dyDescent="0.25">
      <c r="A41" t="s">
        <v>67</v>
      </c>
      <c r="B41" t="s">
        <v>49</v>
      </c>
      <c r="C41">
        <v>2762</v>
      </c>
      <c r="D41">
        <v>0</v>
      </c>
      <c r="E41">
        <v>2773</v>
      </c>
      <c r="F41">
        <v>2743</v>
      </c>
    </row>
    <row r="42" spans="1:6" x14ac:dyDescent="0.25">
      <c r="A42" t="s">
        <v>68</v>
      </c>
      <c r="B42" t="s">
        <v>23</v>
      </c>
      <c r="C42">
        <v>2756</v>
      </c>
      <c r="D42">
        <v>2857</v>
      </c>
      <c r="E42">
        <v>2576</v>
      </c>
      <c r="F42">
        <v>2536</v>
      </c>
    </row>
    <row r="43" spans="1:6" x14ac:dyDescent="0.25">
      <c r="A43" t="s">
        <v>69</v>
      </c>
      <c r="B43" t="s">
        <v>49</v>
      </c>
      <c r="C43">
        <v>2754</v>
      </c>
      <c r="D43">
        <v>0</v>
      </c>
      <c r="E43">
        <v>2800</v>
      </c>
      <c r="F43">
        <v>2659</v>
      </c>
    </row>
    <row r="44" spans="1:6" x14ac:dyDescent="0.25">
      <c r="A44" t="s">
        <v>70</v>
      </c>
      <c r="B44" t="s">
        <v>49</v>
      </c>
      <c r="C44">
        <v>2729</v>
      </c>
      <c r="D44">
        <v>0</v>
      </c>
      <c r="E44">
        <v>2740</v>
      </c>
      <c r="F44">
        <v>2709</v>
      </c>
    </row>
    <row r="45" spans="1:6" x14ac:dyDescent="0.25">
      <c r="A45" t="s">
        <v>20</v>
      </c>
      <c r="B45" t="s">
        <v>49</v>
      </c>
      <c r="C45">
        <v>2691</v>
      </c>
      <c r="D45">
        <v>2773</v>
      </c>
      <c r="E45">
        <v>2591</v>
      </c>
      <c r="F45">
        <v>2468</v>
      </c>
    </row>
    <row r="46" spans="1:6" x14ac:dyDescent="0.25">
      <c r="A46" t="s">
        <v>71</v>
      </c>
      <c r="B46" t="s">
        <v>49</v>
      </c>
      <c r="C46">
        <v>2675</v>
      </c>
      <c r="D46">
        <v>0</v>
      </c>
      <c r="E46">
        <v>2665</v>
      </c>
      <c r="F46">
        <v>2690</v>
      </c>
    </row>
    <row r="47" spans="1:6" x14ac:dyDescent="0.25">
      <c r="A47" t="s">
        <v>72</v>
      </c>
      <c r="B47" t="s">
        <v>23</v>
      </c>
      <c r="C47">
        <v>2667</v>
      </c>
      <c r="D47">
        <v>2681</v>
      </c>
      <c r="E47">
        <v>2700</v>
      </c>
      <c r="F47">
        <v>2465</v>
      </c>
    </row>
    <row r="48" spans="1:6" x14ac:dyDescent="0.25">
      <c r="A48" t="s">
        <v>21</v>
      </c>
      <c r="B48" t="s">
        <v>49</v>
      </c>
      <c r="C48">
        <v>2659</v>
      </c>
      <c r="D48">
        <v>2687</v>
      </c>
      <c r="E48">
        <v>2604</v>
      </c>
      <c r="F48">
        <v>0</v>
      </c>
    </row>
    <row r="49" spans="1:6" x14ac:dyDescent="0.25">
      <c r="A49" t="s">
        <v>22</v>
      </c>
      <c r="B49" t="s">
        <v>49</v>
      </c>
      <c r="C49">
        <v>2635</v>
      </c>
      <c r="D49">
        <v>2563</v>
      </c>
      <c r="E49">
        <v>2656</v>
      </c>
      <c r="F49">
        <v>2645</v>
      </c>
    </row>
    <row r="50" spans="1:6" x14ac:dyDescent="0.25">
      <c r="A50" t="s">
        <v>73</v>
      </c>
      <c r="B50" t="s">
        <v>23</v>
      </c>
      <c r="C50">
        <v>2617</v>
      </c>
      <c r="D50">
        <v>2611</v>
      </c>
      <c r="E50">
        <v>2625</v>
      </c>
      <c r="F50">
        <v>0</v>
      </c>
    </row>
    <row r="51" spans="1:6" x14ac:dyDescent="0.25">
      <c r="A51" t="s">
        <v>74</v>
      </c>
      <c r="B51" t="s">
        <v>37</v>
      </c>
      <c r="C51">
        <v>2605</v>
      </c>
      <c r="D51">
        <v>0</v>
      </c>
      <c r="E51">
        <v>0</v>
      </c>
      <c r="F51">
        <v>0</v>
      </c>
    </row>
    <row r="52" spans="1:6" x14ac:dyDescent="0.25">
      <c r="A52" t="s">
        <v>75</v>
      </c>
      <c r="B52" t="s">
        <v>23</v>
      </c>
      <c r="C52">
        <v>2591</v>
      </c>
      <c r="D52">
        <v>2674</v>
      </c>
      <c r="E52">
        <v>2593</v>
      </c>
      <c r="F52">
        <v>2507</v>
      </c>
    </row>
    <row r="53" spans="1:6" x14ac:dyDescent="0.25">
      <c r="A53" t="s">
        <v>76</v>
      </c>
      <c r="B53" t="s">
        <v>49</v>
      </c>
      <c r="C53">
        <v>2564</v>
      </c>
      <c r="D53">
        <v>2458</v>
      </c>
      <c r="E53">
        <v>2682</v>
      </c>
      <c r="F53">
        <v>2447</v>
      </c>
    </row>
    <row r="54" spans="1:6" x14ac:dyDescent="0.25">
      <c r="A54" t="s">
        <v>77</v>
      </c>
      <c r="B54" t="s">
        <v>23</v>
      </c>
      <c r="C54">
        <v>2553</v>
      </c>
      <c r="D54">
        <v>0</v>
      </c>
      <c r="E54">
        <v>2622</v>
      </c>
      <c r="F54">
        <v>2309</v>
      </c>
    </row>
    <row r="55" spans="1:6" x14ac:dyDescent="0.25">
      <c r="A55" t="s">
        <v>78</v>
      </c>
      <c r="B55" t="s">
        <v>49</v>
      </c>
      <c r="C55">
        <v>2545</v>
      </c>
      <c r="D55">
        <v>2601</v>
      </c>
      <c r="E55">
        <v>2464</v>
      </c>
      <c r="F55">
        <v>2160</v>
      </c>
    </row>
    <row r="56" spans="1:6" x14ac:dyDescent="0.25">
      <c r="A56" t="s">
        <v>79</v>
      </c>
      <c r="B56" t="s">
        <v>49</v>
      </c>
      <c r="C56">
        <v>2543</v>
      </c>
      <c r="D56">
        <v>2565</v>
      </c>
      <c r="E56">
        <v>2495</v>
      </c>
      <c r="F56">
        <v>2550</v>
      </c>
    </row>
    <row r="57" spans="1:6" x14ac:dyDescent="0.25">
      <c r="A57" t="s">
        <v>80</v>
      </c>
      <c r="B57" t="s">
        <v>49</v>
      </c>
      <c r="C57">
        <v>2542</v>
      </c>
      <c r="D57">
        <v>2537</v>
      </c>
      <c r="E57">
        <v>2546</v>
      </c>
      <c r="F57">
        <v>0</v>
      </c>
    </row>
    <row r="58" spans="1:6" x14ac:dyDescent="0.25">
      <c r="A58" t="s">
        <v>81</v>
      </c>
      <c r="B58" t="s">
        <v>23</v>
      </c>
      <c r="C58">
        <v>2539</v>
      </c>
      <c r="D58">
        <v>2521</v>
      </c>
      <c r="E58">
        <v>2553</v>
      </c>
      <c r="F58">
        <v>2407</v>
      </c>
    </row>
    <row r="59" spans="1:6" x14ac:dyDescent="0.25">
      <c r="A59" t="s">
        <v>82</v>
      </c>
      <c r="B59" t="s">
        <v>23</v>
      </c>
      <c r="C59">
        <v>2536</v>
      </c>
      <c r="D59">
        <v>2536</v>
      </c>
      <c r="E59">
        <v>2537</v>
      </c>
      <c r="F59">
        <v>0</v>
      </c>
    </row>
    <row r="60" spans="1:6" x14ac:dyDescent="0.25">
      <c r="A60" t="s">
        <v>83</v>
      </c>
      <c r="B60" t="s">
        <v>23</v>
      </c>
      <c r="C60">
        <v>2510</v>
      </c>
      <c r="D60">
        <v>0</v>
      </c>
      <c r="E60">
        <v>2513</v>
      </c>
      <c r="F60">
        <v>2505</v>
      </c>
    </row>
    <row r="61" spans="1:6" x14ac:dyDescent="0.25">
      <c r="A61" t="s">
        <v>84</v>
      </c>
      <c r="B61" t="s">
        <v>23</v>
      </c>
      <c r="C61">
        <v>2506</v>
      </c>
      <c r="D61">
        <v>0</v>
      </c>
      <c r="E61">
        <v>2506</v>
      </c>
      <c r="F61">
        <v>0</v>
      </c>
    </row>
    <row r="62" spans="1:6" x14ac:dyDescent="0.25">
      <c r="A62" t="s">
        <v>85</v>
      </c>
      <c r="B62" t="s">
        <v>23</v>
      </c>
      <c r="C62">
        <v>2502</v>
      </c>
      <c r="D62">
        <v>0</v>
      </c>
      <c r="E62">
        <v>2515</v>
      </c>
      <c r="F62">
        <v>2461</v>
      </c>
    </row>
    <row r="63" spans="1:6" x14ac:dyDescent="0.25">
      <c r="A63" t="s">
        <v>86</v>
      </c>
      <c r="B63" t="s">
        <v>23</v>
      </c>
      <c r="C63">
        <v>2463</v>
      </c>
      <c r="D63">
        <v>2497</v>
      </c>
      <c r="E63">
        <v>2452</v>
      </c>
      <c r="F63">
        <v>2455</v>
      </c>
    </row>
    <row r="64" spans="1:6" x14ac:dyDescent="0.25">
      <c r="A64" t="s">
        <v>87</v>
      </c>
      <c r="B64" t="s">
        <v>49</v>
      </c>
      <c r="C64">
        <v>2436</v>
      </c>
      <c r="D64">
        <v>2350</v>
      </c>
      <c r="E64">
        <v>2534</v>
      </c>
      <c r="F64">
        <v>2400</v>
      </c>
    </row>
    <row r="65" spans="1:6" x14ac:dyDescent="0.25">
      <c r="A65" t="s">
        <v>88</v>
      </c>
      <c r="B65" t="s">
        <v>49</v>
      </c>
      <c r="C65">
        <v>2423</v>
      </c>
      <c r="D65">
        <v>0</v>
      </c>
      <c r="E65">
        <v>2350</v>
      </c>
      <c r="F65">
        <v>2450</v>
      </c>
    </row>
    <row r="66" spans="1:6" x14ac:dyDescent="0.25">
      <c r="A66" t="s">
        <v>89</v>
      </c>
      <c r="B66" t="s">
        <v>37</v>
      </c>
      <c r="C66">
        <v>2421</v>
      </c>
      <c r="D66">
        <v>0</v>
      </c>
      <c r="E66">
        <v>0</v>
      </c>
      <c r="F66">
        <v>0</v>
      </c>
    </row>
    <row r="67" spans="1:6" x14ac:dyDescent="0.25">
      <c r="A67" t="s">
        <v>90</v>
      </c>
      <c r="B67" t="s">
        <v>49</v>
      </c>
      <c r="C67">
        <v>2421</v>
      </c>
      <c r="D67">
        <v>0</v>
      </c>
      <c r="E67">
        <v>2350</v>
      </c>
      <c r="F67">
        <v>2450</v>
      </c>
    </row>
    <row r="68" spans="1:6" x14ac:dyDescent="0.25">
      <c r="A68" t="s">
        <v>91</v>
      </c>
      <c r="B68" t="s">
        <v>49</v>
      </c>
      <c r="C68">
        <v>2417</v>
      </c>
      <c r="D68">
        <v>2387</v>
      </c>
      <c r="E68">
        <v>2495</v>
      </c>
      <c r="F68">
        <v>2370</v>
      </c>
    </row>
    <row r="69" spans="1:6" x14ac:dyDescent="0.25">
      <c r="A69" t="s">
        <v>92</v>
      </c>
      <c r="B69" t="s">
        <v>23</v>
      </c>
      <c r="C69">
        <v>2413</v>
      </c>
      <c r="D69">
        <v>2452</v>
      </c>
      <c r="E69">
        <v>2392</v>
      </c>
      <c r="F69">
        <v>2443</v>
      </c>
    </row>
    <row r="70" spans="1:6" x14ac:dyDescent="0.25">
      <c r="A70" t="s">
        <v>93</v>
      </c>
      <c r="B70" t="s">
        <v>23</v>
      </c>
      <c r="C70">
        <v>2397</v>
      </c>
      <c r="D70">
        <v>0</v>
      </c>
      <c r="E70">
        <v>2398</v>
      </c>
      <c r="F70">
        <v>2396</v>
      </c>
    </row>
    <row r="71" spans="1:6" x14ac:dyDescent="0.25">
      <c r="A71" t="s">
        <v>94</v>
      </c>
      <c r="B71" t="s">
        <v>49</v>
      </c>
      <c r="C71">
        <v>2390</v>
      </c>
      <c r="D71">
        <v>2350</v>
      </c>
      <c r="E71">
        <v>2466</v>
      </c>
      <c r="F71">
        <v>2334</v>
      </c>
    </row>
    <row r="72" spans="1:6" x14ac:dyDescent="0.25">
      <c r="A72" t="s">
        <v>95</v>
      </c>
      <c r="B72" t="s">
        <v>49</v>
      </c>
      <c r="C72">
        <v>2390</v>
      </c>
      <c r="D72">
        <v>0</v>
      </c>
      <c r="E72">
        <v>2350</v>
      </c>
      <c r="F72">
        <v>2400</v>
      </c>
    </row>
    <row r="73" spans="1:6" x14ac:dyDescent="0.25">
      <c r="A73" t="s">
        <v>96</v>
      </c>
      <c r="B73" t="s">
        <v>23</v>
      </c>
      <c r="C73">
        <v>2385</v>
      </c>
      <c r="D73">
        <v>0</v>
      </c>
      <c r="E73">
        <v>2420</v>
      </c>
      <c r="F73">
        <v>2211</v>
      </c>
    </row>
    <row r="74" spans="1:6" x14ac:dyDescent="0.25">
      <c r="A74" t="s">
        <v>97</v>
      </c>
      <c r="B74" t="s">
        <v>23</v>
      </c>
      <c r="C74">
        <v>2380</v>
      </c>
      <c r="D74">
        <v>0</v>
      </c>
      <c r="E74">
        <v>2406</v>
      </c>
      <c r="F74">
        <v>2307</v>
      </c>
    </row>
    <row r="75" spans="1:6" x14ac:dyDescent="0.25">
      <c r="A75" t="s">
        <v>98</v>
      </c>
      <c r="B75" t="s">
        <v>23</v>
      </c>
      <c r="C75">
        <v>2360</v>
      </c>
      <c r="D75">
        <v>0</v>
      </c>
      <c r="E75">
        <v>2349</v>
      </c>
      <c r="F75">
        <v>2389</v>
      </c>
    </row>
    <row r="76" spans="1:6" x14ac:dyDescent="0.25">
      <c r="A76" t="s">
        <v>99</v>
      </c>
      <c r="B76" t="s">
        <v>23</v>
      </c>
      <c r="C76">
        <v>2334</v>
      </c>
      <c r="D76">
        <v>2324</v>
      </c>
      <c r="E76">
        <v>2305</v>
      </c>
      <c r="F76">
        <v>2411</v>
      </c>
    </row>
    <row r="77" spans="1:6" x14ac:dyDescent="0.25">
      <c r="A77" t="s">
        <v>100</v>
      </c>
      <c r="B77" t="s">
        <v>23</v>
      </c>
      <c r="C77">
        <v>2326</v>
      </c>
      <c r="D77">
        <v>0</v>
      </c>
      <c r="E77">
        <v>2308</v>
      </c>
      <c r="F77">
        <v>2368</v>
      </c>
    </row>
    <row r="78" spans="1:6" x14ac:dyDescent="0.25">
      <c r="A78" t="s">
        <v>101</v>
      </c>
      <c r="B78" t="s">
        <v>23</v>
      </c>
      <c r="C78">
        <v>2309</v>
      </c>
      <c r="D78">
        <v>0</v>
      </c>
      <c r="E78">
        <v>2308</v>
      </c>
      <c r="F78">
        <v>2311</v>
      </c>
    </row>
    <row r="79" spans="1:6" x14ac:dyDescent="0.25">
      <c r="A79" t="s">
        <v>102</v>
      </c>
      <c r="B79" t="s">
        <v>23</v>
      </c>
      <c r="C79">
        <v>2300</v>
      </c>
      <c r="D79">
        <v>0</v>
      </c>
      <c r="E79">
        <v>2300</v>
      </c>
      <c r="F79">
        <v>2300</v>
      </c>
    </row>
    <row r="80" spans="1:6" x14ac:dyDescent="0.25">
      <c r="A80" t="s">
        <v>103</v>
      </c>
      <c r="B80" t="s">
        <v>23</v>
      </c>
      <c r="C80">
        <v>2287</v>
      </c>
      <c r="D80">
        <v>0</v>
      </c>
      <c r="E80">
        <v>2261</v>
      </c>
      <c r="F80">
        <v>2340</v>
      </c>
    </row>
    <row r="81" spans="1:6" x14ac:dyDescent="0.25">
      <c r="A81" t="s">
        <v>104</v>
      </c>
      <c r="B81" t="s">
        <v>23</v>
      </c>
      <c r="C81">
        <v>2287</v>
      </c>
      <c r="D81">
        <v>2337</v>
      </c>
      <c r="E81">
        <v>2266</v>
      </c>
      <c r="F81">
        <v>2312</v>
      </c>
    </row>
    <row r="82" spans="1:6" x14ac:dyDescent="0.25">
      <c r="A82" t="s">
        <v>105</v>
      </c>
      <c r="B82" t="s">
        <v>23</v>
      </c>
      <c r="C82">
        <v>2277</v>
      </c>
      <c r="D82">
        <v>0</v>
      </c>
      <c r="E82">
        <v>2275</v>
      </c>
      <c r="F82">
        <v>2285</v>
      </c>
    </row>
    <row r="83" spans="1:6" x14ac:dyDescent="0.25">
      <c r="A83" t="s">
        <v>106</v>
      </c>
      <c r="B83" t="s">
        <v>49</v>
      </c>
      <c r="C83">
        <v>2205</v>
      </c>
      <c r="D83">
        <v>2117</v>
      </c>
      <c r="E83">
        <v>2350</v>
      </c>
      <c r="F83">
        <v>2195</v>
      </c>
    </row>
    <row r="84" spans="1:6" x14ac:dyDescent="0.25">
      <c r="A84" t="s">
        <v>107</v>
      </c>
      <c r="B84" t="s">
        <v>49</v>
      </c>
      <c r="C84">
        <v>2163</v>
      </c>
      <c r="D84">
        <v>2184</v>
      </c>
      <c r="E84">
        <v>2257</v>
      </c>
      <c r="F84">
        <v>1857</v>
      </c>
    </row>
    <row r="85" spans="1:6" x14ac:dyDescent="0.25">
      <c r="A85" t="s">
        <v>108</v>
      </c>
      <c r="B85" t="s">
        <v>23</v>
      </c>
      <c r="C85">
        <v>2095</v>
      </c>
      <c r="D85">
        <v>2161</v>
      </c>
      <c r="E85">
        <v>1925</v>
      </c>
      <c r="F85">
        <v>0</v>
      </c>
    </row>
    <row r="86" spans="1:6" x14ac:dyDescent="0.25">
      <c r="A86" t="s">
        <v>109</v>
      </c>
      <c r="B86" t="s">
        <v>49</v>
      </c>
      <c r="C86">
        <v>2042</v>
      </c>
      <c r="D86">
        <v>0</v>
      </c>
      <c r="E86">
        <v>1969</v>
      </c>
      <c r="F86">
        <v>2065</v>
      </c>
    </row>
    <row r="87" spans="1:6" x14ac:dyDescent="0.25">
      <c r="A87" t="s">
        <v>110</v>
      </c>
      <c r="B87" t="s">
        <v>49</v>
      </c>
      <c r="C87">
        <v>2039</v>
      </c>
      <c r="D87">
        <v>2064</v>
      </c>
      <c r="E87">
        <v>2043</v>
      </c>
      <c r="F87">
        <v>1952</v>
      </c>
    </row>
    <row r="88" spans="1:6" x14ac:dyDescent="0.25">
      <c r="A88" t="s">
        <v>111</v>
      </c>
      <c r="B88" t="s">
        <v>23</v>
      </c>
      <c r="C88">
        <v>2000</v>
      </c>
      <c r="D88">
        <v>2000</v>
      </c>
      <c r="E88">
        <v>2000</v>
      </c>
      <c r="F88">
        <v>2000</v>
      </c>
    </row>
    <row r="89" spans="1:6" x14ac:dyDescent="0.25">
      <c r="A89" t="s">
        <v>112</v>
      </c>
      <c r="B89" t="s">
        <v>49</v>
      </c>
      <c r="C89">
        <v>1958</v>
      </c>
      <c r="D89">
        <v>0</v>
      </c>
      <c r="E89">
        <v>0</v>
      </c>
      <c r="F89">
        <v>1958</v>
      </c>
    </row>
    <row r="90" spans="1:6" x14ac:dyDescent="0.25">
      <c r="A90" t="s">
        <v>113</v>
      </c>
      <c r="B90" t="s">
        <v>49</v>
      </c>
      <c r="C90">
        <v>1926</v>
      </c>
      <c r="D90">
        <v>0</v>
      </c>
      <c r="E90">
        <v>1945</v>
      </c>
      <c r="F90">
        <v>1917</v>
      </c>
    </row>
    <row r="91" spans="1:6" x14ac:dyDescent="0.25">
      <c r="A91" t="s">
        <v>114</v>
      </c>
      <c r="B91" t="s">
        <v>23</v>
      </c>
      <c r="C91">
        <v>1880</v>
      </c>
      <c r="D91">
        <v>1864</v>
      </c>
      <c r="E91">
        <v>1886</v>
      </c>
      <c r="F91">
        <v>0</v>
      </c>
    </row>
    <row r="92" spans="1:6" x14ac:dyDescent="0.25">
      <c r="A92" t="s">
        <v>115</v>
      </c>
      <c r="B92" t="s">
        <v>49</v>
      </c>
      <c r="C92">
        <v>1877</v>
      </c>
      <c r="D92">
        <v>0</v>
      </c>
      <c r="E92">
        <v>1927</v>
      </c>
      <c r="F92">
        <v>1852</v>
      </c>
    </row>
    <row r="93" spans="1:6" x14ac:dyDescent="0.25">
      <c r="A93" t="s">
        <v>116</v>
      </c>
      <c r="B93" t="s">
        <v>23</v>
      </c>
      <c r="C93">
        <v>1815</v>
      </c>
      <c r="D93">
        <v>0</v>
      </c>
      <c r="E93">
        <v>1815</v>
      </c>
      <c r="F93">
        <v>0</v>
      </c>
    </row>
    <row r="94" spans="1:6" x14ac:dyDescent="0.25">
      <c r="A94" t="s">
        <v>117</v>
      </c>
      <c r="B94" t="s">
        <v>49</v>
      </c>
      <c r="C94">
        <v>1809</v>
      </c>
      <c r="D94">
        <v>1853</v>
      </c>
      <c r="E94">
        <v>1771</v>
      </c>
      <c r="F94">
        <v>1521</v>
      </c>
    </row>
    <row r="95" spans="1:6" x14ac:dyDescent="0.25">
      <c r="A95" t="s">
        <v>118</v>
      </c>
      <c r="B95" t="s">
        <v>37</v>
      </c>
      <c r="C95">
        <v>1804</v>
      </c>
      <c r="D95">
        <v>0</v>
      </c>
      <c r="E95">
        <v>0</v>
      </c>
      <c r="F95">
        <v>0</v>
      </c>
    </row>
    <row r="96" spans="1:6" x14ac:dyDescent="0.25">
      <c r="A96" t="s">
        <v>119</v>
      </c>
      <c r="B96" t="s">
        <v>49</v>
      </c>
      <c r="C96">
        <v>1800</v>
      </c>
      <c r="D96">
        <v>0</v>
      </c>
      <c r="E96">
        <v>1800</v>
      </c>
      <c r="F96">
        <v>1800</v>
      </c>
    </row>
    <row r="97" spans="1:6" x14ac:dyDescent="0.25">
      <c r="A97" t="s">
        <v>120</v>
      </c>
      <c r="B97" t="s">
        <v>23</v>
      </c>
      <c r="C97">
        <v>1791</v>
      </c>
      <c r="D97">
        <v>0</v>
      </c>
      <c r="E97">
        <v>1791</v>
      </c>
      <c r="F97">
        <v>0</v>
      </c>
    </row>
    <row r="98" spans="1:6" x14ac:dyDescent="0.25">
      <c r="A98" t="s">
        <v>121</v>
      </c>
      <c r="B98" t="s">
        <v>23</v>
      </c>
      <c r="C98">
        <v>1791</v>
      </c>
      <c r="D98">
        <v>0</v>
      </c>
      <c r="E98">
        <v>1788</v>
      </c>
      <c r="F98">
        <v>0</v>
      </c>
    </row>
    <row r="99" spans="1:6" x14ac:dyDescent="0.25">
      <c r="A99" t="s">
        <v>122</v>
      </c>
      <c r="B99" t="s">
        <v>23</v>
      </c>
      <c r="C99">
        <v>1772</v>
      </c>
      <c r="D99">
        <v>1850</v>
      </c>
      <c r="E99">
        <v>1723</v>
      </c>
      <c r="F99">
        <v>0</v>
      </c>
    </row>
    <row r="100" spans="1:6" x14ac:dyDescent="0.25">
      <c r="A100" t="s">
        <v>123</v>
      </c>
      <c r="B100" t="s">
        <v>23</v>
      </c>
      <c r="C100">
        <v>1750</v>
      </c>
      <c r="D100">
        <v>0</v>
      </c>
      <c r="E100">
        <v>1750</v>
      </c>
      <c r="F100">
        <v>0</v>
      </c>
    </row>
    <row r="101" spans="1:6" x14ac:dyDescent="0.25">
      <c r="A101" t="s">
        <v>124</v>
      </c>
      <c r="B101" t="s">
        <v>23</v>
      </c>
      <c r="C101">
        <v>1738</v>
      </c>
      <c r="D101">
        <v>1683</v>
      </c>
      <c r="E101">
        <v>1750</v>
      </c>
      <c r="F101">
        <v>0</v>
      </c>
    </row>
    <row r="102" spans="1:6" x14ac:dyDescent="0.25">
      <c r="A102" t="s">
        <v>125</v>
      </c>
      <c r="B102" t="s">
        <v>49</v>
      </c>
      <c r="C102">
        <v>1734</v>
      </c>
      <c r="D102">
        <v>1764</v>
      </c>
      <c r="E102">
        <v>1722</v>
      </c>
      <c r="F102">
        <v>1557</v>
      </c>
    </row>
    <row r="103" spans="1:6" x14ac:dyDescent="0.25">
      <c r="A103" t="s">
        <v>126</v>
      </c>
      <c r="B103" t="s">
        <v>49</v>
      </c>
      <c r="C103">
        <v>1726</v>
      </c>
      <c r="D103">
        <v>0</v>
      </c>
      <c r="E103">
        <v>1818</v>
      </c>
      <c r="F103">
        <v>1677</v>
      </c>
    </row>
    <row r="104" spans="1:6" x14ac:dyDescent="0.25">
      <c r="A104" t="s">
        <v>127</v>
      </c>
      <c r="B104" t="s">
        <v>23</v>
      </c>
      <c r="C104">
        <v>1700</v>
      </c>
      <c r="D104">
        <v>0</v>
      </c>
      <c r="E104">
        <v>1700</v>
      </c>
      <c r="F104">
        <v>0</v>
      </c>
    </row>
    <row r="105" spans="1:6" x14ac:dyDescent="0.25">
      <c r="A105" t="s">
        <v>128</v>
      </c>
      <c r="B105" t="s">
        <v>23</v>
      </c>
      <c r="C105">
        <v>1700</v>
      </c>
      <c r="D105">
        <v>0</v>
      </c>
      <c r="E105">
        <v>1700</v>
      </c>
      <c r="F105">
        <v>0</v>
      </c>
    </row>
    <row r="106" spans="1:6" x14ac:dyDescent="0.25">
      <c r="A106" t="s">
        <v>129</v>
      </c>
      <c r="B106" t="s">
        <v>23</v>
      </c>
      <c r="C106">
        <v>1700</v>
      </c>
      <c r="D106">
        <v>0</v>
      </c>
      <c r="E106">
        <v>1700</v>
      </c>
      <c r="F106">
        <v>0</v>
      </c>
    </row>
    <row r="107" spans="1:6" x14ac:dyDescent="0.25">
      <c r="A107" t="s">
        <v>130</v>
      </c>
      <c r="B107" t="s">
        <v>23</v>
      </c>
      <c r="C107">
        <v>1700</v>
      </c>
      <c r="D107">
        <v>1700</v>
      </c>
      <c r="E107">
        <v>1700</v>
      </c>
      <c r="F107">
        <v>0</v>
      </c>
    </row>
    <row r="108" spans="1:6" x14ac:dyDescent="0.25">
      <c r="A108" t="s">
        <v>131</v>
      </c>
      <c r="B108" t="s">
        <v>23</v>
      </c>
      <c r="C108">
        <v>1700</v>
      </c>
      <c r="D108">
        <v>0</v>
      </c>
      <c r="E108">
        <v>1700</v>
      </c>
      <c r="F108">
        <v>0</v>
      </c>
    </row>
    <row r="109" spans="1:6" x14ac:dyDescent="0.25">
      <c r="A109" t="s">
        <v>132</v>
      </c>
      <c r="B109" t="s">
        <v>23</v>
      </c>
      <c r="C109">
        <v>1700</v>
      </c>
      <c r="D109">
        <v>0</v>
      </c>
      <c r="E109">
        <v>1700</v>
      </c>
      <c r="F109">
        <v>0</v>
      </c>
    </row>
    <row r="110" spans="1:6" x14ac:dyDescent="0.25">
      <c r="A110" t="s">
        <v>133</v>
      </c>
      <c r="B110" t="s">
        <v>23</v>
      </c>
      <c r="C110">
        <v>1700</v>
      </c>
      <c r="D110">
        <v>0</v>
      </c>
      <c r="E110">
        <v>1700</v>
      </c>
      <c r="F110">
        <v>0</v>
      </c>
    </row>
    <row r="111" spans="1:6" x14ac:dyDescent="0.25">
      <c r="A111" t="s">
        <v>134</v>
      </c>
      <c r="B111" t="s">
        <v>37</v>
      </c>
      <c r="C111">
        <v>1616</v>
      </c>
      <c r="D111">
        <v>0</v>
      </c>
      <c r="E111">
        <v>0</v>
      </c>
      <c r="F111">
        <v>0</v>
      </c>
    </row>
    <row r="112" spans="1:6" x14ac:dyDescent="0.25">
      <c r="A112" t="s">
        <v>135</v>
      </c>
      <c r="B112" t="s">
        <v>23</v>
      </c>
      <c r="C112">
        <v>1544</v>
      </c>
      <c r="D112">
        <v>1555</v>
      </c>
      <c r="E112">
        <v>1517</v>
      </c>
      <c r="F112">
        <v>0</v>
      </c>
    </row>
    <row r="113" spans="1:6" x14ac:dyDescent="0.25">
      <c r="A113" t="s">
        <v>136</v>
      </c>
      <c r="B113" t="s">
        <v>49</v>
      </c>
      <c r="C113">
        <v>1400</v>
      </c>
      <c r="D113">
        <v>0</v>
      </c>
      <c r="E113">
        <v>1400</v>
      </c>
      <c r="F113">
        <v>1400</v>
      </c>
    </row>
    <row r="114" spans="1:6" x14ac:dyDescent="0.25">
      <c r="A114" t="s">
        <v>137</v>
      </c>
      <c r="B114" t="s">
        <v>23</v>
      </c>
      <c r="C114">
        <v>1320</v>
      </c>
      <c r="D114">
        <v>1347</v>
      </c>
      <c r="E114">
        <v>1233</v>
      </c>
      <c r="F114">
        <v>0</v>
      </c>
    </row>
    <row r="115" spans="1:6" x14ac:dyDescent="0.25">
      <c r="A115" t="s">
        <v>138</v>
      </c>
      <c r="B115" t="s">
        <v>23</v>
      </c>
      <c r="C115">
        <v>1265</v>
      </c>
      <c r="D115">
        <v>1324</v>
      </c>
      <c r="E115">
        <v>1128</v>
      </c>
      <c r="F115">
        <v>0</v>
      </c>
    </row>
    <row r="116" spans="1:6" x14ac:dyDescent="0.25">
      <c r="A116" t="s">
        <v>139</v>
      </c>
      <c r="B116" t="s">
        <v>23</v>
      </c>
      <c r="C116">
        <v>1204</v>
      </c>
      <c r="D116">
        <v>1227</v>
      </c>
      <c r="E116">
        <v>1083</v>
      </c>
      <c r="F116">
        <v>0</v>
      </c>
    </row>
    <row r="117" spans="1:6" x14ac:dyDescent="0.25">
      <c r="A117" t="s">
        <v>140</v>
      </c>
      <c r="B117" t="s">
        <v>23</v>
      </c>
      <c r="C117">
        <v>1200</v>
      </c>
      <c r="D117">
        <v>1200</v>
      </c>
      <c r="E117">
        <v>0</v>
      </c>
      <c r="F117">
        <v>0</v>
      </c>
    </row>
    <row r="118" spans="1:6" x14ac:dyDescent="0.25">
      <c r="A118" t="s">
        <v>141</v>
      </c>
      <c r="B118" t="s">
        <v>23</v>
      </c>
      <c r="C118">
        <v>1096</v>
      </c>
      <c r="D118">
        <v>1111</v>
      </c>
      <c r="E118">
        <v>1043</v>
      </c>
      <c r="F118">
        <v>1047</v>
      </c>
    </row>
    <row r="119" spans="1:6" x14ac:dyDescent="0.25">
      <c r="A119" t="s">
        <v>142</v>
      </c>
      <c r="B119" t="s">
        <v>49</v>
      </c>
      <c r="C119">
        <v>1081</v>
      </c>
      <c r="D119">
        <v>1099</v>
      </c>
      <c r="E119">
        <v>1029</v>
      </c>
      <c r="F119">
        <v>1006</v>
      </c>
    </row>
    <row r="120" spans="1:6" x14ac:dyDescent="0.25">
      <c r="A120" t="s">
        <v>143</v>
      </c>
      <c r="B120" t="s">
        <v>23</v>
      </c>
      <c r="C120">
        <v>1019</v>
      </c>
      <c r="D120">
        <v>1023</v>
      </c>
      <c r="E120">
        <v>1011</v>
      </c>
      <c r="F120">
        <v>0</v>
      </c>
    </row>
    <row r="121" spans="1:6" x14ac:dyDescent="0.25">
      <c r="A121" t="s">
        <v>144</v>
      </c>
      <c r="B121" t="s">
        <v>49</v>
      </c>
      <c r="C121">
        <v>1003</v>
      </c>
      <c r="D121">
        <v>1033</v>
      </c>
      <c r="E121">
        <v>914</v>
      </c>
      <c r="F121">
        <v>933</v>
      </c>
    </row>
    <row r="122" spans="1:6" x14ac:dyDescent="0.25">
      <c r="A122" t="s">
        <v>145</v>
      </c>
      <c r="B122" t="s">
        <v>23</v>
      </c>
      <c r="C122">
        <v>931</v>
      </c>
      <c r="D122">
        <v>937</v>
      </c>
      <c r="E122">
        <v>894</v>
      </c>
      <c r="F122">
        <v>0</v>
      </c>
    </row>
    <row r="123" spans="1:6" x14ac:dyDescent="0.25">
      <c r="A123" t="s">
        <v>146</v>
      </c>
      <c r="B123" t="s">
        <v>23</v>
      </c>
      <c r="C123">
        <v>919</v>
      </c>
      <c r="D123">
        <v>942</v>
      </c>
      <c r="E123">
        <v>844</v>
      </c>
      <c r="F123">
        <v>800</v>
      </c>
    </row>
    <row r="124" spans="1:6" x14ac:dyDescent="0.25">
      <c r="A124" t="s">
        <v>147</v>
      </c>
      <c r="B124" t="s">
        <v>23</v>
      </c>
      <c r="C124">
        <v>909</v>
      </c>
      <c r="D124">
        <v>932</v>
      </c>
      <c r="E124">
        <v>806</v>
      </c>
      <c r="F124">
        <v>0</v>
      </c>
    </row>
    <row r="125" spans="1:6" x14ac:dyDescent="0.25">
      <c r="A125" t="s">
        <v>148</v>
      </c>
      <c r="B125" t="s">
        <v>23</v>
      </c>
      <c r="C125">
        <v>892</v>
      </c>
      <c r="D125">
        <v>912</v>
      </c>
      <c r="E125">
        <v>822</v>
      </c>
      <c r="F125">
        <v>0</v>
      </c>
    </row>
    <row r="126" spans="1:6" x14ac:dyDescent="0.25">
      <c r="A126" t="s">
        <v>149</v>
      </c>
      <c r="B126" t="s">
        <v>49</v>
      </c>
      <c r="C126">
        <v>891</v>
      </c>
      <c r="D126">
        <v>879</v>
      </c>
      <c r="E126">
        <v>880</v>
      </c>
      <c r="F126">
        <v>957</v>
      </c>
    </row>
    <row r="127" spans="1:6" x14ac:dyDescent="0.25">
      <c r="A127" t="s">
        <v>150</v>
      </c>
      <c r="B127" t="s">
        <v>23</v>
      </c>
      <c r="C127">
        <v>863</v>
      </c>
      <c r="D127">
        <v>890</v>
      </c>
      <c r="E127">
        <v>788</v>
      </c>
      <c r="F127">
        <v>0</v>
      </c>
    </row>
    <row r="128" spans="1:6" x14ac:dyDescent="0.25">
      <c r="A128" t="s">
        <v>151</v>
      </c>
      <c r="B128" t="s">
        <v>49</v>
      </c>
      <c r="C128">
        <v>861</v>
      </c>
      <c r="D128">
        <v>862</v>
      </c>
      <c r="E128">
        <v>854</v>
      </c>
      <c r="F128">
        <v>890</v>
      </c>
    </row>
    <row r="129" spans="1:6" x14ac:dyDescent="0.25">
      <c r="A129" t="s">
        <v>152</v>
      </c>
      <c r="B129" t="s">
        <v>23</v>
      </c>
      <c r="C129">
        <v>828</v>
      </c>
      <c r="D129">
        <v>839</v>
      </c>
      <c r="E129">
        <v>803</v>
      </c>
      <c r="F129">
        <v>0</v>
      </c>
    </row>
    <row r="130" spans="1:6" x14ac:dyDescent="0.25">
      <c r="A130" t="s">
        <v>153</v>
      </c>
      <c r="B130" t="s">
        <v>23</v>
      </c>
      <c r="C130">
        <v>814</v>
      </c>
      <c r="D130">
        <v>834</v>
      </c>
      <c r="E130">
        <v>753</v>
      </c>
      <c r="F130">
        <v>0</v>
      </c>
    </row>
    <row r="131" spans="1:6" x14ac:dyDescent="0.25">
      <c r="A131" t="s">
        <v>154</v>
      </c>
      <c r="B131" t="s">
        <v>23</v>
      </c>
      <c r="C131">
        <v>814</v>
      </c>
      <c r="D131">
        <v>814</v>
      </c>
      <c r="E131">
        <v>0</v>
      </c>
      <c r="F131">
        <v>0</v>
      </c>
    </row>
    <row r="132" spans="1:6" x14ac:dyDescent="0.25">
      <c r="A132" t="s">
        <v>155</v>
      </c>
      <c r="B132" t="s">
        <v>49</v>
      </c>
      <c r="C132">
        <v>806</v>
      </c>
      <c r="D132">
        <v>833</v>
      </c>
      <c r="E132">
        <v>753</v>
      </c>
      <c r="F132">
        <v>0</v>
      </c>
    </row>
    <row r="133" spans="1:6" x14ac:dyDescent="0.25">
      <c r="A133" t="s">
        <v>156</v>
      </c>
      <c r="B133" t="s">
        <v>23</v>
      </c>
      <c r="C133">
        <v>800</v>
      </c>
      <c r="D133">
        <v>800</v>
      </c>
      <c r="E133">
        <v>800</v>
      </c>
      <c r="F133">
        <v>0</v>
      </c>
    </row>
    <row r="134" spans="1:6" x14ac:dyDescent="0.25">
      <c r="A134" t="s">
        <v>157</v>
      </c>
      <c r="B134" t="s">
        <v>23</v>
      </c>
      <c r="C134">
        <v>730</v>
      </c>
      <c r="D134">
        <v>717</v>
      </c>
      <c r="E134">
        <v>762</v>
      </c>
      <c r="F134">
        <v>0</v>
      </c>
    </row>
    <row r="135" spans="1:6" x14ac:dyDescent="0.25">
      <c r="A135" t="s">
        <v>158</v>
      </c>
      <c r="B135" t="s">
        <v>49</v>
      </c>
      <c r="C135">
        <v>699</v>
      </c>
      <c r="D135">
        <v>0</v>
      </c>
      <c r="E135">
        <v>0</v>
      </c>
      <c r="F135">
        <v>600</v>
      </c>
    </row>
    <row r="136" spans="1:6" x14ac:dyDescent="0.25">
      <c r="A136" t="s">
        <v>159</v>
      </c>
      <c r="B136" t="s">
        <v>23</v>
      </c>
      <c r="C136">
        <v>671</v>
      </c>
      <c r="D136">
        <v>676</v>
      </c>
      <c r="E136">
        <v>661</v>
      </c>
      <c r="F136">
        <v>0</v>
      </c>
    </row>
    <row r="137" spans="1:6" x14ac:dyDescent="0.25">
      <c r="A137" t="s">
        <v>160</v>
      </c>
      <c r="B137" t="s">
        <v>37</v>
      </c>
      <c r="C137">
        <v>606</v>
      </c>
      <c r="D137">
        <v>0</v>
      </c>
      <c r="E137">
        <v>0</v>
      </c>
      <c r="F137">
        <v>0</v>
      </c>
    </row>
  </sheetData>
  <dataConsolidate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f 4 e 9 b 6 f - b b 4 b - 4 b 3 e - a 7 c d - e 3 3 e 4 5 8 5 b c f 0 "   x m l n s = " h t t p : / / s c h e m a s . m i c r o s o f t . c o m / D a t a M a s h u p " > A A A A A O c D A A B Q S w M E F A A C A A g A Z X Q E U R o R 4 6 e o A A A A + A A A A B I A H A B D b 2 5 m a W c v U G F j a 2 F n Z S 5 4 b W w g o h g A K K A U A A A A A A A A A A A A A A A A A A A A A A A A A A A A h Y / R C o I w G I V f R X b v N l f C k N 9 5 U X c l B E F 0 O + b S k c 5 w M 3 2 3 L n q k X i G h r O 6 6 P I f v w H c e t z t k Y 1 M H V 9 0 5 0 9 o U R Z i i Q F v V F s a W K e r 9 K e Q o E 7 C T 6 i x L H U y w d c n o T I o q 7 y 8 J I c M w 4 G G B 2 6 4 k j N K I H P P t X l W 6 k a G x z k u r N P q s i v 8 r J O D w k h E M c 4 Z j H n P M l h G Q u Y b c 2 C / C J m N M g f y U s O p r 3 3 d a a B u u N 0 D m C O T 9 Q j w B U E s D B B Q A A g A I A G V 0 B F E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l d A R R y h V A m d 0 A A A A 6 A Q A A E w A c A E Z v c m 1 1 b G F z L 1 N l Y 3 R p b 2 4 x L m 0 g o h g A K K A U A A A A A A A A A A A A A A A A A A A A A A A A A A A A b U 9 N a 4 N A E L 0 L / o f F X h Q W V 6 W l H y G X x u S W U p p C D p L D q E M i r r t h d 8 S U k P / e N f b g o c M w 8 3 g M 8 9 6 z W F G j F d t N O 1 3 4 n u / Z E x i s W a 6 r v k N F b M k k k u 8 x V z v d m w o d s 8 c y / o Q j h i N Y a U X u 0 I b B i e h s 3 4 Q Y h i E u o e 4 a R V q d J f y g i e t W 5 O 8 b 8 Q X q K B t L a M R D 9 v L M s y R L O H f N 0 8 f X 7 A 5 4 + j T O O + Q 8 i C I + q e d A k D j x y c U 1 u R U j c / C 9 R s 0 O 5 h m 2 q P 6 1 v 7 5 U K O N V b 4 z z v d e m L b V u w + h a f E C H y + A b S o l p c L g V f 9 F m G t O P x S 9 Q S w E C L Q A U A A I A C A B l d A R R G h H j p 6 g A A A D 4 A A A A E g A A A A A A A A A A A A A A A A A A A A A A Q 2 9 u Z m l n L 1 B h Y 2 t h Z 2 U u e G 1 s U E s B A i 0 A F A A C A A g A Z X Q E U Q / K 6 a u k A A A A 6 Q A A A B M A A A A A A A A A A A A A A A A A 9 A A A A F t D b 2 5 0 Z W 5 0 X 1 R 5 c G V z X S 5 4 b W x Q S w E C L Q A U A A I A C A B l d A R R y h V A m d 0 A A A A 6 A Q A A E w A A A A A A A A A A A A A A A A D l A Q A A R m 9 y b X V s Y X M v U 2 V j d G l v b j E u b V B L B Q Y A A A A A A w A D A M I A A A A P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X D Q A A A A A A A L U N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E b 2 N 1 b W V u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Q 2 9 1 b n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O C 0 w N F Q w O T o w N j o 1 N C 4 z N D E x O D I 3 W i I g L z 4 8 R W 5 0 c n k g V H l w Z T 0 i R m l s b F N 0 Y X R 1 c y I g V m F s d W U 9 I n N X Y W l 0 a W 5 n R m 9 y R X h j Z W x S Z W Z y Z X N o I i A v P j w v U 3 R h Y m x l R W 5 0 c m l l c z 4 8 L 0 l 0 Z W 0 + P E l 0 Z W 0 + P E l 0 Z W 1 M b 2 N h d G l v b j 4 8 S X R l b V R 5 c G U + R m 9 y b X V s Y T w v S X R l b V R 5 c G U + P E l 0 Z W 1 Q Y X R o P l N l Y 3 R p b 2 4 x L 0 R v Y 3 V t Z W 5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Y 3 V t Z W 5 0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S Y W 5 r T G l z d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Z W 4 v U 2 9 1 c m N l L n t D b 2 x 1 b W 4 x L D B 9 J n F 1 b 3 Q 7 L C Z x d W 9 0 O 1 N l Y 3 R p b 2 4 x L 0 1 l b i 9 T b 3 V y Y 2 U u e 0 N v b H V t b j I s M X 0 m c X V v d D s s J n F 1 b 3 Q 7 U 2 V j d G l v b j E v T W V u L 1 N v d X J j Z S 5 7 Q 2 9 s d W 1 u M y w y f S Z x d W 9 0 O y w m c X V v d D t T Z W N 0 a W 9 u M S 9 N Z W 4 v U 2 9 1 c m N l L n t D b 2 x 1 b W 4 0 L D N 9 J n F 1 b 3 Q 7 L C Z x d W 9 0 O 1 N l Y 3 R p b 2 4 x L 0 1 l b i 9 T b 3 V y Y 2 U u e 0 N v b H V t b j U s N H 0 m c X V v d D s s J n F 1 b 3 Q 7 U 2 V j d G l v b j E v T W V u L 1 N v d X J j Z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N Z W 4 v U 2 9 1 c m N l L n t D b 2 x 1 b W 4 x L D B 9 J n F 1 b 3 Q 7 L C Z x d W 9 0 O 1 N l Y 3 R p b 2 4 x L 0 1 l b i 9 T b 3 V y Y 2 U u e 0 N v b H V t b j I s M X 0 m c X V v d D s s J n F 1 b 3 Q 7 U 2 V j d G l v b j E v T W V u L 1 N v d X J j Z S 5 7 Q 2 9 s d W 1 u M y w y f S Z x d W 9 0 O y w m c X V v d D t T Z W N 0 a W 9 u M S 9 N Z W 4 v U 2 9 1 c m N l L n t D b 2 x 1 b W 4 0 L D N 9 J n F 1 b 3 Q 7 L C Z x d W 9 0 O 1 N l Y 3 R p b 2 4 x L 0 1 l b i 9 T b 3 V y Y 2 U u e 0 N v b H V t b j U s N H 0 m c X V v d D s s J n F 1 b 3 Q 7 U 2 V j d G l v b j E v T W V u L 1 N v d X J j Z S 5 7 Q 2 9 s d W 1 u N i w 1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Q 2 9 s d W 1 u V H l w Z X M i I F Z h b H V l P S J z Q U F B Q U F B Q U E i I C 8 + P E V u d H J 5 I F R 5 c G U 9 I k Z p b G x M Y X N 0 V X B k Y X R l Z C I g V m F s d W U 9 I m Q y M D I w L T A 4 L T A 0 V D E x O j I 3 O j M 3 L j k 2 N j Q 5 M T N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2 I i A v P j x F b n R y e S B U e X B l P S J B Z G R l Z F R v R G F 0 Y U 1 v Z G V s I i B W Y W x 1 Z T 0 i b D A i I C 8 + P E V u d H J 5 I F R 5 c G U 9 I l F 1 Z X J 5 S U Q i I F Z h b H V l P S J z M j Y 5 M m I 3 O T U t N G Y 0 Y y 0 0 Y 2 U 1 L W J h O D Y t Z m F k N T E z N D d i N z A 0 I i A v P j x F b n R y e S B U e X B l P S J G a W x s V G F y Z 2 V 0 T m F t Z U N 1 c 3 R v b W l 6 Z W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N Z W 4 v U 2 9 1 c m N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C v J b o i m v N B E h 4 0 b N M D q D g k A A A A A A g A A A A A A E G Y A A A A B A A A g A A A A P 5 s t 9 S h N b 8 y C x V F h j 7 t Z U e U 5 e M u + i u X a S 0 t R v s j n U 4 A A A A A A D o A A A A A C A A A g A A A A 1 r 7 l K J K 3 J V c f 2 8 p j J g 6 t + o 9 W R y k i p I o K F t R 5 o H m V r F J Q A A A A 4 e N b s 3 D i C 6 f 7 2 8 r O 0 e 9 H B w U L R E y K J H s w Z x s 4 Y E Q c 3 P A Z S Z 0 C X d g 2 h o 9 S I N j p a 6 7 S l u + e o P U h o I + 7 J k L s O D r W l P B M H 3 A I H 4 M d v 2 m T b H I x 6 I d A A A A A I P P b y n 0 z a a i A t g Z o J R h y 6 e d 6 s f 6 7 c N 5 J y n N Y 4 / n g I t j f x C G x T r V 3 D M p q S n Y 1 U P 1 / l b D 5 D X 7 Q l H g F q k A 3 K 4 5 A S w = = < / D a t a M a s h u p > 
</file>

<file path=customXml/itemProps1.xml><?xml version="1.0" encoding="utf-8"?>
<ds:datastoreItem xmlns:ds="http://schemas.openxmlformats.org/officeDocument/2006/customXml" ds:itemID="{BEF06B6A-BF95-4FEA-AB77-F91FC35C049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RankList</vt:lpstr>
      <vt:lpstr>PlayerNames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Kristian Ødum Nielsen</dc:creator>
  <cp:lastModifiedBy>asger bertel</cp:lastModifiedBy>
  <dcterms:created xsi:type="dcterms:W3CDTF">2020-08-04T07:27:14Z</dcterms:created>
  <dcterms:modified xsi:type="dcterms:W3CDTF">2020-09-05T10:40:22Z</dcterms:modified>
</cp:coreProperties>
</file>