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Skrivebord\"/>
    </mc:Choice>
  </mc:AlternateContent>
  <xr:revisionPtr revIDLastSave="0" documentId="13_ncr:1_{5F3425BC-2D03-42B4-A8B0-68B00D9FB337}" xr6:coauthVersionLast="45" xr6:coauthVersionMax="45" xr10:uidLastSave="{00000000-0000-0000-0000-000000000000}"/>
  <bookViews>
    <workbookView xWindow="-120" yWindow="-120" windowWidth="29040" windowHeight="15840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RankList!$A$1:$F$11</definedName>
    <definedName name="PlayerNames">RankList[Name]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<sst xmlns="http://schemas.openxmlformats.org/spreadsheetml/2006/main" count="62" uniqueCount="34">
  <si>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</si>
  <si>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</si>
  <si>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</si>
  <si>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</si>
  <si>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</si>
  <si>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</si>
  <si>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</si>
  <si>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</si>
  <si>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</si>
  <si>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</si>
  <si>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</si>
  <si>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</si>
  <si>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</si>
  <si>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</si>
  <si>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</si>
  <si>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</si>
  <si>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</si>
  <si>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</si>
  <si>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</si>
  <si>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</si>
  <si>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</si>
  <si>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</si>
  <si>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</si>
  <si>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</si>
  <si>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w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</si>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</sst>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8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3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5" fillId="3" borderId="8" xfId="0" applyFont="1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1" tableType="queryTable" totalsRowShown="0">
  <autoFilter ref="A1:F11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tabSelected="1" workbookViewId="0">
      <selection activeCell="N10" sqref="N10"/>
    </sheetView>
  </sheetViews>
  <sheetFormatPr defaultRowHeight="15" x14ac:dyDescent="0.25"/>
  <cols>
    <col min="3" max="3" width="31.5703125" customWidth="1"/>
    <col min="5" max="5" width="5.5703125" customWidth="1"/>
    <col min="6" max="6" width="5.85546875" customWidth="1"/>
    <col min="7" max="7" width="19.28515625" customWidth="1"/>
    <col min="8" max="8" width="4.140625" customWidth="1"/>
    <col min="9" max="9" width="12.5703125" customWidth="1"/>
    <col min="10" max="10" width="14.5703125" style="3" customWidth="1"/>
  </cols>
  <sheetData>
    <row r="1" spans="2:10" ht="15.75" thickBot="1" x14ac:dyDescent="0.3">
      <c r="B1" s="23"/>
      <c r="C1" s="24"/>
      <c r="D1" s="25"/>
      <c r="E1" s="12"/>
      <c r="F1" s="13"/>
      <c r="G1" s="22" t="s">
        <v>31</v>
      </c>
      <c r="H1" s="12"/>
      <c r="I1" s="14" t="s">
        <v>32</v>
      </c>
      <c r="J1" s="10" t="s">
        <v>33</v>
      </c>
    </row>
    <row r="2" spans="2:10" ht="18" customHeight="1" x14ac:dyDescent="0.25">
      <c r="B2" s="38" t="s">
        <v>7</v>
      </c>
      <c r="C2" s="4" t="s">
        <v>16</v>
      </c>
      <c r="D2" s="30"/>
      <c r="E2" s="15">
        <f>INDEX(RankList[],MATCH(C2,RankList[Name],0),6)</f>
        <v>3190</v>
      </c>
      <c r="F2" s="34">
        <f>E2+E3</f>
        <v>5916</v>
      </c>
      <c r="G2" s="32">
        <f>(F2+100)-F4</f>
        <v>171</v>
      </c>
      <c r="H2" s="20" t="str">
        <f>INDEX(RankList[],MATCH(C2,RankList[Name],0),2)</f>
        <v>m</v>
      </c>
      <c r="I2" s="29">
        <f>IF(H2=H3,1,0)</f>
        <v>0</v>
      </c>
      <c r="J2" s="10">
        <f>COUNTIF($C$2:$C$21,C2)</f>
        <v>2</v>
      </c>
    </row>
    <row r="3" spans="2:10" ht="18" customHeight="1" thickBot="1" x14ac:dyDescent="0.3">
      <c r="B3" s="39"/>
      <c r="C3" s="5" t="s">
        <v>19</v>
      </c>
      <c r="D3" s="31"/>
      <c r="E3" s="15">
        <f>INDEX(RankList[],MATCH(C3,RankList[Name],0),6)</f>
        <v>2726</v>
      </c>
      <c r="F3" s="34"/>
      <c r="G3" s="32"/>
      <c r="H3" s="20" t="str">
        <f>INDEX(RankList[],MATCH(C3,RankList[Name],0),2)</f>
        <v>w</v>
      </c>
      <c r="I3" s="29"/>
      <c r="J3" s="26">
        <f t="shared" ref="J3:J21" si="0">COUNTIF($C$2:$C$21,C3)</f>
        <v>2</v>
      </c>
    </row>
    <row r="4" spans="2:10" ht="18" customHeight="1" x14ac:dyDescent="0.25">
      <c r="B4" s="36" t="s">
        <v>6</v>
      </c>
      <c r="C4" s="5" t="s">
        <v>15</v>
      </c>
      <c r="D4" s="30"/>
      <c r="E4" s="15">
        <f>INDEX(RankList[],MATCH(C4,RankList[Name],0),6)</f>
        <v>3200</v>
      </c>
      <c r="F4" s="34">
        <f>E4+E5</f>
        <v>5845</v>
      </c>
      <c r="G4" s="32"/>
      <c r="H4" s="20" t="str">
        <f>INDEX(RankList[],MATCH(C4,RankList[Name],0),2)</f>
        <v>m</v>
      </c>
      <c r="I4" s="29">
        <f>IF(H4=H5,1,0)</f>
        <v>0</v>
      </c>
      <c r="J4" s="26">
        <f t="shared" si="0"/>
        <v>2</v>
      </c>
    </row>
    <row r="5" spans="2:10" ht="18" customHeight="1" thickBot="1" x14ac:dyDescent="0.3">
      <c r="B5" s="37"/>
      <c r="C5" s="6" t="s">
        <v>22</v>
      </c>
      <c r="D5" s="31"/>
      <c r="E5" s="15">
        <f>INDEX(RankList[],MATCH(C5,RankList[Name],0),6)</f>
        <v>2645</v>
      </c>
      <c r="F5" s="34"/>
      <c r="G5" s="32"/>
      <c r="H5" s="20" t="str">
        <f>INDEX(RankList[],MATCH(C5,RankList[Name],0),2)</f>
        <v>w</v>
      </c>
      <c r="I5" s="29"/>
      <c r="J5" s="26">
        <f t="shared" si="0"/>
        <v>2</v>
      </c>
    </row>
    <row r="6" spans="2:10" ht="18" customHeight="1" thickBot="1" x14ac:dyDescent="0.3">
      <c r="B6" s="7" t="s">
        <v>0</v>
      </c>
      <c r="C6" s="4" t="s">
        <v>20</v>
      </c>
      <c r="D6" s="19"/>
      <c r="E6" s="15">
        <f>INDEX(RankList[],MATCH(C6,RankList[Name],0),4)</f>
        <v>2782</v>
      </c>
      <c r="F6" s="16">
        <f>E6</f>
        <v>2782</v>
      </c>
      <c r="G6" s="17">
        <f>F6-F7</f>
        <v>175</v>
      </c>
      <c r="H6" s="20" t="str">
        <f>INDEX(RankList[],MATCH(C6,RankList[Name],0),2)</f>
        <v>w</v>
      </c>
      <c r="I6" s="27">
        <f>IF(H6&lt;&gt;"W",1,0)</f>
        <v>0</v>
      </c>
      <c r="J6" s="26">
        <f t="shared" si="0"/>
        <v>2</v>
      </c>
    </row>
    <row r="7" spans="2:10" ht="18" customHeight="1" thickBot="1" x14ac:dyDescent="0.3">
      <c r="B7" s="8" t="s">
        <v>1</v>
      </c>
      <c r="C7" s="6" t="s">
        <v>21</v>
      </c>
      <c r="D7" s="19"/>
      <c r="E7" s="15">
        <f>INDEX(RankList[],MATCH(C7,RankList[Name],0),4)</f>
        <v>2607</v>
      </c>
      <c r="F7" s="16">
        <f t="shared" ref="F7:F11" si="1">E7</f>
        <v>2607</v>
      </c>
      <c r="G7" s="17"/>
      <c r="H7" s="20" t="str">
        <f>INDEX(RankList[],MATCH(C7,RankList[Name],0),2)</f>
        <v>w</v>
      </c>
      <c r="I7" s="27">
        <f>IF(H7&lt;&gt;"W",1,0)</f>
        <v>0</v>
      </c>
      <c r="J7" s="26">
        <f t="shared" si="0"/>
        <v>2</v>
      </c>
    </row>
    <row r="8" spans="2:10" ht="18" customHeight="1" thickBot="1" x14ac:dyDescent="0.3">
      <c r="B8" s="7" t="s">
        <v>2</v>
      </c>
      <c r="C8" s="4" t="s">
        <v>13</v>
      </c>
      <c r="D8" s="19"/>
      <c r="E8" s="15">
        <f>INDEX(RankList[],MATCH(C8,RankList[Name],0),4)</f>
        <v>3438</v>
      </c>
      <c r="F8" s="16">
        <f t="shared" si="1"/>
        <v>3438</v>
      </c>
      <c r="G8" s="17">
        <f>F8-F9</f>
        <v>85</v>
      </c>
      <c r="H8" s="20" t="str">
        <f>INDEX(RankList[],MATCH(C8,RankList[Name],0),2)</f>
        <v>m</v>
      </c>
      <c r="I8" s="27">
        <f>IF(H8&lt;&gt;"m",1,0)</f>
        <v>0</v>
      </c>
      <c r="J8" s="26">
        <f t="shared" si="0"/>
        <v>2</v>
      </c>
    </row>
    <row r="9" spans="2:10" ht="18" customHeight="1" thickBot="1" x14ac:dyDescent="0.3">
      <c r="B9" s="9" t="s">
        <v>3</v>
      </c>
      <c r="C9" s="5" t="s">
        <v>14</v>
      </c>
      <c r="D9" s="19"/>
      <c r="E9" s="15">
        <f>INDEX(RankList[],MATCH(C9,RankList[Name],0),4)</f>
        <v>3353</v>
      </c>
      <c r="F9" s="16">
        <f t="shared" si="1"/>
        <v>3353</v>
      </c>
      <c r="G9" s="17">
        <f t="shared" ref="G9:G10" si="2">F9-F10</f>
        <v>6</v>
      </c>
      <c r="H9" s="20" t="str">
        <f>INDEX(RankList[],MATCH(C9,RankList[Name],0),2)</f>
        <v>m</v>
      </c>
      <c r="I9" s="27">
        <f t="shared" ref="I9:I11" si="3">IF(H9&lt;&gt;"m",1,0)</f>
        <v>0</v>
      </c>
      <c r="J9" s="26">
        <f t="shared" si="0"/>
        <v>2</v>
      </c>
    </row>
    <row r="10" spans="2:10" ht="18" customHeight="1" thickBot="1" x14ac:dyDescent="0.3">
      <c r="B10" s="9" t="s">
        <v>4</v>
      </c>
      <c r="C10" s="5" t="s">
        <v>17</v>
      </c>
      <c r="D10" s="19"/>
      <c r="E10" s="15">
        <f>INDEX(RankList[],MATCH(C10,RankList[Name],0),4)</f>
        <v>3347</v>
      </c>
      <c r="F10" s="16">
        <f t="shared" si="1"/>
        <v>3347</v>
      </c>
      <c r="G10" s="17">
        <f t="shared" si="2"/>
        <v>102</v>
      </c>
      <c r="H10" s="20" t="str">
        <f>INDEX(RankList[],MATCH(C10,RankList[Name],0),2)</f>
        <v>m</v>
      </c>
      <c r="I10" s="27">
        <f t="shared" si="3"/>
        <v>0</v>
      </c>
      <c r="J10" s="26">
        <f t="shared" si="0"/>
        <v>2</v>
      </c>
    </row>
    <row r="11" spans="2:10" ht="18" customHeight="1" thickBot="1" x14ac:dyDescent="0.3">
      <c r="B11" s="8" t="s">
        <v>5</v>
      </c>
      <c r="C11" s="6" t="s">
        <v>18</v>
      </c>
      <c r="D11" s="19"/>
      <c r="E11" s="15">
        <f>INDEX(RankList[],MATCH(C11,RankList[Name],0),4)</f>
        <v>3245</v>
      </c>
      <c r="F11" s="16">
        <f t="shared" si="1"/>
        <v>3245</v>
      </c>
      <c r="G11" s="17"/>
      <c r="H11" s="20" t="str">
        <f>INDEX(RankList[],MATCH(C11,RankList[Name],0),2)</f>
        <v>m</v>
      </c>
      <c r="I11" s="27">
        <f t="shared" si="3"/>
        <v>0</v>
      </c>
      <c r="J11" s="26">
        <f t="shared" si="0"/>
        <v>2</v>
      </c>
    </row>
    <row r="12" spans="2:10" ht="18" customHeight="1" x14ac:dyDescent="0.25">
      <c r="B12" s="38" t="s">
        <v>8</v>
      </c>
      <c r="C12" s="4" t="s">
        <v>19</v>
      </c>
      <c r="D12" s="30"/>
      <c r="E12" s="15">
        <f>INDEX(RankList[],MATCH(C12,RankList[Name],0),5)</f>
        <v>2942</v>
      </c>
      <c r="F12" s="34">
        <f t="shared" ref="F12" si="4">E12+E13</f>
        <v>5305</v>
      </c>
      <c r="G12" s="32">
        <f>F12-F14</f>
        <v>51</v>
      </c>
      <c r="H12" s="20" t="str">
        <f>INDEX(RankList[],MATCH(C12,RankList[Name],0),2)</f>
        <v>w</v>
      </c>
      <c r="I12" s="27">
        <f t="shared" ref="I12:I15" si="5">IF(H12&lt;&gt;"W",1,0)</f>
        <v>0</v>
      </c>
      <c r="J12" s="26">
        <f t="shared" si="0"/>
        <v>2</v>
      </c>
    </row>
    <row r="13" spans="2:10" ht="18" customHeight="1" thickBot="1" x14ac:dyDescent="0.3">
      <c r="B13" s="39"/>
      <c r="C13" s="5" t="s">
        <v>20</v>
      </c>
      <c r="D13" s="31"/>
      <c r="E13" s="15">
        <f>INDEX(RankList[],MATCH(C13,RankList[Name],0),5)</f>
        <v>2363</v>
      </c>
      <c r="F13" s="34"/>
      <c r="G13" s="32"/>
      <c r="H13" s="20" t="str">
        <f>INDEX(RankList[],MATCH(C13,RankList[Name],0),2)</f>
        <v>w</v>
      </c>
      <c r="I13" s="27">
        <f t="shared" si="5"/>
        <v>0</v>
      </c>
      <c r="J13" s="26">
        <f t="shared" si="0"/>
        <v>2</v>
      </c>
    </row>
    <row r="14" spans="2:10" ht="18" customHeight="1" x14ac:dyDescent="0.25">
      <c r="B14" s="36" t="s">
        <v>9</v>
      </c>
      <c r="C14" s="5" t="s">
        <v>22</v>
      </c>
      <c r="D14" s="30"/>
      <c r="E14" s="15">
        <f>INDEX(RankList[],MATCH(C14,RankList[Name],0),5)</f>
        <v>2656</v>
      </c>
      <c r="F14" s="34">
        <f t="shared" ref="F14" si="6">E14+E15</f>
        <v>5254</v>
      </c>
      <c r="G14" s="32"/>
      <c r="H14" s="20" t="str">
        <f>INDEX(RankList[],MATCH(C14,RankList[Name],0),2)</f>
        <v>w</v>
      </c>
      <c r="I14" s="27">
        <f t="shared" si="5"/>
        <v>0</v>
      </c>
      <c r="J14" s="26">
        <f t="shared" si="0"/>
        <v>2</v>
      </c>
    </row>
    <row r="15" spans="2:10" ht="18" customHeight="1" thickBot="1" x14ac:dyDescent="0.3">
      <c r="B15" s="37"/>
      <c r="C15" s="6" t="s">
        <v>21</v>
      </c>
      <c r="D15" s="31"/>
      <c r="E15" s="15">
        <f>INDEX(RankList[],MATCH(C15,RankList[Name],0),5)</f>
        <v>2598</v>
      </c>
      <c r="F15" s="34"/>
      <c r="G15" s="32"/>
      <c r="H15" s="20" t="str">
        <f>INDEX(RankList[],MATCH(C15,RankList[Name],0),2)</f>
        <v>w</v>
      </c>
      <c r="I15" s="27">
        <f t="shared" si="5"/>
        <v>0</v>
      </c>
      <c r="J15" s="26">
        <f t="shared" si="0"/>
        <v>2</v>
      </c>
    </row>
    <row r="16" spans="2:10" ht="18" customHeight="1" x14ac:dyDescent="0.25">
      <c r="B16" s="38" t="s">
        <v>10</v>
      </c>
      <c r="C16" s="4" t="s">
        <v>15</v>
      </c>
      <c r="D16" s="30"/>
      <c r="E16" s="15">
        <f>INDEX(RankList[],MATCH(C16,RankList[Name],0),5)</f>
        <v>3363</v>
      </c>
      <c r="F16" s="34">
        <f t="shared" ref="F16" si="7">E16+E17</f>
        <v>6686</v>
      </c>
      <c r="G16" s="32">
        <f>F16-F18</f>
        <v>-66</v>
      </c>
      <c r="H16" s="20" t="str">
        <f>INDEX(RankList[],MATCH(C16,RankList[Name],0),2)</f>
        <v>m</v>
      </c>
      <c r="I16" s="27">
        <f>IF(H16&lt;&gt;"m",1,0)</f>
        <v>0</v>
      </c>
      <c r="J16" s="26">
        <f t="shared" si="0"/>
        <v>2</v>
      </c>
    </row>
    <row r="17" spans="2:10" ht="18" customHeight="1" thickBot="1" x14ac:dyDescent="0.3">
      <c r="B17" s="39"/>
      <c r="C17" s="5" t="s">
        <v>16</v>
      </c>
      <c r="D17" s="31"/>
      <c r="E17" s="15">
        <f>INDEX(RankList[],MATCH(C17,RankList[Name],0),5)</f>
        <v>3323</v>
      </c>
      <c r="F17" s="34"/>
      <c r="G17" s="32"/>
      <c r="H17" s="20" t="str">
        <f>INDEX(RankList[],MATCH(C17,RankList[Name],0),2)</f>
        <v>m</v>
      </c>
      <c r="I17" s="27">
        <f t="shared" ref="I17:I21" si="8">IF(H17&lt;&gt;"m",1,0)</f>
        <v>0</v>
      </c>
      <c r="J17" s="26">
        <f t="shared" si="0"/>
        <v>2</v>
      </c>
    </row>
    <row r="18" spans="2:10" ht="18" customHeight="1" x14ac:dyDescent="0.25">
      <c r="B18" s="36" t="s">
        <v>11</v>
      </c>
      <c r="C18" s="5" t="s">
        <v>13</v>
      </c>
      <c r="D18" s="30"/>
      <c r="E18" s="15">
        <f>INDEX(RankList[],MATCH(C18,RankList[Name],0),5)</f>
        <v>3326</v>
      </c>
      <c r="F18" s="34">
        <f t="shared" ref="F18" si="9">E18+E19</f>
        <v>6752</v>
      </c>
      <c r="G18" s="32">
        <f>F18-F20</f>
        <v>151</v>
      </c>
      <c r="H18" s="20" t="str">
        <f>INDEX(RankList[],MATCH(C18,RankList[Name],0),2)</f>
        <v>m</v>
      </c>
      <c r="I18" s="27">
        <f t="shared" si="8"/>
        <v>0</v>
      </c>
      <c r="J18" s="26">
        <f t="shared" si="0"/>
        <v>2</v>
      </c>
    </row>
    <row r="19" spans="2:10" ht="18" customHeight="1" thickBot="1" x14ac:dyDescent="0.3">
      <c r="B19" s="39"/>
      <c r="C19" s="5" t="s">
        <v>14</v>
      </c>
      <c r="D19" s="31"/>
      <c r="E19" s="15">
        <f>INDEX(RankList[],MATCH(C19,RankList[Name],0),5)</f>
        <v>3426</v>
      </c>
      <c r="F19" s="34"/>
      <c r="G19" s="32"/>
      <c r="H19" s="20" t="str">
        <f>INDEX(RankList[],MATCH(C19,RankList[Name],0),2)</f>
        <v>m</v>
      </c>
      <c r="I19" s="27">
        <f t="shared" si="8"/>
        <v>0</v>
      </c>
      <c r="J19" s="26">
        <f t="shared" si="0"/>
        <v>2</v>
      </c>
    </row>
    <row r="20" spans="2:10" ht="18" customHeight="1" x14ac:dyDescent="0.25">
      <c r="B20" s="36" t="s">
        <v>12</v>
      </c>
      <c r="C20" s="5" t="s">
        <v>17</v>
      </c>
      <c r="D20" s="30"/>
      <c r="E20" s="15">
        <f>INDEX(RankList[],MATCH(C20,RankList[Name],0),5)</f>
        <v>3241</v>
      </c>
      <c r="F20" s="34">
        <f t="shared" ref="F20" si="10">E20+E21</f>
        <v>6601</v>
      </c>
      <c r="G20" s="32"/>
      <c r="H20" s="20" t="str">
        <f>INDEX(RankList[],MATCH(C20,RankList[Name],0),2)</f>
        <v>m</v>
      </c>
      <c r="I20" s="27">
        <f t="shared" si="8"/>
        <v>0</v>
      </c>
      <c r="J20" s="26">
        <f t="shared" si="0"/>
        <v>2</v>
      </c>
    </row>
    <row r="21" spans="2:10" ht="18" customHeight="1" thickBot="1" x14ac:dyDescent="0.3">
      <c r="B21" s="37"/>
      <c r="C21" s="6" t="s">
        <v>18</v>
      </c>
      <c r="D21" s="31"/>
      <c r="E21" s="18">
        <f>INDEX(RankList[],MATCH(C21,RankList[Name],0),5)</f>
        <v>3360</v>
      </c>
      <c r="F21" s="35"/>
      <c r="G21" s="33"/>
      <c r="H21" s="21" t="str">
        <f>INDEX(RankList[],MATCH(C21,RankList[Name],0),2)</f>
        <v>m</v>
      </c>
      <c r="I21" s="28">
        <f t="shared" si="8"/>
        <v>0</v>
      </c>
      <c r="J21" s="11">
        <f t="shared" si="0"/>
        <v>2</v>
      </c>
    </row>
  </sheetData>
  <mergeCells count="30">
    <mergeCell ref="F2:F3"/>
    <mergeCell ref="F4:F5"/>
    <mergeCell ref="B20:B21"/>
    <mergeCell ref="B2:B3"/>
    <mergeCell ref="B4:B5"/>
    <mergeCell ref="B12:B13"/>
    <mergeCell ref="B14:B15"/>
    <mergeCell ref="B16:B17"/>
    <mergeCell ref="B18:B19"/>
    <mergeCell ref="G4:G5"/>
    <mergeCell ref="F16:F17"/>
    <mergeCell ref="F12:F13"/>
    <mergeCell ref="F18:F19"/>
    <mergeCell ref="F14:F15"/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1"/>
  <sheetViews>
    <sheetView workbookViewId="0">
      <selection activeCell="D2" sqref="D2"/>
    </sheetView>
  </sheetViews>
  <sheetFormatPr defaultRowHeight="15" x14ac:dyDescent="0.25"/>
  <cols>
    <col min="1" max="1" width="21.140625" bestFit="1" customWidth="1"/>
    <col min="2" max="6" width="11.140625" bestFit="1" customWidth="1"/>
  </cols>
  <sheetData>
    <row r="1" spans="1:6" x14ac:dyDescent="0.25">
      <c r="A1" t="s">
        <v>30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13</v>
      </c>
      <c r="B2" t="s">
        <v>23</v>
      </c>
      <c r="C2">
        <v>3403</v>
      </c>
      <c r="D2">
        <v>3438</v>
      </c>
      <c r="E2">
        <v>3326</v>
      </c>
      <c r="F2">
        <v>3021</v>
      </c>
    </row>
    <row r="3" spans="1:6" x14ac:dyDescent="0.25">
      <c r="A3" t="s">
        <v>14</v>
      </c>
      <c r="B3" t="s">
        <v>23</v>
      </c>
      <c r="C3">
        <v>3387</v>
      </c>
      <c r="D3">
        <v>3353</v>
      </c>
      <c r="E3">
        <v>3426</v>
      </c>
      <c r="F3">
        <v>3200</v>
      </c>
    </row>
    <row r="4" spans="1:6" x14ac:dyDescent="0.25">
      <c r="A4" t="s">
        <v>15</v>
      </c>
      <c r="B4" t="s">
        <v>23</v>
      </c>
      <c r="C4">
        <v>3343</v>
      </c>
      <c r="D4">
        <v>3304</v>
      </c>
      <c r="E4">
        <v>3363</v>
      </c>
      <c r="F4">
        <v>3200</v>
      </c>
    </row>
    <row r="5" spans="1:6" x14ac:dyDescent="0.25">
      <c r="A5" t="s">
        <v>16</v>
      </c>
      <c r="B5" t="s">
        <v>23</v>
      </c>
      <c r="C5">
        <v>3327</v>
      </c>
      <c r="D5">
        <v>3330</v>
      </c>
      <c r="E5">
        <v>3323</v>
      </c>
      <c r="F5">
        <v>3190</v>
      </c>
    </row>
    <row r="6" spans="1:6" x14ac:dyDescent="0.25">
      <c r="A6" t="s">
        <v>18</v>
      </c>
      <c r="B6" t="s">
        <v>23</v>
      </c>
      <c r="C6">
        <v>3319</v>
      </c>
      <c r="D6">
        <v>3245</v>
      </c>
      <c r="E6">
        <v>3360</v>
      </c>
      <c r="F6">
        <v>0</v>
      </c>
    </row>
    <row r="7" spans="1:6" x14ac:dyDescent="0.25">
      <c r="A7" t="s">
        <v>17</v>
      </c>
      <c r="B7" t="s">
        <v>23</v>
      </c>
      <c r="C7">
        <v>3303</v>
      </c>
      <c r="D7">
        <v>3347</v>
      </c>
      <c r="E7">
        <v>3241</v>
      </c>
      <c r="F7">
        <v>3204</v>
      </c>
    </row>
    <row r="8" spans="1:6" x14ac:dyDescent="0.25">
      <c r="A8" t="s">
        <v>19</v>
      </c>
      <c r="B8" t="s">
        <v>24</v>
      </c>
      <c r="C8" s="1">
        <v>2908</v>
      </c>
      <c r="D8" s="1">
        <v>2960</v>
      </c>
      <c r="E8">
        <v>2942</v>
      </c>
      <c r="F8">
        <v>2726</v>
      </c>
    </row>
    <row r="9" spans="1:6" x14ac:dyDescent="0.25">
      <c r="A9" t="s">
        <v>20</v>
      </c>
      <c r="B9" t="s">
        <v>24</v>
      </c>
      <c r="C9" s="1">
        <v>2651</v>
      </c>
      <c r="D9" s="2">
        <v>2782</v>
      </c>
      <c r="E9">
        <v>2363</v>
      </c>
      <c r="F9">
        <v>2489</v>
      </c>
    </row>
    <row r="10" spans="1:6" x14ac:dyDescent="0.25">
      <c r="A10" t="s">
        <v>22</v>
      </c>
      <c r="B10" t="s">
        <v>24</v>
      </c>
      <c r="C10" s="1">
        <v>2635</v>
      </c>
      <c r="D10" s="1">
        <v>2563</v>
      </c>
      <c r="E10">
        <v>2656</v>
      </c>
      <c r="F10">
        <v>2645</v>
      </c>
    </row>
    <row r="11" spans="1:6" x14ac:dyDescent="0.25">
      <c r="A11" t="s">
        <v>21</v>
      </c>
      <c r="B11" t="s">
        <v>24</v>
      </c>
      <c r="C11" s="1">
        <v>2591</v>
      </c>
      <c r="D11" s="1">
        <v>2607</v>
      </c>
      <c r="E11">
        <v>2598</v>
      </c>
      <c r="F11">
        <v>2043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Ødum Nielsen</dc:creator>
  <cp:lastModifiedBy>Kristian Ødum Nielsen</cp:lastModifiedBy>
  <dcterms:created xsi:type="dcterms:W3CDTF">2020-08-04T07:27:14Z</dcterms:created>
  <dcterms:modified xsi:type="dcterms:W3CDTF">2020-09-04T13:16:22Z</dcterms:modified>
</cp:coreProperties>
</file>