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OneDrive\Skrivebord\"/>
    </mc:Choice>
  </mc:AlternateContent>
  <xr:revisionPtr revIDLastSave="0" documentId="13_ncr:1_{10A5E52E-E526-4E0E-859A-2389B9E46B0D}" xr6:coauthVersionLast="45" xr6:coauthVersionMax="45" xr10:uidLastSave="{00000000-0000-0000-0000-000000000000}"/>
  <bookViews>
    <workbookView xWindow="-120" yWindow="-120" windowWidth="29040" windowHeight="15840" xr2:uid="{1BEABDDE-1E11-4A13-BD8F-012D9F57800C}"/>
  </bookViews>
  <sheets>
    <sheet name="Sheet1" sheetId="1" r:id="rId1"/>
    <sheet name="RankList" sheetId="8" r:id="rId2"/>
  </sheets>
  <definedNames>
    <definedName name="ExternalData_1" localSheetId="1" hidden="1">RankList!$A$1:$F$11</definedName>
    <definedName name="PlayerNames">RankList[Name]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7" i="1"/>
  <c r="F7" i="1" s="1"/>
  <c r="E8" i="1"/>
  <c r="F8" i="1" s="1"/>
  <c r="E9" i="1"/>
  <c r="F9" i="1" s="1"/>
  <c r="E10" i="1"/>
  <c r="F10" i="1" s="1"/>
  <c r="E11" i="1"/>
  <c r="F11" i="1" s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3" i="1"/>
  <c r="H2" i="1"/>
  <c r="E13" i="1"/>
  <c r="E14" i="1"/>
  <c r="E15" i="1"/>
  <c r="E16" i="1"/>
  <c r="E17" i="1"/>
  <c r="E18" i="1"/>
  <c r="E19" i="1"/>
  <c r="E20" i="1"/>
  <c r="E21" i="1"/>
  <c r="E12" i="1"/>
  <c r="E6" i="1"/>
  <c r="F6" i="1" s="1"/>
  <c r="E4" i="1"/>
  <c r="E5" i="1"/>
  <c r="E3" i="1"/>
  <c r="E2" i="1"/>
  <c r="G10" i="1" l="1"/>
  <c r="G6" i="1"/>
  <c r="G9" i="1"/>
  <c r="G8" i="1"/>
  <c r="I4" i="1"/>
  <c r="I2" i="1"/>
  <c r="F14" i="1"/>
  <c r="F12" i="1"/>
  <c r="F20" i="1"/>
  <c r="F18" i="1"/>
  <c r="G18" i="1" s="1"/>
  <c r="F2" i="1"/>
  <c r="F4" i="1"/>
  <c r="F16" i="1"/>
  <c r="G16" i="1" s="1"/>
  <c r="G12" i="1" l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A31D5-F383-4EA9-BAC1-5164C42F2A52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873D06C6-B061-436E-9B33-71044D2F9771}" keepAlive="1" name="Query - Men" description="Connection to the 'Men' query in the workbook." type="5" refreshedVersion="6" background="1" saveData="1">
    <dbPr connection="Provider=Microsoft.Mashup.OleDb.1;Data Source=$Workbook$;Location=Men;Extended Properties=&quot;&quot;" command="SELECT * FROM [Men]"/>
  </connection>
</connections>
</file>

<file path=xl/sharedStrings.xml><?xml version="1.0" encoding="utf-8"?>
<sst xmlns="http://schemas.openxmlformats.org/spreadsheetml/2006/main" count="62" uniqueCount="34">
  <si>
    <t>1. WS</t>
  </si>
  <si>
    <t>2. WS</t>
  </si>
  <si>
    <t>1. MS</t>
  </si>
  <si>
    <t>2. MS</t>
  </si>
  <si>
    <t>3. MS</t>
  </si>
  <si>
    <t>4. MS</t>
  </si>
  <si>
    <t>2. XD</t>
  </si>
  <si>
    <t>1. XD</t>
  </si>
  <si>
    <t>1. WD</t>
  </si>
  <si>
    <t>2. WD</t>
  </si>
  <si>
    <t>1. MD</t>
  </si>
  <si>
    <t>2. MD</t>
  </si>
  <si>
    <t>3. MD</t>
  </si>
  <si>
    <t>Victor Nexø</t>
  </si>
  <si>
    <t>Christoffer Geisler</t>
  </si>
  <si>
    <t>Lasse Sonnesen</t>
  </si>
  <si>
    <t>Frederik Bjergen</t>
  </si>
  <si>
    <t>Kristian Ødum Nielsen</t>
  </si>
  <si>
    <t>Philip Valentin Bak</t>
  </si>
  <si>
    <t>Sofie Røjkjær Kjøbsted</t>
  </si>
  <si>
    <t>Nikoline Søndergaard Laugesen</t>
  </si>
  <si>
    <t>Ida Janum Riis</t>
  </si>
  <si>
    <t>Jillie Knorborg</t>
  </si>
  <si>
    <t>m</t>
  </si>
  <si>
    <t>w</t>
  </si>
  <si>
    <t>Level points</t>
  </si>
  <si>
    <t>Singles points</t>
  </si>
  <si>
    <t>Doubles points</t>
  </si>
  <si>
    <t>Mixed points</t>
  </si>
  <si>
    <t>Sex</t>
  </si>
  <si>
    <t>Name</t>
  </si>
  <si>
    <t>Points difference</t>
  </si>
  <si>
    <t>Correct sex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</si>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</sst>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3" fillId="0" borderId="8" xfId="0" applyFont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3" fillId="0" borderId="15" xfId="0" applyFont="1" applyBorder="1" applyProtection="1">
      <protection hidden="1"/>
    </xf>
    <xf numFmtId="0" fontId="0" fillId="2" borderId="1" xfId="0" applyFill="1" applyBorder="1" applyAlignment="1">
      <alignment horizontal="center"/>
    </xf>
    <xf numFmtId="0" fontId="5" fillId="3" borderId="8" xfId="0" applyFont="1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 applyProtection="1">
      <alignment horizontal="center"/>
      <protection hidden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2" xfId="0" applyBorder="1" applyAlignment="1">
      <alignment horizontal="center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3" borderId="16" xfId="0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7" xfId="0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7"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DCD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8C8"/>
      <color rgb="FFFFDCDC"/>
      <color rgb="FFFFE1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50A151-D69D-4205-9C34-5CB4CF0A622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2C027-01A2-4306-9475-8D7A9D288AF3}" name="RankList" displayName="RankList" ref="A1:F11" tableType="queryTable" totalsRowShown="0">
  <autoFilter ref="A1:F11" xr:uid="{A7815156-8B1B-41A3-9268-4451DCE0A923}"/>
  <sortState xmlns:xlrd2="http://schemas.microsoft.com/office/spreadsheetml/2017/richdata2" ref="A2:F7">
    <sortCondition descending="1" ref="C1:C7"/>
  </sortState>
  <tableColumns count="6">
    <tableColumn id="1" xr3:uid="{460C59E2-FA83-4731-9C5E-0C42670AB28F}" uniqueName="1" name="Name" queryTableFieldId="1"/>
    <tableColumn id="2" xr3:uid="{2F23800B-B016-4BF1-BB33-0463FBB94CA5}" uniqueName="2" name="Sex" queryTableFieldId="2"/>
    <tableColumn id="3" xr3:uid="{9E206C7C-79B8-4C24-B67A-8CDD55559F28}" uniqueName="3" name="Level points" queryTableFieldId="3"/>
    <tableColumn id="4" xr3:uid="{13016BD0-ADEE-438A-99B0-F14F7A639D02}" uniqueName="4" name="Singles points" queryTableFieldId="4"/>
    <tableColumn id="5" xr3:uid="{B66FDA35-7E5C-4FCB-A8DF-CE1B39EEA4E1}" uniqueName="5" name="Doubles points" queryTableFieldId="5"/>
    <tableColumn id="6" xr3:uid="{D887D27E-4975-47F2-BAA4-2EEE935336E0}" uniqueName="6" name="Mixed point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8B2-4096-4F62-8A60-1FF17FE97E75}">
  <dimension ref="B1:J21"/>
  <sheetViews>
    <sheetView tabSelected="1" workbookViewId="0">
      <selection activeCell="D27" sqref="D27"/>
    </sheetView>
  </sheetViews>
  <sheetFormatPr defaultRowHeight="15" x14ac:dyDescent="0.25"/>
  <cols>
    <col min="3" max="3" width="31.5703125" customWidth="1"/>
    <col min="5" max="5" width="5.5703125" customWidth="1"/>
    <col min="6" max="6" width="5.85546875" customWidth="1"/>
    <col min="7" max="7" width="19.28515625" customWidth="1"/>
    <col min="8" max="8" width="4.140625" customWidth="1"/>
    <col min="9" max="9" width="12.5703125" customWidth="1"/>
    <col min="10" max="10" width="14.5703125" style="3" customWidth="1"/>
  </cols>
  <sheetData>
    <row r="1" spans="2:10" ht="15.75" thickBot="1" x14ac:dyDescent="0.3">
      <c r="B1" s="23"/>
      <c r="C1" s="24"/>
      <c r="D1" s="25"/>
      <c r="E1" s="12"/>
      <c r="F1" s="13"/>
      <c r="G1" s="22" t="s">
        <v>31</v>
      </c>
      <c r="H1" s="12"/>
      <c r="I1" s="14" t="s">
        <v>32</v>
      </c>
      <c r="J1" s="10" t="s">
        <v>33</v>
      </c>
    </row>
    <row r="2" spans="2:10" ht="18" customHeight="1" x14ac:dyDescent="0.25">
      <c r="B2" s="32" t="s">
        <v>7</v>
      </c>
      <c r="C2" s="4" t="s">
        <v>16</v>
      </c>
      <c r="D2" s="36"/>
      <c r="E2" s="15">
        <f>INDEX(RankList[],MATCH(C2,RankList[Name],0),6)</f>
        <v>3190</v>
      </c>
      <c r="F2" s="29">
        <f>E2+E3</f>
        <v>5916</v>
      </c>
      <c r="G2" s="34">
        <f>(F2+100)-F4</f>
        <v>171</v>
      </c>
      <c r="H2" s="20" t="str">
        <f>INDEX(RankList[],MATCH(C2,RankList[Name],0),2)</f>
        <v>m</v>
      </c>
      <c r="I2" s="35">
        <f>IF(H2=H3,1,0)</f>
        <v>0</v>
      </c>
      <c r="J2" s="10">
        <f>COUNTIF($C$2:$C$21,C2)</f>
        <v>2</v>
      </c>
    </row>
    <row r="3" spans="2:10" ht="18" customHeight="1" thickBot="1" x14ac:dyDescent="0.3">
      <c r="B3" s="33"/>
      <c r="C3" s="5" t="s">
        <v>19</v>
      </c>
      <c r="D3" s="37"/>
      <c r="E3" s="15">
        <f>INDEX(RankList[],MATCH(C3,RankList[Name],0),6)</f>
        <v>2726</v>
      </c>
      <c r="F3" s="29"/>
      <c r="G3" s="34"/>
      <c r="H3" s="20" t="str">
        <f>INDEX(RankList[],MATCH(C3,RankList[Name],0),2)</f>
        <v>w</v>
      </c>
      <c r="I3" s="35"/>
      <c r="J3" s="26">
        <f t="shared" ref="J3:J21" si="0">COUNTIF($C$2:$C$21,C3)</f>
        <v>2</v>
      </c>
    </row>
    <row r="4" spans="2:10" ht="18" customHeight="1" x14ac:dyDescent="0.25">
      <c r="B4" s="30" t="s">
        <v>6</v>
      </c>
      <c r="C4" s="5" t="s">
        <v>15</v>
      </c>
      <c r="D4" s="36"/>
      <c r="E4" s="15">
        <f>INDEX(RankList[],MATCH(C4,RankList[Name],0),6)</f>
        <v>3200</v>
      </c>
      <c r="F4" s="29">
        <f>E4+E5</f>
        <v>5845</v>
      </c>
      <c r="G4" s="34"/>
      <c r="H4" s="20" t="str">
        <f>INDEX(RankList[],MATCH(C4,RankList[Name],0),2)</f>
        <v>m</v>
      </c>
      <c r="I4" s="35">
        <f>IF(H4=H5,1,0)</f>
        <v>0</v>
      </c>
      <c r="J4" s="26">
        <f t="shared" si="0"/>
        <v>2</v>
      </c>
    </row>
    <row r="5" spans="2:10" ht="18" customHeight="1" thickBot="1" x14ac:dyDescent="0.3">
      <c r="B5" s="31"/>
      <c r="C5" s="6" t="s">
        <v>22</v>
      </c>
      <c r="D5" s="37"/>
      <c r="E5" s="15">
        <f>INDEX(RankList[],MATCH(C5,RankList[Name],0),6)</f>
        <v>2645</v>
      </c>
      <c r="F5" s="29"/>
      <c r="G5" s="34"/>
      <c r="H5" s="20" t="str">
        <f>INDEX(RankList[],MATCH(C5,RankList[Name],0),2)</f>
        <v>w</v>
      </c>
      <c r="I5" s="35"/>
      <c r="J5" s="26">
        <f t="shared" si="0"/>
        <v>2</v>
      </c>
    </row>
    <row r="6" spans="2:10" ht="18" customHeight="1" thickBot="1" x14ac:dyDescent="0.3">
      <c r="B6" s="7" t="s">
        <v>0</v>
      </c>
      <c r="C6" s="4" t="s">
        <v>20</v>
      </c>
      <c r="D6" s="19"/>
      <c r="E6" s="15">
        <f>INDEX(RankList[],MATCH(C6,RankList[Name],0),4)</f>
        <v>2782</v>
      </c>
      <c r="F6" s="16">
        <f>E6</f>
        <v>2782</v>
      </c>
      <c r="G6" s="17">
        <f>F6-F7</f>
        <v>175</v>
      </c>
      <c r="H6" s="20" t="str">
        <f>INDEX(RankList[],MATCH(C6,RankList[Name],0),2)</f>
        <v>w</v>
      </c>
      <c r="I6" s="27">
        <f>IF(H6&lt;&gt;"W",1,0)</f>
        <v>0</v>
      </c>
      <c r="J6" s="26">
        <f t="shared" si="0"/>
        <v>2</v>
      </c>
    </row>
    <row r="7" spans="2:10" ht="18" customHeight="1" thickBot="1" x14ac:dyDescent="0.3">
      <c r="B7" s="8" t="s">
        <v>1</v>
      </c>
      <c r="C7" s="6" t="s">
        <v>21</v>
      </c>
      <c r="D7" s="19"/>
      <c r="E7" s="15">
        <f>INDEX(RankList[],MATCH(C7,RankList[Name],0),4)</f>
        <v>2607</v>
      </c>
      <c r="F7" s="16">
        <f t="shared" ref="F7:F11" si="1">E7</f>
        <v>2607</v>
      </c>
      <c r="G7" s="17"/>
      <c r="H7" s="20" t="str">
        <f>INDEX(RankList[],MATCH(C7,RankList[Name],0),2)</f>
        <v>w</v>
      </c>
      <c r="I7" s="27">
        <f>IF(H7&lt;&gt;"W",1,0)</f>
        <v>0</v>
      </c>
      <c r="J7" s="26">
        <f t="shared" si="0"/>
        <v>2</v>
      </c>
    </row>
    <row r="8" spans="2:10" ht="18" customHeight="1" thickBot="1" x14ac:dyDescent="0.3">
      <c r="B8" s="7" t="s">
        <v>2</v>
      </c>
      <c r="C8" s="4" t="s">
        <v>13</v>
      </c>
      <c r="D8" s="19"/>
      <c r="E8" s="15">
        <f>INDEX(RankList[],MATCH(C8,RankList[Name],0),4)</f>
        <v>3438</v>
      </c>
      <c r="F8" s="16">
        <f t="shared" si="1"/>
        <v>3438</v>
      </c>
      <c r="G8" s="17">
        <f>F8-F9</f>
        <v>85</v>
      </c>
      <c r="H8" s="20" t="str">
        <f>INDEX(RankList[],MATCH(C8,RankList[Name],0),2)</f>
        <v>m</v>
      </c>
      <c r="I8" s="27">
        <f>IF(H8&lt;&gt;"m",1,0)</f>
        <v>0</v>
      </c>
      <c r="J8" s="26">
        <f t="shared" si="0"/>
        <v>2</v>
      </c>
    </row>
    <row r="9" spans="2:10" ht="18" customHeight="1" thickBot="1" x14ac:dyDescent="0.3">
      <c r="B9" s="9" t="s">
        <v>3</v>
      </c>
      <c r="C9" s="5" t="s">
        <v>14</v>
      </c>
      <c r="D9" s="19"/>
      <c r="E9" s="15">
        <f>INDEX(RankList[],MATCH(C9,RankList[Name],0),4)</f>
        <v>3353</v>
      </c>
      <c r="F9" s="16">
        <f t="shared" si="1"/>
        <v>3353</v>
      </c>
      <c r="G9" s="17">
        <f t="shared" ref="G9:G10" si="2">F9-F10</f>
        <v>6</v>
      </c>
      <c r="H9" s="20" t="str">
        <f>INDEX(RankList[],MATCH(C9,RankList[Name],0),2)</f>
        <v>m</v>
      </c>
      <c r="I9" s="27">
        <f t="shared" ref="I9:I11" si="3">IF(H9&lt;&gt;"m",1,0)</f>
        <v>0</v>
      </c>
      <c r="J9" s="26">
        <f t="shared" si="0"/>
        <v>2</v>
      </c>
    </row>
    <row r="10" spans="2:10" ht="18" customHeight="1" thickBot="1" x14ac:dyDescent="0.3">
      <c r="B10" s="9" t="s">
        <v>4</v>
      </c>
      <c r="C10" s="5" t="s">
        <v>17</v>
      </c>
      <c r="D10" s="19"/>
      <c r="E10" s="15">
        <f>INDEX(RankList[],MATCH(C10,RankList[Name],0),4)</f>
        <v>3347</v>
      </c>
      <c r="F10" s="16">
        <f t="shared" si="1"/>
        <v>3347</v>
      </c>
      <c r="G10" s="17">
        <f t="shared" si="2"/>
        <v>102</v>
      </c>
      <c r="H10" s="20" t="str">
        <f>INDEX(RankList[],MATCH(C10,RankList[Name],0),2)</f>
        <v>m</v>
      </c>
      <c r="I10" s="27">
        <f t="shared" si="3"/>
        <v>0</v>
      </c>
      <c r="J10" s="26">
        <f t="shared" si="0"/>
        <v>2</v>
      </c>
    </row>
    <row r="11" spans="2:10" ht="18" customHeight="1" thickBot="1" x14ac:dyDescent="0.3">
      <c r="B11" s="8" t="s">
        <v>5</v>
      </c>
      <c r="C11" s="6" t="s">
        <v>18</v>
      </c>
      <c r="D11" s="19"/>
      <c r="E11" s="15">
        <f>INDEX(RankList[],MATCH(C11,RankList[Name],0),4)</f>
        <v>3245</v>
      </c>
      <c r="F11" s="16">
        <f t="shared" si="1"/>
        <v>3245</v>
      </c>
      <c r="G11" s="17"/>
      <c r="H11" s="20" t="str">
        <f>INDEX(RankList[],MATCH(C11,RankList[Name],0),2)</f>
        <v>m</v>
      </c>
      <c r="I11" s="27">
        <f t="shared" si="3"/>
        <v>0</v>
      </c>
      <c r="J11" s="26">
        <f t="shared" si="0"/>
        <v>2</v>
      </c>
    </row>
    <row r="12" spans="2:10" ht="18" customHeight="1" x14ac:dyDescent="0.25">
      <c r="B12" s="32" t="s">
        <v>8</v>
      </c>
      <c r="C12" s="4" t="s">
        <v>19</v>
      </c>
      <c r="D12" s="36"/>
      <c r="E12" s="15">
        <f>INDEX(RankList[],MATCH(C12,RankList[Name],0),5)</f>
        <v>2942</v>
      </c>
      <c r="F12" s="29">
        <f t="shared" ref="F12" si="4">E12+E13</f>
        <v>5305</v>
      </c>
      <c r="G12" s="34">
        <f>F12-F14</f>
        <v>51</v>
      </c>
      <c r="H12" s="20" t="str">
        <f>INDEX(RankList[],MATCH(C12,RankList[Name],0),2)</f>
        <v>w</v>
      </c>
      <c r="I12" s="27">
        <f t="shared" ref="I12:I15" si="5">IF(H12&lt;&gt;"W",1,0)</f>
        <v>0</v>
      </c>
      <c r="J12" s="26">
        <f t="shared" si="0"/>
        <v>2</v>
      </c>
    </row>
    <row r="13" spans="2:10" ht="18" customHeight="1" thickBot="1" x14ac:dyDescent="0.3">
      <c r="B13" s="33"/>
      <c r="C13" s="5" t="s">
        <v>20</v>
      </c>
      <c r="D13" s="37"/>
      <c r="E13" s="15">
        <f>INDEX(RankList[],MATCH(C13,RankList[Name],0),5)</f>
        <v>2363</v>
      </c>
      <c r="F13" s="29"/>
      <c r="G13" s="34"/>
      <c r="H13" s="20" t="str">
        <f>INDEX(RankList[],MATCH(C13,RankList[Name],0),2)</f>
        <v>w</v>
      </c>
      <c r="I13" s="27">
        <f t="shared" si="5"/>
        <v>0</v>
      </c>
      <c r="J13" s="26">
        <f t="shared" si="0"/>
        <v>2</v>
      </c>
    </row>
    <row r="14" spans="2:10" ht="18" customHeight="1" x14ac:dyDescent="0.25">
      <c r="B14" s="30" t="s">
        <v>9</v>
      </c>
      <c r="C14" s="5" t="s">
        <v>22</v>
      </c>
      <c r="D14" s="36"/>
      <c r="E14" s="15">
        <f>INDEX(RankList[],MATCH(C14,RankList[Name],0),5)</f>
        <v>2656</v>
      </c>
      <c r="F14" s="29">
        <f t="shared" ref="F14" si="6">E14+E15</f>
        <v>5254</v>
      </c>
      <c r="G14" s="34"/>
      <c r="H14" s="20" t="str">
        <f>INDEX(RankList[],MATCH(C14,RankList[Name],0),2)</f>
        <v>w</v>
      </c>
      <c r="I14" s="27">
        <f t="shared" si="5"/>
        <v>0</v>
      </c>
      <c r="J14" s="26">
        <f t="shared" si="0"/>
        <v>2</v>
      </c>
    </row>
    <row r="15" spans="2:10" ht="18" customHeight="1" thickBot="1" x14ac:dyDescent="0.3">
      <c r="B15" s="31"/>
      <c r="C15" s="6" t="s">
        <v>21</v>
      </c>
      <c r="D15" s="37"/>
      <c r="E15" s="15">
        <f>INDEX(RankList[],MATCH(C15,RankList[Name],0),5)</f>
        <v>2598</v>
      </c>
      <c r="F15" s="29"/>
      <c r="G15" s="34"/>
      <c r="H15" s="20" t="str">
        <f>INDEX(RankList[],MATCH(C15,RankList[Name],0),2)</f>
        <v>w</v>
      </c>
      <c r="I15" s="27">
        <f t="shared" si="5"/>
        <v>0</v>
      </c>
      <c r="J15" s="26">
        <f t="shared" si="0"/>
        <v>2</v>
      </c>
    </row>
    <row r="16" spans="2:10" ht="18" customHeight="1" x14ac:dyDescent="0.25">
      <c r="B16" s="32" t="s">
        <v>10</v>
      </c>
      <c r="C16" s="4" t="s">
        <v>15</v>
      </c>
      <c r="D16" s="36"/>
      <c r="E16" s="15">
        <f>INDEX(RankList[],MATCH(C16,RankList[Name],0),5)</f>
        <v>3363</v>
      </c>
      <c r="F16" s="29">
        <f t="shared" ref="F16" si="7">E16+E17</f>
        <v>6686</v>
      </c>
      <c r="G16" s="34">
        <f>F16-F18</f>
        <v>-66</v>
      </c>
      <c r="H16" s="20" t="str">
        <f>INDEX(RankList[],MATCH(C16,RankList[Name],0),2)</f>
        <v>m</v>
      </c>
      <c r="I16" s="27">
        <f>IF(H16&lt;&gt;"m",1,0)</f>
        <v>0</v>
      </c>
      <c r="J16" s="26">
        <f t="shared" si="0"/>
        <v>2</v>
      </c>
    </row>
    <row r="17" spans="2:10" ht="18" customHeight="1" thickBot="1" x14ac:dyDescent="0.3">
      <c r="B17" s="33"/>
      <c r="C17" s="5" t="s">
        <v>16</v>
      </c>
      <c r="D17" s="37"/>
      <c r="E17" s="15">
        <f>INDEX(RankList[],MATCH(C17,RankList[Name],0),5)</f>
        <v>3323</v>
      </c>
      <c r="F17" s="29"/>
      <c r="G17" s="34"/>
      <c r="H17" s="20" t="str">
        <f>INDEX(RankList[],MATCH(C17,RankList[Name],0),2)</f>
        <v>m</v>
      </c>
      <c r="I17" s="27">
        <f t="shared" ref="I17:I21" si="8">IF(H17&lt;&gt;"m",1,0)</f>
        <v>0</v>
      </c>
      <c r="J17" s="26">
        <f t="shared" si="0"/>
        <v>2</v>
      </c>
    </row>
    <row r="18" spans="2:10" ht="18" customHeight="1" x14ac:dyDescent="0.25">
      <c r="B18" s="30" t="s">
        <v>11</v>
      </c>
      <c r="C18" s="5" t="s">
        <v>13</v>
      </c>
      <c r="D18" s="36"/>
      <c r="E18" s="15">
        <f>INDEX(RankList[],MATCH(C18,RankList[Name],0),5)</f>
        <v>3326</v>
      </c>
      <c r="F18" s="29">
        <f t="shared" ref="F18" si="9">E18+E19</f>
        <v>6752</v>
      </c>
      <c r="G18" s="34">
        <f>F18-F20</f>
        <v>151</v>
      </c>
      <c r="H18" s="20" t="str">
        <f>INDEX(RankList[],MATCH(C18,RankList[Name],0),2)</f>
        <v>m</v>
      </c>
      <c r="I18" s="27">
        <f t="shared" si="8"/>
        <v>0</v>
      </c>
      <c r="J18" s="26">
        <f t="shared" si="0"/>
        <v>2</v>
      </c>
    </row>
    <row r="19" spans="2:10" ht="18" customHeight="1" thickBot="1" x14ac:dyDescent="0.3">
      <c r="B19" s="33"/>
      <c r="C19" s="5" t="s">
        <v>14</v>
      </c>
      <c r="D19" s="37"/>
      <c r="E19" s="15">
        <f>INDEX(RankList[],MATCH(C19,RankList[Name],0),5)</f>
        <v>3426</v>
      </c>
      <c r="F19" s="29"/>
      <c r="G19" s="34"/>
      <c r="H19" s="20" t="str">
        <f>INDEX(RankList[],MATCH(C19,RankList[Name],0),2)</f>
        <v>m</v>
      </c>
      <c r="I19" s="27">
        <f t="shared" si="8"/>
        <v>0</v>
      </c>
      <c r="J19" s="26">
        <f t="shared" si="0"/>
        <v>2</v>
      </c>
    </row>
    <row r="20" spans="2:10" ht="18" customHeight="1" x14ac:dyDescent="0.25">
      <c r="B20" s="30" t="s">
        <v>12</v>
      </c>
      <c r="C20" s="5" t="s">
        <v>17</v>
      </c>
      <c r="D20" s="36"/>
      <c r="E20" s="15">
        <f>INDEX(RankList[],MATCH(C20,RankList[Name],0),5)</f>
        <v>3241</v>
      </c>
      <c r="F20" s="29">
        <f t="shared" ref="F20" si="10">E20+E21</f>
        <v>6601</v>
      </c>
      <c r="G20" s="34"/>
      <c r="H20" s="20" t="str">
        <f>INDEX(RankList[],MATCH(C20,RankList[Name],0),2)</f>
        <v>m</v>
      </c>
      <c r="I20" s="27">
        <f t="shared" si="8"/>
        <v>0</v>
      </c>
      <c r="J20" s="26">
        <f t="shared" si="0"/>
        <v>2</v>
      </c>
    </row>
    <row r="21" spans="2:10" ht="18" customHeight="1" thickBot="1" x14ac:dyDescent="0.3">
      <c r="B21" s="31"/>
      <c r="C21" s="6" t="s">
        <v>18</v>
      </c>
      <c r="D21" s="37"/>
      <c r="E21" s="18">
        <f>INDEX(RankList[],MATCH(C21,RankList[Name],0),5)</f>
        <v>3360</v>
      </c>
      <c r="F21" s="39"/>
      <c r="G21" s="38"/>
      <c r="H21" s="21" t="str">
        <f>INDEX(RankList[],MATCH(C21,RankList[Name],0),2)</f>
        <v>m</v>
      </c>
      <c r="I21" s="28">
        <f t="shared" si="8"/>
        <v>0</v>
      </c>
      <c r="J21" s="11">
        <f t="shared" si="0"/>
        <v>2</v>
      </c>
    </row>
  </sheetData>
  <mergeCells count="30">
    <mergeCell ref="I2:I3"/>
    <mergeCell ref="I4:I5"/>
    <mergeCell ref="D16:D17"/>
    <mergeCell ref="D18:D19"/>
    <mergeCell ref="D20:D21"/>
    <mergeCell ref="G12:G13"/>
    <mergeCell ref="G14:G15"/>
    <mergeCell ref="G16:G17"/>
    <mergeCell ref="G18:G19"/>
    <mergeCell ref="G20:G21"/>
    <mergeCell ref="D2:D3"/>
    <mergeCell ref="D4:D5"/>
    <mergeCell ref="D12:D13"/>
    <mergeCell ref="D14:D15"/>
    <mergeCell ref="F20:F21"/>
    <mergeCell ref="G2:G3"/>
    <mergeCell ref="G4:G5"/>
    <mergeCell ref="F16:F17"/>
    <mergeCell ref="F12:F13"/>
    <mergeCell ref="F18:F19"/>
    <mergeCell ref="F14:F15"/>
    <mergeCell ref="F2:F3"/>
    <mergeCell ref="F4:F5"/>
    <mergeCell ref="B20:B21"/>
    <mergeCell ref="B2:B3"/>
    <mergeCell ref="B4:B5"/>
    <mergeCell ref="B12:B13"/>
    <mergeCell ref="B14:B15"/>
    <mergeCell ref="B16:B17"/>
    <mergeCell ref="B18:B19"/>
  </mergeCells>
  <conditionalFormatting sqref="F2 F4 F6:F12 F14 F16 F18">
    <cfRule type="expression" dxfId="6" priority="7">
      <formula>"IF($E$2-100&lt;$E$4)"</formula>
    </cfRule>
  </conditionalFormatting>
  <conditionalFormatting sqref="G2:G21">
    <cfRule type="cellIs" dxfId="5" priority="6" operator="lessThan">
      <formula>-100</formula>
    </cfRule>
  </conditionalFormatting>
  <conditionalFormatting sqref="D2:D21">
    <cfRule type="expression" dxfId="4" priority="4">
      <formula>I2=1</formula>
    </cfRule>
    <cfRule type="expression" dxfId="3" priority="5">
      <formula>G2&lt;-100</formula>
    </cfRule>
    <cfRule type="expression" dxfId="2" priority="3">
      <formula>J2&gt;2</formula>
    </cfRule>
  </conditionalFormatting>
  <conditionalFormatting sqref="J2:J21">
    <cfRule type="cellIs" dxfId="1" priority="2" operator="greaterThan">
      <formula>2</formula>
    </cfRule>
  </conditionalFormatting>
  <conditionalFormatting sqref="I2:I3">
    <cfRule type="cellIs" dxfId="0" priority="1" operator="equal">
      <formula>1</formula>
    </cfRule>
  </conditionalFormatting>
  <dataValidations count="1">
    <dataValidation type="list" allowBlank="1" showInputMessage="1" showErrorMessage="1" sqref="C2:C21" xr:uid="{D4A35B61-3F27-4152-99F1-10FC1B762355}">
      <formula1>PlayerNames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59F9-40D9-48AB-9DC6-084747F0F304}">
  <dimension ref="A1:F11"/>
  <sheetViews>
    <sheetView workbookViewId="0">
      <selection activeCell="C31" sqref="C31"/>
    </sheetView>
  </sheetViews>
  <sheetFormatPr defaultRowHeight="15" x14ac:dyDescent="0.25"/>
  <cols>
    <col min="1" max="1" width="21.140625" bestFit="1" customWidth="1"/>
    <col min="2" max="6" width="11.140625" bestFit="1" customWidth="1"/>
  </cols>
  <sheetData>
    <row r="1" spans="1:6" x14ac:dyDescent="0.25">
      <c r="A1" t="s">
        <v>30</v>
      </c>
      <c r="B1" t="s">
        <v>29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t="s">
        <v>13</v>
      </c>
      <c r="B2" t="s">
        <v>23</v>
      </c>
      <c r="C2">
        <v>3403</v>
      </c>
      <c r="D2">
        <v>3438</v>
      </c>
      <c r="E2">
        <v>3326</v>
      </c>
      <c r="F2">
        <v>3021</v>
      </c>
    </row>
    <row r="3" spans="1:6" x14ac:dyDescent="0.25">
      <c r="A3" t="s">
        <v>14</v>
      </c>
      <c r="B3" t="s">
        <v>23</v>
      </c>
      <c r="C3">
        <v>3387</v>
      </c>
      <c r="D3">
        <v>3353</v>
      </c>
      <c r="E3">
        <v>3426</v>
      </c>
      <c r="F3">
        <v>3200</v>
      </c>
    </row>
    <row r="4" spans="1:6" x14ac:dyDescent="0.25">
      <c r="A4" t="s">
        <v>15</v>
      </c>
      <c r="B4" t="s">
        <v>23</v>
      </c>
      <c r="C4">
        <v>3343</v>
      </c>
      <c r="D4">
        <v>3304</v>
      </c>
      <c r="E4">
        <v>3363</v>
      </c>
      <c r="F4">
        <v>3200</v>
      </c>
    </row>
    <row r="5" spans="1:6" x14ac:dyDescent="0.25">
      <c r="A5" t="s">
        <v>16</v>
      </c>
      <c r="B5" t="s">
        <v>23</v>
      </c>
      <c r="C5">
        <v>3327</v>
      </c>
      <c r="D5">
        <v>3330</v>
      </c>
      <c r="E5">
        <v>3323</v>
      </c>
      <c r="F5">
        <v>3190</v>
      </c>
    </row>
    <row r="6" spans="1:6" x14ac:dyDescent="0.25">
      <c r="A6" t="s">
        <v>18</v>
      </c>
      <c r="B6" t="s">
        <v>23</v>
      </c>
      <c r="C6">
        <v>3319</v>
      </c>
      <c r="D6">
        <v>3245</v>
      </c>
      <c r="E6">
        <v>3360</v>
      </c>
      <c r="F6">
        <v>0</v>
      </c>
    </row>
    <row r="7" spans="1:6" x14ac:dyDescent="0.25">
      <c r="A7" t="s">
        <v>17</v>
      </c>
      <c r="B7" t="s">
        <v>23</v>
      </c>
      <c r="C7">
        <v>3303</v>
      </c>
      <c r="D7">
        <v>3347</v>
      </c>
      <c r="E7">
        <v>3241</v>
      </c>
      <c r="F7">
        <v>3204</v>
      </c>
    </row>
    <row r="8" spans="1:6" x14ac:dyDescent="0.25">
      <c r="A8" t="s">
        <v>19</v>
      </c>
      <c r="B8" t="s">
        <v>24</v>
      </c>
      <c r="C8" s="1">
        <v>2908</v>
      </c>
      <c r="D8" s="1">
        <v>2960</v>
      </c>
      <c r="E8">
        <v>2942</v>
      </c>
      <c r="F8">
        <v>2726</v>
      </c>
    </row>
    <row r="9" spans="1:6" x14ac:dyDescent="0.25">
      <c r="A9" t="s">
        <v>20</v>
      </c>
      <c r="B9" t="s">
        <v>24</v>
      </c>
      <c r="C9" s="1">
        <v>2651</v>
      </c>
      <c r="D9" s="2">
        <v>2782</v>
      </c>
      <c r="E9">
        <v>2363</v>
      </c>
      <c r="F9">
        <v>2489</v>
      </c>
    </row>
    <row r="10" spans="1:6" x14ac:dyDescent="0.25">
      <c r="A10" t="s">
        <v>22</v>
      </c>
      <c r="B10" t="s">
        <v>24</v>
      </c>
      <c r="C10" s="1">
        <v>2635</v>
      </c>
      <c r="D10" s="1">
        <v>2563</v>
      </c>
      <c r="E10">
        <v>2656</v>
      </c>
      <c r="F10">
        <v>2645</v>
      </c>
    </row>
    <row r="11" spans="1:6" x14ac:dyDescent="0.25">
      <c r="A11" t="s">
        <v>21</v>
      </c>
      <c r="B11" t="s">
        <v>24</v>
      </c>
      <c r="C11" s="1">
        <v>2591</v>
      </c>
      <c r="D11" s="1">
        <v>2607</v>
      </c>
      <c r="E11">
        <v>2598</v>
      </c>
      <c r="F11">
        <v>2043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4 e 9 b 6 f - b b 4 b - 4 b 3 e - a 7 c d - e 3 3 e 4 5 8 5 b c f 0 "   x m l n s = " h t t p : / / s c h e m a s . m i c r o s o f t . c o m / D a t a M a s h u p " > A A A A A O c D A A B Q S w M E F A A C A A g A Z X Q E U R o R 4 6 e o A A A A + A A A A B I A H A B D b 2 5 m a W c v U G F j a 2 F n Z S 5 4 b W w g o h g A K K A U A A A A A A A A A A A A A A A A A A A A A A A A A A A A h Y / R C o I w G I V f R X b v N l f C k N 9 5 U X c l B E F 0 O + b S k c 5 w M 3 2 3 L n q k X i G h r O 6 6 P I f v w H c e t z t k Y 1 M H V 9 0 5 0 9 o U R Z i i Q F v V F s a W K e r 9 K e Q o E 7 C T 6 i x L H U y w d c n o T I o q 7 y 8 J I c M w 4 G G B 2 6 4 k j N K I H P P t X l W 6 k a G x z k u r N P q s i v 8 r J O D w k h E M c 4 Z j H n P M l h G Q u Y b c 2 C / C J m N M g f y U s O p r 3 3 d a a B u u N 0 D m C O T 9 Q j w B U E s D B B Q A A g A I A G V 0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A R R y h V A m d 0 A A A A 6 A Q A A E w A c A E Z v c m 1 1 b G F z L 1 N l Y 3 R p b 2 4 x L m 0 g o h g A K K A U A A A A A A A A A A A A A A A A A A A A A A A A A A A A b U 9 N a 4 N A E L 0 L / o f F X h Q W V 6 W l H y G X x u S W U p p C D p L D q E M i r r t h d 8 S U k P / e N f b g o c M w 8 3 g M 8 9 6 z W F G j F d t N O 1 3 4 n u / Z E x i s W a 6 r v k N F b M k k k u 8 x V z v d m w o d s 8 c y / o Q j h i N Y a U X u 0 I b B i e h s 3 4 Q Y h i E u o e 4 a R V q d J f y g i e t W 5 O 8 b 8 Q X q K B t L a M R D 9 v L M s y R L O H f N 0 8 f X 7 A 5 4 + j T O O + Q 8 i C I + q e d A k D j x y c U 1 u R U j c / C 9 R s 0 O 5 h m 2 q P 6 1 v 7 5 U K O N V b 4 z z v d e m L b V u w + h a f E C H y + A b S o l p c L g V f 9 F m G t O P x S 9 Q S w E C L Q A U A A I A C A B l d A R R G h H j p 6 g A A A D 4 A A A A E g A A A A A A A A A A A A A A A A A A A A A A Q 2 9 u Z m l n L 1 B h Y 2 t h Z 2 U u e G 1 s U E s B A i 0 A F A A C A A g A Z X Q E U Q / K 6 a u k A A A A 6 Q A A A B M A A A A A A A A A A A A A A A A A 9 A A A A F t D b 2 5 0 Z W 5 0 X 1 R 5 c G V z X S 5 4 b W x Q S w E C L Q A U A A I A C A B l d A R R y h V A m d 0 A A A A 6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Q A A A A A A A L U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N F Q w O T o w N j o 1 N C 4 z N D E x O D I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Y W 5 r T G l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U F B Q U F B Q U E i I C 8 + P E V u d H J 5 I F R 5 c G U 9 I k Z p b G x M Y X N 0 V X B k Y X R l Z C I g V m F s d W U 9 I m Q y M D I w L T A 4 L T A 0 V D E x O j I 3 O j M 3 L j k 2 N j Q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Y 5 M m I 3 O T U t N G Y 0 Y y 0 0 Y 2 U 1 L W J h O D Y t Z m F k N T E z N D d i N z A 0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J b o i m v N B E h 4 0 b N M D q D g k A A A A A A g A A A A A A E G Y A A A A B A A A g A A A A P 5 s t 9 S h N b 8 y C x V F h j 7 t Z U e U 5 e M u + i u X a S 0 t R v s j n U 4 A A A A A A D o A A A A A C A A A g A A A A 1 r 7 l K J K 3 J V c f 2 8 p j J g 6 t + o 9 W R y k i p I o K F t R 5 o H m V r F J Q A A A A 4 e N b s 3 D i C 6 f 7 2 8 r O 0 e 9 H B w U L R E y K J H s w Z x s 4 Y E Q c 3 P A Z S Z 0 C X d g 2 h o 9 S I N j p a 6 7 S l u + e o P U h o I + 7 J k L s O D r W l P B M H 3 A I H 4 M d v 2 m T b H I x 6 I d A A A A A I P P b y n 0 z a a i A t g Z o J R h y 6 e d 6 s f 6 7 c N 5 J y n N Y 4 / n g I t j f x C G x T r V 3 D M p q S n Y 1 U P 1 / l b D 5 D X 7 Q l H g F q k A 3 K 4 5 A S w = = < / D a t a M a s h u p > 
</file>

<file path=customXml/itemProps1.xml><?xml version="1.0" encoding="utf-8"?>
<ds:datastoreItem xmlns:ds="http://schemas.openxmlformats.org/officeDocument/2006/customXml" ds:itemID="{BEF06B6A-BF95-4FEA-AB77-F91FC35C0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RankList</vt:lpstr>
      <vt:lpstr>PlayerNames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Ødum Nielsen</dc:creator>
  <cp:lastModifiedBy>Kristian Ødum Nielsen</cp:lastModifiedBy>
  <dcterms:created xsi:type="dcterms:W3CDTF">2020-08-04T07:27:14Z</dcterms:created>
  <dcterms:modified xsi:type="dcterms:W3CDTF">2020-08-06T11:49:52Z</dcterms:modified>
</cp:coreProperties>
</file>