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urka\OneDrive\Desktop\Masters\2nd Semester Files\Project Management\"/>
    </mc:Choice>
  </mc:AlternateContent>
  <xr:revisionPtr revIDLastSave="0" documentId="13_ncr:1_{41E67893-A978-4400-AFB4-69E3CF12BEEE}" xr6:coauthVersionLast="47" xr6:coauthVersionMax="47" xr10:uidLastSave="{00000000-0000-0000-0000-000000000000}"/>
  <bookViews>
    <workbookView xWindow="-120" yWindow="-120" windowWidth="29040" windowHeight="15720" xr2:uid="{4B926D11-868E-4C0D-B5F0-3A6AF71AEC93}"/>
  </bookViews>
  <sheets>
    <sheet name="Budget Estimate" sheetId="1" r:id="rId1"/>
    <sheet name="Budget Control Pla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 l="1"/>
  <c r="G38" i="1"/>
  <c r="G37" i="1"/>
  <c r="I37" i="1" s="1"/>
  <c r="G36" i="1"/>
  <c r="I36" i="1" s="1"/>
  <c r="G34" i="1"/>
  <c r="I34" i="1" s="1"/>
  <c r="G33" i="1"/>
  <c r="I33" i="1" s="1"/>
  <c r="G32" i="1"/>
  <c r="I32" i="1" s="1"/>
  <c r="G31" i="1"/>
  <c r="I31" i="1" s="1"/>
  <c r="G30" i="1"/>
  <c r="I30" i="1" s="1"/>
  <c r="G28" i="1"/>
  <c r="G27" i="1"/>
  <c r="I27" i="1" s="1"/>
  <c r="G26" i="1"/>
  <c r="I26" i="1" s="1"/>
  <c r="G25" i="1"/>
  <c r="I25" i="1" s="1"/>
  <c r="G24" i="1"/>
  <c r="I24" i="1" s="1"/>
  <c r="G22" i="1"/>
  <c r="I22" i="1" s="1"/>
  <c r="G21" i="1"/>
  <c r="G20" i="1"/>
  <c r="I20" i="1" s="1"/>
  <c r="G17" i="1"/>
  <c r="I17" i="1" s="1"/>
  <c r="G16" i="1"/>
  <c r="I16" i="1" s="1"/>
  <c r="G15" i="1"/>
  <c r="I15" i="1" s="1"/>
  <c r="G14" i="1"/>
  <c r="I14" i="1" s="1"/>
  <c r="G9" i="1"/>
  <c r="I9" i="1" s="1"/>
  <c r="G10" i="1"/>
  <c r="I10" i="1" s="1"/>
  <c r="G11" i="1"/>
  <c r="I11" i="1" s="1"/>
  <c r="G12" i="1"/>
  <c r="I12" i="1" s="1"/>
  <c r="G8" i="1"/>
  <c r="I8" i="1" s="1"/>
  <c r="I28" i="1"/>
  <c r="I21" i="1" l="1"/>
  <c r="G39" i="1"/>
  <c r="G40" i="1" s="1"/>
  <c r="I40" i="1" s="1"/>
  <c r="G23" i="1"/>
  <c r="I38" i="1"/>
  <c r="G35" i="1"/>
  <c r="G29" i="1"/>
  <c r="G18" i="1"/>
  <c r="I19" i="1"/>
  <c r="G13" i="1"/>
  <c r="G41" i="1" l="1"/>
  <c r="I41" i="1" s="1"/>
</calcChain>
</file>

<file path=xl/sharedStrings.xml><?xml version="1.0" encoding="utf-8"?>
<sst xmlns="http://schemas.openxmlformats.org/spreadsheetml/2006/main" count="126" uniqueCount="123">
  <si>
    <t>Task</t>
  </si>
  <si>
    <t>1. Design</t>
  </si>
  <si>
    <t>1.1 Software Architecture</t>
  </si>
  <si>
    <t>1.2 UI Design</t>
  </si>
  <si>
    <t>1.3 User Engagement Features</t>
  </si>
  <si>
    <t>1.4 Analytics Dashboard</t>
  </si>
  <si>
    <t>1.5 Monetization Setup</t>
  </si>
  <si>
    <t>2. Development</t>
  </si>
  <si>
    <t>2.1 Infrastructure</t>
  </si>
  <si>
    <t>2.2 UI Features</t>
  </si>
  <si>
    <t>2.3 Security Protocols</t>
  </si>
  <si>
    <t>2.4 Community Guidelines &amp; Ethics</t>
  </si>
  <si>
    <t>3. Integration</t>
  </si>
  <si>
    <t>3.1 User Accounts</t>
  </si>
  <si>
    <t>3.2 Technical</t>
  </si>
  <si>
    <t>3.3 Content</t>
  </si>
  <si>
    <t>3.4 AdPartners</t>
  </si>
  <si>
    <t>4. Content Licensing/Partnership</t>
  </si>
  <si>
    <t>4.1 Identify Content Partners</t>
  </si>
  <si>
    <t>4.2 Negotiate with Content Partners</t>
  </si>
  <si>
    <t>4.3 Establish Contracts with Partners</t>
  </si>
  <si>
    <t>4.4 Rights Management</t>
  </si>
  <si>
    <t>4.5 Country/Region Specific Partners/Rights</t>
  </si>
  <si>
    <t>5. Testing</t>
  </si>
  <si>
    <t>5.1 Test Strategy</t>
  </si>
  <si>
    <t>5.2 Compatibility Test</t>
  </si>
  <si>
    <t>5.3 Performance Test</t>
  </si>
  <si>
    <t>5.4 Usability Test</t>
  </si>
  <si>
    <t>5.5 Bug Fixes</t>
  </si>
  <si>
    <t>6. Launch</t>
  </si>
  <si>
    <t>6.1 Content Migration</t>
  </si>
  <si>
    <t>6.2 Tracking Metrics</t>
  </si>
  <si>
    <t>6.3 Continuous Improvement</t>
  </si>
  <si>
    <t>Contingency (10%)</t>
  </si>
  <si>
    <t>Actual</t>
  </si>
  <si>
    <t>Variance</t>
  </si>
  <si>
    <t>Expanding into specific regions necessitates market analysis and legal consultations.</t>
  </si>
  <si>
    <t>Testing compatibility involves testers and test devices, requiring equipment and personnel.</t>
  </si>
  <si>
    <t>Usability testing involves usability experts and compensation for test participants.</t>
  </si>
  <si>
    <t>Migrating content involves data experts and content migration tools to ensure a seamless transition.</t>
  </si>
  <si>
    <t>Tracking platform metrics and user behavior requires data analysts and analytics tools for data-driven decision-making.</t>
  </si>
  <si>
    <t>Ongoing improvements involve data experts and development resources to enhance the platform over time.</t>
  </si>
  <si>
    <t>Total Cost Estimate for the Project</t>
  </si>
  <si>
    <t>LEGEND</t>
  </si>
  <si>
    <t>The contingency budget of 10% is included to address unforeseen expenses and ensure the project stays within budget while accounting for unexpected challenges.</t>
  </si>
  <si>
    <t>Target 
(In millions)</t>
  </si>
  <si>
    <t>Variance
(In Millions)</t>
  </si>
  <si>
    <t>Actual
(In Millions)</t>
  </si>
  <si>
    <t>Target</t>
  </si>
  <si>
    <t>Units</t>
  </si>
  <si>
    <t>Labor</t>
  </si>
  <si>
    <t>Material</t>
  </si>
  <si>
    <t>Hours</t>
  </si>
  <si>
    <t>$/Unit</t>
  </si>
  <si>
    <t>This amount is allocated to the teams of experienced software architects to design a robust system, along with software tools or licenses required for architecture design.</t>
  </si>
  <si>
    <t>Description for Target Cost Estimate</t>
  </si>
  <si>
    <t>This budget accounts for hiring skilled UI designers, software licenses, and design assets, graphic design software or stock images are required.</t>
  </si>
  <si>
    <t>Developing engaging features to keep users interested requires skilled programmers, and designers, and utilizing external software libraries or tools/resources.</t>
  </si>
  <si>
    <t xml:space="preserve"> Building an advanced analytics dashboard is crucial for monitoring user behavior and platform performance, which involves data experts and software development and specialized data analytics software or external data sources are required.</t>
  </si>
  <si>
    <t xml:space="preserve"> Establishing monetization features, including payment processing, requires developers, legal consultants, and financial experts and utilizing payment gateway services or financial software licenses are needed.</t>
  </si>
  <si>
    <t>Rate/Hour</t>
  </si>
  <si>
    <t>Building a robust infrastructure is essential, involving IT experts, hardware investments, and cloud service subscriptions including purchasing hardware, servers, network equipment, and security software.</t>
  </si>
  <si>
    <t>Implementing additional UI features requires front-end developers and design resources to enhance user experience and external software tools or assets may be required for implementing specific features.</t>
  </si>
  <si>
    <t>Developing and enforcing community guidelines and ethical standards involves legal consultants, content experts, and ongoing moderation, legal consulting services or training materials maybe needed.</t>
  </si>
  <si>
    <t>Implementing user accounts requires developers and database management to ensure user data is handled securely and specialized user account management software maybe required.</t>
  </si>
  <si>
    <t>Integrating content from various sources involves content managers and data synchronization tools and specific content creation software or licenses maybe required.</t>
  </si>
  <si>
    <t>Collaborating with advertising partners requires negotiations, legal consultations,  partnership agreements, and legal consulting services or partner-related expenses maybe involved.</t>
  </si>
  <si>
    <t>Ensuring platform security is a priority, necessitating cybersecurity experts, software tools,  encryption technologies and purchasing security software, licenses, and hardware security modules.</t>
  </si>
  <si>
    <t>Technical integration involves IT experts, data migration tools, and resources for data synchronization and software development tools, licenses, and testing equipment purchasing.</t>
  </si>
  <si>
    <t>Identifying suitable content partners involves market research, partnership scouting, and material costs may apply if market research reports or partner databases are purchased.</t>
  </si>
  <si>
    <t>Negotiations with content partners require legal experts and business development professionals. Material costs may apply if legal consulting services or travel expenses are involved in negotiations.</t>
  </si>
  <si>
    <t>Establishing contracts with partners involves legal consultants and the costs of formalizing partnership agreements. Material cost may apply if legal services for contract drafting are hired or document management software is used.</t>
  </si>
  <si>
    <t>Managing content rights requires rights experts and legal consultants along with materials for rights management software, licenses, or legal services.</t>
  </si>
  <si>
    <t>Developing a comprehensive test strategy requires testing experts, testing tools, and planning resources. Also, material cost maybe applied if specialized testing tools or software are needed.</t>
  </si>
  <si>
    <t>Performance testing necessitates testing experts and load-testing tools to ensure platform stability. Material cost for performance testing tools, licenses, and necessary hardware maybe applied.</t>
  </si>
  <si>
    <t>Addressing bugs and issues identified during testing requires developers and quality assurance professionals. Materials may be applied for bug tracking software, licenses, and testing environments.</t>
  </si>
  <si>
    <t>Total cost estimate for Design</t>
  </si>
  <si>
    <t>Total cost estimate for Development</t>
  </si>
  <si>
    <t>Total cost estimate for Integration</t>
  </si>
  <si>
    <t>Total cost estimate for Content Licensing/Partnership</t>
  </si>
  <si>
    <t>Total cost estimate for Testing</t>
  </si>
  <si>
    <t>Total cost estimate for Launch</t>
  </si>
  <si>
    <t>Frequency of Budget Revisit</t>
  </si>
  <si>
    <t>Monthly Budget Revisits</t>
  </si>
  <si>
    <t>On-demand or Triggered Budget Revisits</t>
  </si>
  <si>
    <t>Quarterly Budget Revisits</t>
  </si>
  <si>
    <t>Metrics to Monitor Cost &amp; Time Estimates</t>
  </si>
  <si>
    <t>Cost Estimation Metrics</t>
  </si>
  <si>
    <t>Time Estimation Metrics</t>
  </si>
  <si>
    <t>Frequency</t>
  </si>
  <si>
    <t xml:space="preserve"> In the initial stages of the project, budget will be revisited on a monthly basis. This frequency will allow us for close monitoring of project expenditures and cost performance throughout the stages. It helps us to identify potential issues early on and enables prompt corrective actions.</t>
  </si>
  <si>
    <t>As the project progresses and we reach the major milestones, we will switch to a  quarterly budget review schedule. This frequency provides a balance between close monitoring and the need for strategic assessments.</t>
  </si>
  <si>
    <t>The project team will also be prepared for on-demand or triggered budget revisits. These revisits can be called for in response to significant project events, such as unexpected market developments, and changes in scope i.e., Scope Creep or financial emergencies. In such cases, a budget revisit will occur immediately.</t>
  </si>
  <si>
    <t>S.No</t>
  </si>
  <si>
    <t>Description</t>
  </si>
  <si>
    <t>CPI measures the efficiency of cost spending. It is calculated as the ratio of the earned value (the value of work actually performed) to the actual cost. A CPI greater than 1 indicates cost efficiency, while less than 1 indicates overspending.</t>
  </si>
  <si>
    <t>Cost Performance Index (CPI)</t>
  </si>
  <si>
    <t>Cost Variance (CV)</t>
  </si>
  <si>
    <t xml:space="preserve">CV is the difference between the earned value and the actual cost, indicating whether the project is over or under budget.
</t>
  </si>
  <si>
    <t>Budget At Completion (BAC)</t>
  </si>
  <si>
    <t>BAC represents the total budgeted cost for the entire project, providing a reference point for comparing actual costs.</t>
  </si>
  <si>
    <t>Cost Baseline</t>
  </si>
  <si>
    <t>The cost baseline is the approved budget for the project, which serves as a reference for comparing actual costs.</t>
  </si>
  <si>
    <t>Schedule Performance Index (SPI)</t>
  </si>
  <si>
    <t>SPI measures the efficiency of time scheduling by comparing the earned value to the planned value. An SPI greater than 1 indicates ahead-of-schedule progress, while less than 1 indicates delays.</t>
  </si>
  <si>
    <t>Schedule Variance (SV)</t>
  </si>
  <si>
    <t>SV represents the difference between the earned value and the planned value, indicating whether the project is ahead of or behind schedule.</t>
  </si>
  <si>
    <t>Planned Value (PV)</t>
  </si>
  <si>
    <t xml:space="preserve"> PV is the planned or budgeted value of work scheduled to be completed during a specific period, providing a reference for comparing actual progress.</t>
  </si>
  <si>
    <t>PV is calculated and reported regularly as part of schedule monitoring.</t>
  </si>
  <si>
    <t>Project Schedule</t>
  </si>
  <si>
    <t xml:space="preserve"> The project schedule, which includes milestones and critical path analysis, is a key document for tracking project timelines.</t>
  </si>
  <si>
    <t>CPI will be calculated and reported regularly, such as weekly or monthly, depending on the project's duration and complexity.</t>
  </si>
  <si>
    <t>CV will be calculated and reported regularly, like CPI.</t>
  </si>
  <si>
    <t>BAC can be reported at the beginning of the project and reviewed periodically i.e., with every milestone achieved.</t>
  </si>
  <si>
    <t>Cost baseline will be established at the beginning of the project and to be reviewed as necessary, especially when there are significant budget changes.</t>
  </si>
  <si>
    <t>SPI will be calculated and reported regularly, similar to CPI.</t>
  </si>
  <si>
    <t xml:space="preserve">
SV will be calculated and reported regularly on a monthly basis.</t>
  </si>
  <si>
    <t>The project schedule will be reviewed and updated as needed, which may be weekly or monthly depending on how complex the project gets with each phase.</t>
  </si>
  <si>
    <t>Category/Milestone</t>
  </si>
  <si>
    <t>Actual cost incurred for the task. Right now, its empty since the project is expected to start on Jan-01-24.</t>
  </si>
  <si>
    <t>Cost forecasted for the task to incurr.</t>
  </si>
  <si>
    <t>The difference amount for cost estimated Vs Actual cost incurred.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</si>
</sst>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6"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rgb="FF374151"/>
      <name val="Segoe UI"/>
      <family val="2"/>
    </font>
    <font>
      <b/>
      <sz val="12"/>
      <color rgb="FF37415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cellStyleXfs>
  <cellXfs count="68">
    <xf numFmtId="0" fontId="0" fillId="0" borderId="0" xfId="0"/>
    <xf numFmtId="6" fontId="0" fillId="0" borderId="0" xfId="0" applyNumberFormat="1"/>
    <xf numFmtId="0" fontId="0" fillId="0" borderId="1" xfId="0" applyBorder="1" applyAlignment="1">
      <alignment horizontal="center" vertical="center" wrapText="1"/>
    </xf>
    <xf numFmtId="6"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3" fillId="2" borderId="1" xfId="0" applyFont="1" applyFill="1" applyBorder="1" applyAlignment="1">
      <alignment horizontal="center" vertical="center" wrapText="1"/>
    </xf>
    <xf numFmtId="0" fontId="0" fillId="0" borderId="7" xfId="0" applyBorder="1" applyAlignment="1">
      <alignment horizontal="center"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6" fontId="3" fillId="3" borderId="1" xfId="0" applyNumberFormat="1" applyFont="1" applyFill="1" applyBorder="1" applyAlignment="1">
      <alignment horizontal="center" vertical="center" wrapText="1"/>
    </xf>
    <xf numFmtId="6" fontId="1" fillId="3" borderId="1" xfId="0" applyNumberFormat="1" applyFont="1" applyFill="1" applyBorder="1" applyAlignment="1">
      <alignment horizontal="center" vertical="center" wrapText="1"/>
    </xf>
    <xf numFmtId="6" fontId="3" fillId="2" borderId="1" xfId="0" applyNumberFormat="1" applyFont="1" applyFill="1" applyBorder="1" applyAlignment="1">
      <alignment horizontal="center" vertical="center" wrapText="1"/>
    </xf>
    <xf numFmtId="6" fontId="2" fillId="5" borderId="1" xfId="0" applyNumberFormat="1" applyFont="1" applyFill="1" applyBorder="1" applyAlignment="1">
      <alignment horizontal="center" vertical="center" wrapText="1"/>
    </xf>
    <xf numFmtId="6"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5" borderId="1" xfId="0" applyFill="1" applyBorder="1" applyAlignment="1">
      <alignment horizontal="center" vertical="center" wrapText="1"/>
    </xf>
    <xf numFmtId="3" fontId="0" fillId="0" borderId="0" xfId="0" applyNumberFormat="1"/>
    <xf numFmtId="8" fontId="0" fillId="0" borderId="0" xfId="0" applyNumberFormat="1"/>
    <xf numFmtId="1" fontId="0" fillId="0" borderId="0" xfId="0" applyNumberFormat="1"/>
    <xf numFmtId="3" fontId="0" fillId="5" borderId="1" xfId="0" applyNumberFormat="1" applyFill="1" applyBorder="1" applyAlignment="1">
      <alignment horizontal="center" vertical="center" wrapText="1"/>
    </xf>
    <xf numFmtId="3" fontId="3" fillId="2" borderId="1" xfId="0" applyNumberFormat="1" applyFont="1" applyFill="1" applyBorder="1" applyAlignment="1">
      <alignment horizontal="center" vertical="center" wrapText="1"/>
    </xf>
    <xf numFmtId="1" fontId="0" fillId="0" borderId="1" xfId="0" applyNumberFormat="1" applyBorder="1" applyAlignment="1">
      <alignment horizontal="center" vertical="center" wrapText="1"/>
    </xf>
    <xf numFmtId="3" fontId="0" fillId="0" borderId="1" xfId="0" applyNumberFormat="1" applyBorder="1" applyAlignment="1">
      <alignment horizontal="center" vertical="center" wrapText="1"/>
    </xf>
    <xf numFmtId="1" fontId="0" fillId="5" borderId="1" xfId="0" applyNumberFormat="1" applyFill="1" applyBorder="1" applyAlignment="1">
      <alignment horizontal="center" vertical="center" wrapText="1"/>
    </xf>
    <xf numFmtId="0" fontId="0" fillId="0" borderId="6" xfId="0" applyBorder="1" applyAlignment="1">
      <alignment horizontal="center" wrapText="1"/>
    </xf>
    <xf numFmtId="0" fontId="0" fillId="5" borderId="0" xfId="0" applyFill="1"/>
    <xf numFmtId="0" fontId="0" fillId="0" borderId="5" xfId="0" applyBorder="1" applyAlignment="1">
      <alignment horizontal="center" wrapText="1"/>
    </xf>
    <xf numFmtId="3" fontId="0" fillId="5" borderId="0" xfId="0" applyNumberFormat="1" applyFill="1"/>
    <xf numFmtId="6" fontId="0" fillId="5" borderId="0" xfId="0" applyNumberFormat="1" applyFill="1"/>
    <xf numFmtId="1" fontId="0" fillId="5" borderId="0" xfId="0" applyNumberFormat="1" applyFill="1"/>
    <xf numFmtId="8" fontId="0" fillId="5" borderId="0" xfId="0" applyNumberFormat="1" applyFill="1"/>
    <xf numFmtId="4" fontId="0" fillId="5" borderId="0" xfId="0" applyNumberFormat="1" applyFill="1"/>
    <xf numFmtId="0" fontId="0" fillId="0" borderId="11" xfId="0" applyBorder="1" applyAlignment="1">
      <alignment horizontal="center" wrapText="1"/>
    </xf>
    <xf numFmtId="0" fontId="0" fillId="0" borderId="7" xfId="0" applyBorder="1" applyAlignment="1">
      <alignment horizontal="center" wrapText="1"/>
    </xf>
    <xf numFmtId="0" fontId="0" fillId="6" borderId="1" xfId="0" applyFill="1" applyBorder="1" applyAlignment="1">
      <alignment horizontal="center" vertical="center" wrapText="1"/>
    </xf>
    <xf numFmtId="0" fontId="4" fillId="6" borderId="1" xfId="0" applyFont="1" applyFill="1" applyBorder="1" applyAlignment="1">
      <alignment horizontal="center" vertical="center" wrapText="1"/>
    </xf>
    <xf numFmtId="0" fontId="0" fillId="5" borderId="4" xfId="0" applyFill="1" applyBorder="1" applyAlignment="1">
      <alignment horizontal="center" vertical="center" wrapText="1"/>
    </xf>
    <xf numFmtId="6" fontId="0" fillId="5" borderId="1" xfId="0" applyNumberFormat="1" applyFill="1" applyBorder="1" applyAlignment="1">
      <alignment horizontal="center" vertical="center" wrapText="1"/>
    </xf>
    <xf numFmtId="0" fontId="0" fillId="0" borderId="0" xfId="0" applyAlignment="1">
      <alignment horizontal="center" vertical="center" wrapText="1"/>
    </xf>
    <xf numFmtId="0" fontId="3" fillId="0" borderId="13" xfId="0" applyFont="1" applyBorder="1" applyAlignment="1">
      <alignment horizontal="center" vertical="center" wrapText="1"/>
    </xf>
    <xf numFmtId="0" fontId="0" fillId="0" borderId="5"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1" fillId="3" borderId="5"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2" fillId="4" borderId="5"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BEBBA-E0BA-47DC-9439-18D6F2F77512}">
  <dimension ref="A1:L41"/>
  <sheetViews>
    <sheetView tabSelected="1" workbookViewId="0">
      <selection activeCell="A6" sqref="A6:A7"/>
    </sheetView>
  </sheetViews>
  <sheetFormatPr defaultRowHeight="15" x14ac:dyDescent="0.25"/>
  <cols>
    <col min="1" max="1" width="21.85546875" style="2" customWidth="1"/>
    <col min="2" max="2" width="40.42578125" style="2" bestFit="1" customWidth="1"/>
    <col min="3" max="3" width="11.5703125" style="2" bestFit="1" customWidth="1"/>
    <col min="4" max="4" width="11.140625" style="2" customWidth="1"/>
    <col min="5" max="5" width="10" style="2" bestFit="1" customWidth="1"/>
    <col min="6" max="6" width="11.5703125" style="2" bestFit="1" customWidth="1"/>
    <col min="7" max="7" width="27.28515625" style="2" bestFit="1" customWidth="1"/>
    <col min="8" max="8" width="12.5703125" bestFit="1" customWidth="1"/>
    <col min="9" max="9" width="20" bestFit="1" customWidth="1"/>
    <col min="10" max="10" width="101.7109375" customWidth="1"/>
    <col min="11" max="11" width="18.5703125" hidden="1" customWidth="1"/>
    <col min="12" max="12" width="9.140625" hidden="1" customWidth="1"/>
    <col min="13" max="15" width="9.140625" customWidth="1"/>
  </cols>
  <sheetData>
    <row r="1" spans="1:12" ht="15" customHeight="1" x14ac:dyDescent="0.25">
      <c r="A1" s="45"/>
      <c r="B1" s="45"/>
      <c r="C1" s="45"/>
      <c r="D1" s="45"/>
      <c r="E1" s="45"/>
      <c r="F1" s="45"/>
      <c r="G1" s="45"/>
      <c r="H1" s="45"/>
      <c r="I1" s="50" t="s">
        <v>43</v>
      </c>
      <c r="J1" s="50"/>
      <c r="K1" s="16"/>
      <c r="L1" s="16"/>
    </row>
    <row r="2" spans="1:12" ht="15.75" x14ac:dyDescent="0.25">
      <c r="A2" s="45"/>
      <c r="B2" s="45"/>
      <c r="C2" s="45"/>
      <c r="D2" s="45"/>
      <c r="E2" s="45"/>
      <c r="F2" s="45"/>
      <c r="G2" s="45"/>
      <c r="H2" s="45"/>
      <c r="I2" s="9" t="s">
        <v>48</v>
      </c>
      <c r="J2" s="51" t="s">
        <v>121</v>
      </c>
      <c r="K2" s="51"/>
      <c r="L2" s="51"/>
    </row>
    <row r="3" spans="1:12" ht="15.75" x14ac:dyDescent="0.25">
      <c r="A3" s="45"/>
      <c r="B3" s="45"/>
      <c r="C3" s="45"/>
      <c r="D3" s="45"/>
      <c r="E3" s="45"/>
      <c r="F3" s="45"/>
      <c r="G3" s="45"/>
      <c r="H3" s="45"/>
      <c r="I3" s="9" t="s">
        <v>34</v>
      </c>
      <c r="J3" s="51" t="s">
        <v>120</v>
      </c>
      <c r="K3" s="51"/>
      <c r="L3" s="51"/>
    </row>
    <row r="4" spans="1:12" ht="15.75" x14ac:dyDescent="0.25">
      <c r="A4" s="45"/>
      <c r="B4" s="45"/>
      <c r="C4" s="45"/>
      <c r="D4" s="45"/>
      <c r="E4" s="45"/>
      <c r="F4" s="45"/>
      <c r="G4" s="45"/>
      <c r="H4" s="45"/>
      <c r="I4" s="9" t="s">
        <v>35</v>
      </c>
      <c r="J4" s="51" t="s">
        <v>122</v>
      </c>
      <c r="K4" s="51"/>
      <c r="L4" s="51"/>
    </row>
    <row r="5" spans="1:12" ht="15.75" x14ac:dyDescent="0.25">
      <c r="A5" s="45"/>
      <c r="B5" s="45"/>
      <c r="C5" s="45"/>
      <c r="D5" s="45"/>
      <c r="E5" s="45"/>
      <c r="F5" s="45"/>
      <c r="G5" s="45"/>
      <c r="H5" s="45"/>
      <c r="I5" s="41"/>
      <c r="J5" s="5"/>
      <c r="K5" s="40"/>
      <c r="L5" s="40"/>
    </row>
    <row r="6" spans="1:12" ht="18.75" customHeight="1" x14ac:dyDescent="0.25">
      <c r="A6" s="49" t="s">
        <v>119</v>
      </c>
      <c r="B6" s="49" t="s">
        <v>0</v>
      </c>
      <c r="C6" s="49" t="s">
        <v>50</v>
      </c>
      <c r="D6" s="49"/>
      <c r="E6" s="49" t="s">
        <v>51</v>
      </c>
      <c r="F6" s="49"/>
      <c r="G6" s="49" t="s">
        <v>45</v>
      </c>
      <c r="H6" s="49" t="s">
        <v>47</v>
      </c>
      <c r="I6" s="49" t="s">
        <v>46</v>
      </c>
      <c r="J6" s="49" t="s">
        <v>55</v>
      </c>
    </row>
    <row r="7" spans="1:12" ht="19.5" customHeight="1" x14ac:dyDescent="0.25">
      <c r="A7" s="49"/>
      <c r="B7" s="49"/>
      <c r="C7" s="10" t="s">
        <v>52</v>
      </c>
      <c r="D7" s="10" t="s">
        <v>60</v>
      </c>
      <c r="E7" s="10" t="s">
        <v>49</v>
      </c>
      <c r="F7" s="10" t="s">
        <v>53</v>
      </c>
      <c r="G7" s="49"/>
      <c r="H7" s="49"/>
      <c r="I7" s="49"/>
      <c r="J7" s="49"/>
    </row>
    <row r="8" spans="1:12" ht="30" x14ac:dyDescent="0.25">
      <c r="A8" s="52" t="s">
        <v>1</v>
      </c>
      <c r="B8" s="2" t="s">
        <v>2</v>
      </c>
      <c r="C8" s="21">
        <v>410000</v>
      </c>
      <c r="D8" s="23">
        <v>90</v>
      </c>
      <c r="E8" s="17">
        <v>50</v>
      </c>
      <c r="F8" s="17">
        <v>62000</v>
      </c>
      <c r="G8" s="3">
        <f>(C8*D8)+(E8*F8)</f>
        <v>40000000</v>
      </c>
      <c r="H8" s="2"/>
      <c r="I8" s="3">
        <f>G8-H8</f>
        <v>40000000</v>
      </c>
      <c r="J8" s="3" t="s">
        <v>54</v>
      </c>
    </row>
    <row r="9" spans="1:12" ht="30" x14ac:dyDescent="0.25">
      <c r="A9" s="53"/>
      <c r="B9" s="2" t="s">
        <v>3</v>
      </c>
      <c r="C9" s="24">
        <v>400000</v>
      </c>
      <c r="D9" s="23">
        <v>80</v>
      </c>
      <c r="E9" s="17">
        <v>600</v>
      </c>
      <c r="F9" s="17">
        <v>30000</v>
      </c>
      <c r="G9" s="3">
        <f t="shared" ref="G9:G38" si="0">(C9*D9)+(E9*F9)</f>
        <v>50000000</v>
      </c>
      <c r="H9" s="2"/>
      <c r="I9" s="3">
        <f t="shared" ref="I9:I41" si="1">G9-H9</f>
        <v>50000000</v>
      </c>
      <c r="J9" s="3" t="s">
        <v>56</v>
      </c>
    </row>
    <row r="10" spans="1:12" ht="30" x14ac:dyDescent="0.25">
      <c r="A10" s="53"/>
      <c r="B10" s="2" t="s">
        <v>4</v>
      </c>
      <c r="C10" s="24">
        <v>375000</v>
      </c>
      <c r="D10" s="23">
        <v>90</v>
      </c>
      <c r="E10" s="17">
        <v>125</v>
      </c>
      <c r="F10" s="17">
        <v>50000</v>
      </c>
      <c r="G10" s="3">
        <f t="shared" si="0"/>
        <v>40000000</v>
      </c>
      <c r="H10" s="2"/>
      <c r="I10" s="3">
        <f t="shared" si="1"/>
        <v>40000000</v>
      </c>
      <c r="J10" s="3" t="s">
        <v>57</v>
      </c>
    </row>
    <row r="11" spans="1:12" ht="45" x14ac:dyDescent="0.25">
      <c r="A11" s="53"/>
      <c r="B11" s="2" t="s">
        <v>5</v>
      </c>
      <c r="C11" s="24">
        <v>250000</v>
      </c>
      <c r="D11" s="23">
        <v>80</v>
      </c>
      <c r="E11" s="17">
        <v>0</v>
      </c>
      <c r="F11" s="17">
        <v>0</v>
      </c>
      <c r="G11" s="3">
        <f t="shared" si="0"/>
        <v>20000000</v>
      </c>
      <c r="H11" s="2"/>
      <c r="I11" s="3">
        <f t="shared" si="1"/>
        <v>20000000</v>
      </c>
      <c r="J11" s="3" t="s">
        <v>58</v>
      </c>
    </row>
    <row r="12" spans="1:12" ht="30" x14ac:dyDescent="0.25">
      <c r="A12" s="53"/>
      <c r="B12" s="2" t="s">
        <v>6</v>
      </c>
      <c r="C12" s="24">
        <v>150000</v>
      </c>
      <c r="D12" s="23">
        <v>100</v>
      </c>
      <c r="E12" s="17">
        <v>10</v>
      </c>
      <c r="F12" s="17">
        <v>500000</v>
      </c>
      <c r="G12" s="3">
        <f t="shared" si="0"/>
        <v>20000000</v>
      </c>
      <c r="H12" s="2"/>
      <c r="I12" s="3">
        <f t="shared" si="1"/>
        <v>20000000</v>
      </c>
      <c r="J12" s="3" t="s">
        <v>59</v>
      </c>
    </row>
    <row r="13" spans="1:12" x14ac:dyDescent="0.25">
      <c r="A13" s="54"/>
      <c r="B13" s="46" t="s">
        <v>76</v>
      </c>
      <c r="C13" s="47"/>
      <c r="D13" s="47"/>
      <c r="E13" s="47"/>
      <c r="F13" s="48"/>
      <c r="G13" s="12">
        <f>SUM(G8:G12)</f>
        <v>170000000</v>
      </c>
      <c r="H13" s="42"/>
      <c r="I13" s="43"/>
      <c r="J13" s="44"/>
    </row>
    <row r="14" spans="1:12" ht="30" x14ac:dyDescent="0.25">
      <c r="A14" s="52" t="s">
        <v>7</v>
      </c>
      <c r="B14" s="2" t="s">
        <v>8</v>
      </c>
      <c r="C14" s="21">
        <v>500000</v>
      </c>
      <c r="D14" s="23">
        <v>80</v>
      </c>
      <c r="E14" s="17">
        <v>5000</v>
      </c>
      <c r="F14" s="17">
        <v>8000</v>
      </c>
      <c r="G14" s="3">
        <f t="shared" si="0"/>
        <v>80000000</v>
      </c>
      <c r="H14" s="2"/>
      <c r="I14" s="3">
        <f t="shared" si="1"/>
        <v>80000000</v>
      </c>
      <c r="J14" s="3" t="s">
        <v>61</v>
      </c>
    </row>
    <row r="15" spans="1:12" ht="30" x14ac:dyDescent="0.25">
      <c r="A15" s="53"/>
      <c r="B15" s="2" t="s">
        <v>9</v>
      </c>
      <c r="C15" s="24">
        <v>575000</v>
      </c>
      <c r="D15" s="23">
        <v>90</v>
      </c>
      <c r="E15" s="23">
        <v>10</v>
      </c>
      <c r="F15" s="17">
        <v>700000</v>
      </c>
      <c r="G15" s="3">
        <f t="shared" si="0"/>
        <v>58750000</v>
      </c>
      <c r="H15" s="2"/>
      <c r="I15" s="3">
        <f t="shared" si="1"/>
        <v>58750000</v>
      </c>
      <c r="J15" s="3" t="s">
        <v>62</v>
      </c>
    </row>
    <row r="16" spans="1:12" ht="30" x14ac:dyDescent="0.25">
      <c r="A16" s="53"/>
      <c r="B16" s="2" t="s">
        <v>10</v>
      </c>
      <c r="C16" s="24">
        <v>190000</v>
      </c>
      <c r="D16" s="23">
        <v>80</v>
      </c>
      <c r="E16" s="17">
        <v>550</v>
      </c>
      <c r="F16" s="17">
        <v>29000</v>
      </c>
      <c r="G16" s="3">
        <f t="shared" si="0"/>
        <v>31150000</v>
      </c>
      <c r="H16" s="2"/>
      <c r="I16" s="3">
        <f t="shared" si="1"/>
        <v>31150000</v>
      </c>
      <c r="J16" s="3" t="s">
        <v>67</v>
      </c>
    </row>
    <row r="17" spans="1:10" ht="30" x14ac:dyDescent="0.25">
      <c r="A17" s="53"/>
      <c r="B17" s="2" t="s">
        <v>11</v>
      </c>
      <c r="C17" s="24">
        <v>400000</v>
      </c>
      <c r="D17" s="23">
        <v>100</v>
      </c>
      <c r="E17" s="17">
        <v>0</v>
      </c>
      <c r="F17" s="17">
        <v>0</v>
      </c>
      <c r="G17" s="3">
        <f t="shared" si="0"/>
        <v>40000000</v>
      </c>
      <c r="H17" s="2"/>
      <c r="I17" s="3">
        <f t="shared" si="1"/>
        <v>40000000</v>
      </c>
      <c r="J17" s="3" t="s">
        <v>63</v>
      </c>
    </row>
    <row r="18" spans="1:10" x14ac:dyDescent="0.25">
      <c r="A18" s="54"/>
      <c r="B18" s="46" t="s">
        <v>77</v>
      </c>
      <c r="C18" s="47"/>
      <c r="D18" s="47"/>
      <c r="E18" s="47"/>
      <c r="F18" s="48"/>
      <c r="G18" s="12">
        <f>SUM(G14:G17)</f>
        <v>209900000</v>
      </c>
      <c r="H18" s="42"/>
      <c r="I18" s="43"/>
      <c r="J18" s="44"/>
    </row>
    <row r="19" spans="1:10" ht="30" x14ac:dyDescent="0.25">
      <c r="A19" s="52" t="s">
        <v>12</v>
      </c>
      <c r="B19" s="2" t="s">
        <v>13</v>
      </c>
      <c r="C19" s="25">
        <v>350000</v>
      </c>
      <c r="D19" s="23">
        <v>100</v>
      </c>
      <c r="E19" s="17">
        <v>60</v>
      </c>
      <c r="F19" s="17">
        <v>80000</v>
      </c>
      <c r="G19" s="3">
        <f>(C19*D19)+(E19*F19)</f>
        <v>39800000</v>
      </c>
      <c r="H19" s="3"/>
      <c r="I19" s="3">
        <f t="shared" si="1"/>
        <v>39800000</v>
      </c>
      <c r="J19" s="3" t="s">
        <v>64</v>
      </c>
    </row>
    <row r="20" spans="1:10" ht="30" x14ac:dyDescent="0.25">
      <c r="A20" s="53"/>
      <c r="B20" s="2" t="s">
        <v>14</v>
      </c>
      <c r="C20" s="24">
        <v>400000</v>
      </c>
      <c r="D20" s="23">
        <v>120</v>
      </c>
      <c r="E20" s="17">
        <v>40</v>
      </c>
      <c r="F20" s="17">
        <v>60000</v>
      </c>
      <c r="G20" s="3">
        <f t="shared" si="0"/>
        <v>50400000</v>
      </c>
      <c r="H20" s="3"/>
      <c r="I20" s="3">
        <f t="shared" si="1"/>
        <v>50400000</v>
      </c>
      <c r="J20" s="3" t="s">
        <v>68</v>
      </c>
    </row>
    <row r="21" spans="1:10" ht="30" x14ac:dyDescent="0.25">
      <c r="A21" s="53"/>
      <c r="B21" s="2" t="s">
        <v>15</v>
      </c>
      <c r="C21" s="24">
        <v>400000</v>
      </c>
      <c r="D21" s="23">
        <v>120</v>
      </c>
      <c r="E21" s="17">
        <v>30</v>
      </c>
      <c r="F21" s="17">
        <v>55000</v>
      </c>
      <c r="G21" s="3">
        <f t="shared" si="0"/>
        <v>49650000</v>
      </c>
      <c r="H21" s="3"/>
      <c r="I21" s="3">
        <f t="shared" si="1"/>
        <v>49650000</v>
      </c>
      <c r="J21" s="3" t="s">
        <v>65</v>
      </c>
    </row>
    <row r="22" spans="1:10" ht="30" x14ac:dyDescent="0.25">
      <c r="A22" s="53"/>
      <c r="B22" s="2" t="s">
        <v>16</v>
      </c>
      <c r="C22" s="24">
        <v>400000</v>
      </c>
      <c r="D22" s="23">
        <v>100</v>
      </c>
      <c r="E22" s="17">
        <v>0</v>
      </c>
      <c r="F22" s="17">
        <v>0</v>
      </c>
      <c r="G22" s="3">
        <f t="shared" si="0"/>
        <v>40000000</v>
      </c>
      <c r="H22" s="3"/>
      <c r="I22" s="3">
        <f t="shared" si="1"/>
        <v>40000000</v>
      </c>
      <c r="J22" s="3" t="s">
        <v>66</v>
      </c>
    </row>
    <row r="23" spans="1:10" x14ac:dyDescent="0.25">
      <c r="A23" s="54"/>
      <c r="B23" s="46" t="s">
        <v>78</v>
      </c>
      <c r="C23" s="47"/>
      <c r="D23" s="47"/>
      <c r="E23" s="47"/>
      <c r="F23" s="48"/>
      <c r="G23" s="12">
        <f>SUM(G19:G22)</f>
        <v>179850000</v>
      </c>
      <c r="H23" s="42"/>
      <c r="I23" s="43"/>
      <c r="J23" s="44"/>
    </row>
    <row r="24" spans="1:10" ht="30" x14ac:dyDescent="0.25">
      <c r="A24" s="52" t="s">
        <v>17</v>
      </c>
      <c r="B24" s="2" t="s">
        <v>18</v>
      </c>
      <c r="C24" s="21">
        <v>350000</v>
      </c>
      <c r="D24" s="23">
        <v>80</v>
      </c>
      <c r="E24" s="17">
        <v>20</v>
      </c>
      <c r="F24" s="17">
        <v>500000</v>
      </c>
      <c r="G24" s="3">
        <f t="shared" si="0"/>
        <v>38000000</v>
      </c>
      <c r="H24" s="3"/>
      <c r="I24" s="3">
        <f t="shared" si="1"/>
        <v>38000000</v>
      </c>
      <c r="J24" s="3" t="s">
        <v>69</v>
      </c>
    </row>
    <row r="25" spans="1:10" ht="30" x14ac:dyDescent="0.25">
      <c r="A25" s="53"/>
      <c r="B25" s="2" t="s">
        <v>19</v>
      </c>
      <c r="C25" s="24">
        <v>300000</v>
      </c>
      <c r="D25" s="23">
        <v>82</v>
      </c>
      <c r="E25" s="17">
        <v>500</v>
      </c>
      <c r="F25" s="17">
        <v>10000</v>
      </c>
      <c r="G25" s="3">
        <f t="shared" si="0"/>
        <v>29600000</v>
      </c>
      <c r="H25" s="3"/>
      <c r="I25" s="3">
        <f t="shared" si="1"/>
        <v>29600000</v>
      </c>
      <c r="J25" s="3" t="s">
        <v>70</v>
      </c>
    </row>
    <row r="26" spans="1:10" ht="45" x14ac:dyDescent="0.25">
      <c r="A26" s="53"/>
      <c r="B26" s="2" t="s">
        <v>20</v>
      </c>
      <c r="C26" s="24">
        <v>350000</v>
      </c>
      <c r="D26" s="23">
        <v>80</v>
      </c>
      <c r="E26" s="17">
        <v>20</v>
      </c>
      <c r="F26" s="17">
        <v>70000</v>
      </c>
      <c r="G26" s="3">
        <f t="shared" si="0"/>
        <v>29400000</v>
      </c>
      <c r="H26" s="3"/>
      <c r="I26" s="3">
        <f t="shared" si="1"/>
        <v>29400000</v>
      </c>
      <c r="J26" s="3" t="s">
        <v>71</v>
      </c>
    </row>
    <row r="27" spans="1:10" ht="30" x14ac:dyDescent="0.25">
      <c r="A27" s="53"/>
      <c r="B27" s="2" t="s">
        <v>21</v>
      </c>
      <c r="C27" s="24">
        <v>30000</v>
      </c>
      <c r="D27" s="23">
        <v>80</v>
      </c>
      <c r="E27" s="17">
        <v>23</v>
      </c>
      <c r="F27" s="17">
        <v>30000</v>
      </c>
      <c r="G27" s="3">
        <f t="shared" si="0"/>
        <v>3090000</v>
      </c>
      <c r="H27" s="3"/>
      <c r="I27" s="3">
        <f t="shared" si="1"/>
        <v>3090000</v>
      </c>
      <c r="J27" s="3" t="s">
        <v>72</v>
      </c>
    </row>
    <row r="28" spans="1:10" x14ac:dyDescent="0.25">
      <c r="A28" s="53"/>
      <c r="B28" s="2" t="s">
        <v>22</v>
      </c>
      <c r="C28" s="24">
        <v>250000</v>
      </c>
      <c r="D28" s="23">
        <v>80</v>
      </c>
      <c r="E28" s="17"/>
      <c r="F28" s="17"/>
      <c r="G28" s="3">
        <f t="shared" si="0"/>
        <v>20000000</v>
      </c>
      <c r="H28" s="3"/>
      <c r="I28" s="3">
        <f t="shared" si="1"/>
        <v>20000000</v>
      </c>
      <c r="J28" s="3" t="s">
        <v>36</v>
      </c>
    </row>
    <row r="29" spans="1:10" x14ac:dyDescent="0.25">
      <c r="A29" s="54"/>
      <c r="B29" s="46" t="s">
        <v>79</v>
      </c>
      <c r="C29" s="47"/>
      <c r="D29" s="47"/>
      <c r="E29" s="47"/>
      <c r="F29" s="48"/>
      <c r="G29" s="12">
        <f>SUM(G24:G28)</f>
        <v>120090000</v>
      </c>
      <c r="H29" s="42"/>
      <c r="I29" s="43"/>
      <c r="J29" s="44"/>
    </row>
    <row r="30" spans="1:10" ht="30" x14ac:dyDescent="0.25">
      <c r="A30" s="52" t="s">
        <v>23</v>
      </c>
      <c r="B30" s="2" t="s">
        <v>24</v>
      </c>
      <c r="C30" s="21">
        <v>420000</v>
      </c>
      <c r="D30" s="23">
        <v>70</v>
      </c>
      <c r="E30" s="17">
        <v>15</v>
      </c>
      <c r="F30" s="17">
        <v>30000</v>
      </c>
      <c r="G30" s="3">
        <f t="shared" si="0"/>
        <v>29850000</v>
      </c>
      <c r="H30" s="3"/>
      <c r="I30" s="3">
        <f t="shared" si="1"/>
        <v>29850000</v>
      </c>
      <c r="J30" s="3" t="s">
        <v>73</v>
      </c>
    </row>
    <row r="31" spans="1:10" x14ac:dyDescent="0.25">
      <c r="A31" s="53"/>
      <c r="B31" s="2" t="s">
        <v>25</v>
      </c>
      <c r="C31" s="24">
        <v>250000</v>
      </c>
      <c r="D31" s="23">
        <v>80</v>
      </c>
      <c r="E31" s="17"/>
      <c r="F31" s="17"/>
      <c r="G31" s="3">
        <f t="shared" si="0"/>
        <v>20000000</v>
      </c>
      <c r="H31" s="3"/>
      <c r="I31" s="3">
        <f t="shared" si="1"/>
        <v>20000000</v>
      </c>
      <c r="J31" s="3" t="s">
        <v>37</v>
      </c>
    </row>
    <row r="32" spans="1:10" ht="30" x14ac:dyDescent="0.25">
      <c r="A32" s="53"/>
      <c r="B32" s="2" t="s">
        <v>26</v>
      </c>
      <c r="C32" s="24">
        <v>350000</v>
      </c>
      <c r="D32" s="23">
        <v>70</v>
      </c>
      <c r="E32" s="17">
        <v>150</v>
      </c>
      <c r="F32" s="17">
        <v>36000</v>
      </c>
      <c r="G32" s="3">
        <f t="shared" si="0"/>
        <v>29900000</v>
      </c>
      <c r="H32" s="3"/>
      <c r="I32" s="3">
        <f t="shared" si="1"/>
        <v>29900000</v>
      </c>
      <c r="J32" s="3" t="s">
        <v>74</v>
      </c>
    </row>
    <row r="33" spans="1:10" x14ac:dyDescent="0.25">
      <c r="A33" s="53"/>
      <c r="B33" s="2" t="s">
        <v>27</v>
      </c>
      <c r="C33" s="24">
        <v>375000</v>
      </c>
      <c r="D33" s="23">
        <v>80</v>
      </c>
      <c r="E33" s="17">
        <v>0</v>
      </c>
      <c r="F33" s="17">
        <v>0</v>
      </c>
      <c r="G33" s="3">
        <f t="shared" si="0"/>
        <v>30000000</v>
      </c>
      <c r="H33" s="3"/>
      <c r="I33" s="3">
        <f t="shared" si="1"/>
        <v>30000000</v>
      </c>
      <c r="J33" s="3" t="s">
        <v>38</v>
      </c>
    </row>
    <row r="34" spans="1:10" ht="30" x14ac:dyDescent="0.25">
      <c r="A34" s="53"/>
      <c r="B34" s="2" t="s">
        <v>28</v>
      </c>
      <c r="C34" s="24">
        <v>100000</v>
      </c>
      <c r="D34" s="23">
        <v>80</v>
      </c>
      <c r="E34" s="17">
        <v>30</v>
      </c>
      <c r="F34" s="17">
        <v>50000</v>
      </c>
      <c r="G34" s="3">
        <f t="shared" si="0"/>
        <v>9500000</v>
      </c>
      <c r="H34" s="3"/>
      <c r="I34" s="3">
        <f t="shared" si="1"/>
        <v>9500000</v>
      </c>
      <c r="J34" s="3" t="s">
        <v>75</v>
      </c>
    </row>
    <row r="35" spans="1:10" x14ac:dyDescent="0.25">
      <c r="A35" s="54"/>
      <c r="B35" s="46" t="s">
        <v>80</v>
      </c>
      <c r="C35" s="47"/>
      <c r="D35" s="47"/>
      <c r="E35" s="47"/>
      <c r="F35" s="48"/>
      <c r="G35" s="12">
        <f>SUM(G30:G34)</f>
        <v>119250000</v>
      </c>
      <c r="H35" s="42"/>
      <c r="I35" s="43"/>
      <c r="J35" s="44"/>
    </row>
    <row r="36" spans="1:10" x14ac:dyDescent="0.25">
      <c r="A36" s="55" t="s">
        <v>29</v>
      </c>
      <c r="B36" s="2" t="s">
        <v>30</v>
      </c>
      <c r="C36" s="21">
        <v>350000</v>
      </c>
      <c r="D36" s="23">
        <v>70</v>
      </c>
      <c r="E36" s="17">
        <v>70</v>
      </c>
      <c r="F36" s="17">
        <v>80000</v>
      </c>
      <c r="G36" s="3">
        <f t="shared" si="0"/>
        <v>30100000</v>
      </c>
      <c r="H36" s="3"/>
      <c r="I36" s="3">
        <f t="shared" si="1"/>
        <v>30100000</v>
      </c>
      <c r="J36" s="3" t="s">
        <v>39</v>
      </c>
    </row>
    <row r="37" spans="1:10" ht="30" x14ac:dyDescent="0.25">
      <c r="A37" s="56"/>
      <c r="B37" s="2" t="s">
        <v>31</v>
      </c>
      <c r="C37" s="24">
        <v>120000</v>
      </c>
      <c r="D37" s="23">
        <v>80</v>
      </c>
      <c r="E37" s="17">
        <v>0</v>
      </c>
      <c r="F37" s="17">
        <v>0</v>
      </c>
      <c r="G37" s="3">
        <f t="shared" si="0"/>
        <v>9600000</v>
      </c>
      <c r="H37" s="3"/>
      <c r="I37" s="3">
        <f t="shared" si="1"/>
        <v>9600000</v>
      </c>
      <c r="J37" s="3" t="s">
        <v>40</v>
      </c>
    </row>
    <row r="38" spans="1:10" x14ac:dyDescent="0.25">
      <c r="A38" s="56"/>
      <c r="B38" s="2" t="s">
        <v>32</v>
      </c>
      <c r="C38" s="24">
        <v>450000</v>
      </c>
      <c r="D38" s="23">
        <v>82</v>
      </c>
      <c r="E38" s="17">
        <v>10</v>
      </c>
      <c r="F38" s="17">
        <v>40334</v>
      </c>
      <c r="G38" s="3">
        <f t="shared" si="0"/>
        <v>37303340</v>
      </c>
      <c r="H38" s="3"/>
      <c r="I38" s="3">
        <f t="shared" si="1"/>
        <v>37303340</v>
      </c>
      <c r="J38" s="3" t="s">
        <v>41</v>
      </c>
    </row>
    <row r="39" spans="1:10" ht="15.75" x14ac:dyDescent="0.25">
      <c r="A39" s="57"/>
      <c r="B39" s="46" t="s">
        <v>81</v>
      </c>
      <c r="C39" s="47"/>
      <c r="D39" s="47"/>
      <c r="E39" s="47"/>
      <c r="F39" s="48"/>
      <c r="G39" s="11">
        <f>SUM(G36:G38)</f>
        <v>77003340</v>
      </c>
      <c r="H39" s="42"/>
      <c r="I39" s="43"/>
      <c r="J39" s="44"/>
    </row>
    <row r="40" spans="1:10" ht="30" x14ac:dyDescent="0.25">
      <c r="A40" s="8"/>
      <c r="B40" s="7" t="s">
        <v>33</v>
      </c>
      <c r="C40" s="22"/>
      <c r="D40" s="7"/>
      <c r="E40" s="7"/>
      <c r="F40" s="7"/>
      <c r="G40" s="13">
        <f>SUM(G37:G39)</f>
        <v>123906680</v>
      </c>
      <c r="H40" s="2"/>
      <c r="I40" s="3">
        <f>G40-H40</f>
        <v>123906680</v>
      </c>
      <c r="J40" s="3" t="s">
        <v>44</v>
      </c>
    </row>
    <row r="41" spans="1:10" ht="18.75" customHeight="1" x14ac:dyDescent="0.25">
      <c r="A41" s="58" t="s">
        <v>42</v>
      </c>
      <c r="B41" s="59"/>
      <c r="C41" s="59"/>
      <c r="D41" s="59"/>
      <c r="E41" s="59"/>
      <c r="F41" s="60"/>
      <c r="G41" s="15">
        <f>SUM(G39+G35+G29+G23+G18+G13+G40)</f>
        <v>1000000020</v>
      </c>
      <c r="H41" s="16"/>
      <c r="I41" s="15">
        <f t="shared" si="1"/>
        <v>1000000020</v>
      </c>
      <c r="J41" s="14"/>
    </row>
  </sheetData>
  <mergeCells count="32">
    <mergeCell ref="A41:F41"/>
    <mergeCell ref="B29:F29"/>
    <mergeCell ref="A8:A13"/>
    <mergeCell ref="A14:A18"/>
    <mergeCell ref="A19:A23"/>
    <mergeCell ref="A24:A29"/>
    <mergeCell ref="A30:A35"/>
    <mergeCell ref="A36:A39"/>
    <mergeCell ref="G6:G7"/>
    <mergeCell ref="I1:J1"/>
    <mergeCell ref="J3:L3"/>
    <mergeCell ref="J4:L4"/>
    <mergeCell ref="J2:L2"/>
    <mergeCell ref="H6:H7"/>
    <mergeCell ref="I6:I7"/>
    <mergeCell ref="J6:J7"/>
    <mergeCell ref="H39:J39"/>
    <mergeCell ref="A1:H5"/>
    <mergeCell ref="H13:J13"/>
    <mergeCell ref="H18:J18"/>
    <mergeCell ref="H23:J23"/>
    <mergeCell ref="H29:J29"/>
    <mergeCell ref="H35:J35"/>
    <mergeCell ref="B23:F23"/>
    <mergeCell ref="B35:F35"/>
    <mergeCell ref="B39:F39"/>
    <mergeCell ref="B13:F13"/>
    <mergeCell ref="B18:F18"/>
    <mergeCell ref="C6:D6"/>
    <mergeCell ref="A6:A7"/>
    <mergeCell ref="B6:B7"/>
    <mergeCell ref="E6:F6"/>
  </mergeCells>
  <pageMargins left="0.7" right="0.7" top="0.75" bottom="0.75" header="0.3" footer="0.3"/>
  <ignoredErrors>
    <ignoredError sqref="G13 G18 G23 G29 G3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4507F-BD56-455B-AABB-7BD9504EAF21}">
  <dimension ref="A1:O28"/>
  <sheetViews>
    <sheetView workbookViewId="0">
      <selection activeCell="E8" sqref="E8"/>
    </sheetView>
  </sheetViews>
  <sheetFormatPr defaultRowHeight="15" x14ac:dyDescent="0.25"/>
  <cols>
    <col min="1" max="2" width="9.140625" style="27"/>
    <col min="3" max="3" width="9.140625" style="27" customWidth="1"/>
    <col min="4" max="4" width="9.140625" style="27"/>
    <col min="5" max="5" width="49.42578125" customWidth="1"/>
    <col min="6" max="6" width="100.28515625" customWidth="1"/>
    <col min="7" max="7" width="63.28515625" customWidth="1"/>
    <col min="8" max="8" width="10.5703125" bestFit="1" customWidth="1"/>
    <col min="9" max="9" width="14.85546875" bestFit="1" customWidth="1"/>
    <col min="10" max="10" width="10" bestFit="1" customWidth="1"/>
  </cols>
  <sheetData>
    <row r="1" spans="4:15" ht="18.75" x14ac:dyDescent="0.25">
      <c r="D1" s="66" t="s">
        <v>82</v>
      </c>
      <c r="E1" s="66"/>
      <c r="F1" s="66"/>
      <c r="G1" s="67"/>
      <c r="H1" s="27"/>
      <c r="I1" s="27"/>
      <c r="J1" s="27"/>
      <c r="K1" s="27"/>
      <c r="L1" s="27"/>
      <c r="M1" s="27"/>
    </row>
    <row r="2" spans="4:15" ht="45" customHeight="1" x14ac:dyDescent="0.25">
      <c r="D2" s="61" t="s">
        <v>83</v>
      </c>
      <c r="E2" s="61"/>
      <c r="F2" s="51" t="s">
        <v>90</v>
      </c>
      <c r="G2" s="51"/>
      <c r="H2" s="30"/>
      <c r="I2" s="31"/>
      <c r="J2" s="29"/>
      <c r="K2" s="32"/>
      <c r="L2" s="27"/>
      <c r="M2" s="27"/>
      <c r="N2" s="19"/>
      <c r="O2" s="1"/>
    </row>
    <row r="3" spans="4:15" ht="45" customHeight="1" x14ac:dyDescent="0.25">
      <c r="D3" s="61" t="s">
        <v>85</v>
      </c>
      <c r="E3" s="61"/>
      <c r="F3" s="51" t="s">
        <v>91</v>
      </c>
      <c r="G3" s="51"/>
      <c r="H3" s="29"/>
      <c r="I3" s="31"/>
      <c r="J3" s="30"/>
      <c r="K3" s="32"/>
      <c r="L3" s="27"/>
      <c r="M3" s="27"/>
      <c r="N3" s="19"/>
      <c r="O3" s="1"/>
    </row>
    <row r="4" spans="4:15" ht="45" customHeight="1" x14ac:dyDescent="0.25">
      <c r="D4" s="61" t="s">
        <v>84</v>
      </c>
      <c r="E4" s="61"/>
      <c r="F4" s="51" t="s">
        <v>92</v>
      </c>
      <c r="G4" s="51"/>
      <c r="H4" s="29"/>
      <c r="I4" s="31"/>
      <c r="J4" s="30"/>
      <c r="K4" s="32"/>
      <c r="L4" s="27"/>
      <c r="M4" s="27"/>
      <c r="N4" s="19"/>
      <c r="O4" s="1"/>
    </row>
    <row r="5" spans="4:15" x14ac:dyDescent="0.25">
      <c r="G5" s="30"/>
      <c r="H5" s="29"/>
      <c r="I5" s="31"/>
      <c r="J5" s="30"/>
      <c r="K5" s="32"/>
      <c r="L5" s="27"/>
      <c r="M5" s="27"/>
      <c r="N5" s="19"/>
      <c r="O5" s="1"/>
    </row>
    <row r="6" spans="4:15" ht="18.75" customHeight="1" x14ac:dyDescent="0.25">
      <c r="D6" s="63" t="s">
        <v>86</v>
      </c>
      <c r="E6" s="64"/>
      <c r="F6" s="64"/>
      <c r="G6" s="65"/>
      <c r="H6" s="30"/>
      <c r="I6" s="31"/>
      <c r="J6" s="29"/>
      <c r="K6" s="32"/>
      <c r="L6" s="27"/>
      <c r="M6" s="27"/>
      <c r="N6" s="19"/>
      <c r="O6" s="1"/>
    </row>
    <row r="7" spans="4:15" ht="17.25" x14ac:dyDescent="0.25">
      <c r="D7" s="36" t="s">
        <v>93</v>
      </c>
      <c r="E7" s="37" t="s">
        <v>87</v>
      </c>
      <c r="F7" s="37" t="s">
        <v>94</v>
      </c>
      <c r="G7" s="37" t="s">
        <v>89</v>
      </c>
      <c r="H7" s="30"/>
      <c r="I7" s="31"/>
      <c r="J7" s="30"/>
      <c r="K7" s="32"/>
      <c r="L7" s="27"/>
      <c r="M7" s="27"/>
      <c r="N7" s="19"/>
      <c r="O7" s="1"/>
    </row>
    <row r="8" spans="4:15" ht="45" x14ac:dyDescent="0.25">
      <c r="D8" s="17">
        <v>1</v>
      </c>
      <c r="E8" s="4" t="s">
        <v>96</v>
      </c>
      <c r="F8" s="2" t="s">
        <v>95</v>
      </c>
      <c r="G8" s="2" t="s">
        <v>112</v>
      </c>
      <c r="H8" s="29"/>
      <c r="I8" s="31"/>
      <c r="J8" s="30"/>
      <c r="K8" s="32"/>
      <c r="L8" s="27"/>
      <c r="M8" s="27"/>
      <c r="N8" s="19"/>
      <c r="O8" s="1"/>
    </row>
    <row r="9" spans="4:15" ht="45" x14ac:dyDescent="0.25">
      <c r="D9" s="17">
        <v>2</v>
      </c>
      <c r="E9" s="4" t="s">
        <v>97</v>
      </c>
      <c r="F9" s="2" t="s">
        <v>98</v>
      </c>
      <c r="G9" s="39" t="s">
        <v>113</v>
      </c>
      <c r="H9" s="29"/>
      <c r="I9" s="31"/>
      <c r="J9" s="30"/>
      <c r="K9" s="32"/>
      <c r="L9" s="27"/>
      <c r="M9" s="27"/>
      <c r="N9" s="19"/>
      <c r="O9" s="1"/>
    </row>
    <row r="10" spans="4:15" ht="30" x14ac:dyDescent="0.25">
      <c r="D10" s="17">
        <v>3</v>
      </c>
      <c r="E10" s="4" t="s">
        <v>99</v>
      </c>
      <c r="F10" s="2" t="s">
        <v>100</v>
      </c>
      <c r="G10" s="21" t="s">
        <v>114</v>
      </c>
      <c r="H10" s="30"/>
      <c r="I10" s="31"/>
      <c r="J10" s="29"/>
      <c r="K10" s="32"/>
      <c r="L10" s="27"/>
      <c r="M10" s="27"/>
      <c r="N10" s="19"/>
      <c r="O10" s="1"/>
    </row>
    <row r="11" spans="4:15" ht="45" x14ac:dyDescent="0.25">
      <c r="D11" s="17">
        <v>4</v>
      </c>
      <c r="E11" s="4" t="s">
        <v>101</v>
      </c>
      <c r="F11" s="2" t="s">
        <v>102</v>
      </c>
      <c r="G11" s="39" t="s">
        <v>115</v>
      </c>
      <c r="H11" s="29"/>
      <c r="I11" s="31"/>
      <c r="J11" s="30"/>
      <c r="K11" s="32"/>
      <c r="L11" s="27"/>
      <c r="M11" s="27"/>
      <c r="N11" s="19"/>
      <c r="O11" s="1"/>
    </row>
    <row r="12" spans="4:15" x14ac:dyDescent="0.25">
      <c r="D12" s="62"/>
      <c r="E12" s="62"/>
      <c r="F12" s="62"/>
      <c r="G12" s="62"/>
      <c r="H12" s="29"/>
      <c r="I12" s="31"/>
      <c r="J12" s="30"/>
      <c r="K12" s="32"/>
      <c r="L12" s="27"/>
      <c r="M12" s="27"/>
      <c r="N12" s="19"/>
      <c r="O12" s="1"/>
    </row>
    <row r="13" spans="4:15" ht="17.25" x14ac:dyDescent="0.25">
      <c r="D13" s="36" t="s">
        <v>93</v>
      </c>
      <c r="E13" s="37" t="s">
        <v>88</v>
      </c>
      <c r="F13" s="37" t="s">
        <v>94</v>
      </c>
      <c r="G13" s="37" t="s">
        <v>89</v>
      </c>
      <c r="H13" s="29"/>
      <c r="I13" s="31"/>
      <c r="J13" s="30"/>
      <c r="K13" s="32"/>
      <c r="L13" s="27"/>
      <c r="M13" s="27"/>
      <c r="N13" s="19"/>
      <c r="O13" s="1"/>
    </row>
    <row r="14" spans="4:15" ht="30" x14ac:dyDescent="0.25">
      <c r="D14" s="17">
        <v>1</v>
      </c>
      <c r="E14" s="4" t="s">
        <v>103</v>
      </c>
      <c r="F14" s="2" t="s">
        <v>104</v>
      </c>
      <c r="G14" s="21" t="s">
        <v>116</v>
      </c>
      <c r="H14" s="30"/>
      <c r="I14" s="31"/>
      <c r="J14" s="29"/>
      <c r="K14" s="32"/>
      <c r="L14" s="27"/>
      <c r="M14" s="27"/>
      <c r="N14" s="19"/>
      <c r="O14" s="1"/>
    </row>
    <row r="15" spans="4:15" ht="30" x14ac:dyDescent="0.25">
      <c r="D15" s="17">
        <v>2</v>
      </c>
      <c r="E15" s="4" t="s">
        <v>105</v>
      </c>
      <c r="F15" s="2" t="s">
        <v>106</v>
      </c>
      <c r="G15" s="39" t="s">
        <v>117</v>
      </c>
      <c r="H15" s="29"/>
      <c r="I15" s="31"/>
      <c r="J15" s="30"/>
      <c r="K15" s="32"/>
      <c r="L15" s="27"/>
      <c r="M15" s="27"/>
      <c r="N15" s="19"/>
      <c r="O15" s="1"/>
    </row>
    <row r="16" spans="4:15" ht="30" x14ac:dyDescent="0.25">
      <c r="D16" s="17">
        <v>3</v>
      </c>
      <c r="E16" s="4" t="s">
        <v>107</v>
      </c>
      <c r="F16" s="2" t="s">
        <v>108</v>
      </c>
      <c r="G16" s="39" t="s">
        <v>109</v>
      </c>
      <c r="H16" s="29"/>
      <c r="I16" s="31"/>
      <c r="J16" s="30"/>
      <c r="K16" s="32"/>
      <c r="L16" s="27"/>
      <c r="M16" s="27"/>
      <c r="N16" s="19"/>
      <c r="O16" s="19"/>
    </row>
    <row r="17" spans="4:15" ht="45" x14ac:dyDescent="0.25">
      <c r="D17" s="17">
        <v>4</v>
      </c>
      <c r="E17" s="4" t="s">
        <v>110</v>
      </c>
      <c r="F17" s="2" t="s">
        <v>111</v>
      </c>
      <c r="G17" s="39" t="s">
        <v>118</v>
      </c>
      <c r="H17" s="29"/>
      <c r="I17" s="31"/>
      <c r="J17" s="30"/>
      <c r="K17" s="32"/>
      <c r="L17" s="27"/>
      <c r="M17" s="27"/>
      <c r="N17" s="19"/>
      <c r="O17" s="1"/>
    </row>
    <row r="18" spans="4:15" x14ac:dyDescent="0.25">
      <c r="D18" s="38"/>
      <c r="E18" s="6"/>
      <c r="F18" s="6"/>
      <c r="G18" s="30"/>
      <c r="H18" s="29"/>
      <c r="I18" s="31"/>
      <c r="J18" s="30"/>
      <c r="K18" s="32"/>
      <c r="L18" s="27"/>
      <c r="M18" s="27"/>
      <c r="N18" s="19"/>
      <c r="O18" s="1"/>
    </row>
    <row r="19" spans="4:15" x14ac:dyDescent="0.25">
      <c r="E19" s="34"/>
      <c r="F19" s="35"/>
      <c r="G19" s="29"/>
      <c r="H19" s="30"/>
      <c r="I19" s="31"/>
      <c r="J19" s="33"/>
      <c r="K19" s="32"/>
      <c r="L19" s="27"/>
      <c r="M19" s="27"/>
      <c r="N19" s="19"/>
      <c r="O19" s="1"/>
    </row>
    <row r="20" spans="4:15" x14ac:dyDescent="0.25">
      <c r="E20" s="26"/>
      <c r="F20" s="28"/>
      <c r="G20" s="30"/>
      <c r="H20" s="29"/>
      <c r="I20" s="31"/>
      <c r="J20" s="30"/>
      <c r="K20" s="32"/>
      <c r="L20" s="27"/>
      <c r="M20" s="27"/>
      <c r="N20" s="19"/>
      <c r="O20" s="1"/>
    </row>
    <row r="21" spans="4:15" x14ac:dyDescent="0.25">
      <c r="E21" s="26"/>
      <c r="F21" s="28"/>
      <c r="G21" s="30"/>
      <c r="H21" s="29"/>
      <c r="I21" s="31"/>
      <c r="J21" s="30"/>
      <c r="K21" s="32"/>
      <c r="L21" s="27"/>
      <c r="M21" s="27"/>
      <c r="N21" s="19"/>
      <c r="O21" s="1"/>
    </row>
    <row r="22" spans="4:15" x14ac:dyDescent="0.25">
      <c r="E22" s="26"/>
      <c r="F22" s="28"/>
      <c r="G22" s="30"/>
      <c r="H22" s="29"/>
      <c r="I22" s="31"/>
      <c r="J22" s="30"/>
      <c r="K22" s="32"/>
      <c r="L22" s="27"/>
      <c r="M22" s="27"/>
      <c r="N22" s="19"/>
      <c r="O22" s="1"/>
    </row>
    <row r="23" spans="4:15" x14ac:dyDescent="0.25">
      <c r="E23" s="26"/>
      <c r="F23" s="28"/>
      <c r="G23" s="30"/>
      <c r="H23" s="29"/>
      <c r="I23" s="31"/>
      <c r="J23" s="30"/>
      <c r="K23" s="32"/>
      <c r="L23" s="27"/>
      <c r="M23" s="27"/>
      <c r="N23" s="19"/>
      <c r="O23" s="19"/>
    </row>
    <row r="24" spans="4:15" x14ac:dyDescent="0.25">
      <c r="E24" s="26"/>
      <c r="F24" s="28"/>
      <c r="G24" s="29"/>
      <c r="H24" s="30"/>
      <c r="I24" s="31"/>
      <c r="J24" s="33"/>
      <c r="K24" s="32"/>
      <c r="L24" s="27"/>
      <c r="M24" s="27"/>
      <c r="N24" s="19"/>
      <c r="O24" s="1"/>
    </row>
    <row r="25" spans="4:15" x14ac:dyDescent="0.25">
      <c r="G25" s="1"/>
      <c r="H25" s="18"/>
      <c r="I25" s="20"/>
      <c r="J25" s="1"/>
      <c r="K25" s="19"/>
      <c r="N25" s="19"/>
      <c r="O25" s="1"/>
    </row>
    <row r="26" spans="4:15" x14ac:dyDescent="0.25">
      <c r="G26" s="1"/>
      <c r="H26" s="18"/>
      <c r="I26" s="20"/>
      <c r="J26" s="1"/>
      <c r="K26" s="19"/>
      <c r="N26" s="19"/>
      <c r="O26" s="1"/>
    </row>
    <row r="27" spans="4:15" x14ac:dyDescent="0.25">
      <c r="G27" s="18"/>
      <c r="H27" s="1"/>
      <c r="I27" s="20"/>
      <c r="J27" s="18"/>
      <c r="K27" s="19"/>
    </row>
    <row r="28" spans="4:15" x14ac:dyDescent="0.25">
      <c r="G28" s="18"/>
      <c r="I28" s="1"/>
    </row>
  </sheetData>
  <mergeCells count="9">
    <mergeCell ref="D1:G1"/>
    <mergeCell ref="D2:E2"/>
    <mergeCell ref="D3:E3"/>
    <mergeCell ref="D4:E4"/>
    <mergeCell ref="D12:G12"/>
    <mergeCell ref="D6:G6"/>
    <mergeCell ref="F2:G2"/>
    <mergeCell ref="F3:G3"/>
    <mergeCell ref="F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Budget Estimate</vt:lpstr>
      <vt:lpstr>Budget Control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bachuwar</dc:creator>
  <cp:lastModifiedBy>ashish bachuwar</cp:lastModifiedBy>
  <dcterms:created xsi:type="dcterms:W3CDTF">2023-11-05T17:47:47Z</dcterms:created>
  <dcterms:modified xsi:type="dcterms:W3CDTF">2023-11-08T03:47:28Z</dcterms:modified>
</cp:coreProperties>
</file>